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5\К размещению (I квартал)\"/>
    </mc:Choice>
  </mc:AlternateContent>
  <bookViews>
    <workbookView xWindow="0" yWindow="0" windowWidth="28800" windowHeight="11835"/>
  </bookViews>
  <sheets>
    <sheet name="Налоговые" sheetId="1" r:id="rId1"/>
    <sheet name="Неналоговые" sheetId="2" r:id="rId2"/>
  </sheets>
  <externalReferences>
    <externalReference r:id="rId3"/>
  </externalReferences>
  <definedNames>
    <definedName name="_xlnm.Print_Titles" localSheetId="0">Налоговые!$A:$B,Налоговые!$2:$8</definedName>
    <definedName name="_xlnm.Print_Titles" localSheetId="1">Неналоговые!$A:$B,Неналоговые!$2:$8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D42" i="2" l="1"/>
  <c r="GA42" i="2"/>
  <c r="FK42" i="2"/>
  <c r="FE42" i="2"/>
  <c r="DI42" i="2"/>
  <c r="BS42" i="2"/>
  <c r="BY42" i="2" s="1"/>
  <c r="O42" i="2"/>
  <c r="L42" i="2"/>
  <c r="E42" i="2"/>
  <c r="HD41" i="2"/>
  <c r="HC41" i="2"/>
  <c r="HB41" i="2"/>
  <c r="HA41" i="2"/>
  <c r="GZ41" i="2"/>
  <c r="GY41" i="2"/>
  <c r="GX41" i="2"/>
  <c r="GW41" i="2"/>
  <c r="GV41" i="2"/>
  <c r="GU41" i="2"/>
  <c r="GT41" i="2"/>
  <c r="GS41" i="2"/>
  <c r="GR41" i="2"/>
  <c r="GQ41" i="2"/>
  <c r="GP41" i="2"/>
  <c r="GO41" i="2"/>
  <c r="GN41" i="2"/>
  <c r="GM41" i="2"/>
  <c r="GL41" i="2"/>
  <c r="GK41" i="2"/>
  <c r="GJ41" i="2"/>
  <c r="GI41" i="2"/>
  <c r="GH41" i="2"/>
  <c r="GG41" i="2"/>
  <c r="GD41" i="2"/>
  <c r="GA41" i="2"/>
  <c r="FZ41" i="2"/>
  <c r="FY41" i="2"/>
  <c r="FX41" i="2"/>
  <c r="FW41" i="2"/>
  <c r="FV41" i="2"/>
  <c r="FU41" i="2"/>
  <c r="FK41" i="2"/>
  <c r="FJ41" i="2"/>
  <c r="FI41" i="2"/>
  <c r="FH41" i="2"/>
  <c r="FG41" i="2"/>
  <c r="FF41" i="2"/>
  <c r="EV41" i="2"/>
  <c r="EU41" i="2"/>
  <c r="ET41" i="2"/>
  <c r="ES41" i="2"/>
  <c r="ER41" i="2"/>
  <c r="EQ41" i="2"/>
  <c r="EG41" i="2"/>
  <c r="EF41" i="2"/>
  <c r="EE41" i="2"/>
  <c r="ED41" i="2"/>
  <c r="EC41" i="2"/>
  <c r="EB41" i="2"/>
  <c r="DR41" i="2"/>
  <c r="DQ41" i="2"/>
  <c r="DP41" i="2"/>
  <c r="DO41" i="2"/>
  <c r="DN41" i="2"/>
  <c r="DM41" i="2"/>
  <c r="DC41" i="2"/>
  <c r="DB41" i="2"/>
  <c r="DA41" i="2"/>
  <c r="CZ41" i="2"/>
  <c r="CY41" i="2"/>
  <c r="CX41" i="2"/>
  <c r="CN41" i="2"/>
  <c r="CM41" i="2"/>
  <c r="CL41" i="2"/>
  <c r="CK41" i="2"/>
  <c r="CJ41" i="2"/>
  <c r="CI41" i="2"/>
  <c r="BY41" i="2"/>
  <c r="BX41" i="2"/>
  <c r="BW41" i="2"/>
  <c r="BV41" i="2"/>
  <c r="BU41" i="2"/>
  <c r="BT41" i="2"/>
  <c r="BJ41" i="2"/>
  <c r="BI41" i="2"/>
  <c r="BH41" i="2"/>
  <c r="BG41" i="2"/>
  <c r="BF41" i="2"/>
  <c r="BE41" i="2"/>
  <c r="AU41" i="2"/>
  <c r="AT41" i="2"/>
  <c r="AS41" i="2"/>
  <c r="AR41" i="2"/>
  <c r="AQ41" i="2"/>
  <c r="AP41" i="2"/>
  <c r="AF41" i="2"/>
  <c r="AE41" i="2"/>
  <c r="AD41" i="2"/>
  <c r="AC41" i="2"/>
  <c r="AB41" i="2"/>
  <c r="AA41" i="2"/>
  <c r="Q41" i="2"/>
  <c r="P41" i="2"/>
  <c r="O41" i="2"/>
  <c r="N41" i="2"/>
  <c r="M41" i="2"/>
  <c r="L41" i="2"/>
  <c r="FN40" i="2"/>
  <c r="FN42" i="2" s="1"/>
  <c r="FK40" i="2"/>
  <c r="FB40" i="2"/>
  <c r="FB42" i="2" s="1"/>
  <c r="EY40" i="2"/>
  <c r="FH40" i="2" s="1"/>
  <c r="EM40" i="2"/>
  <c r="DR40" i="2"/>
  <c r="CT40" i="2"/>
  <c r="CQ40" i="2"/>
  <c r="CQ42" i="2" s="1"/>
  <c r="CH40" i="2"/>
  <c r="CE40" i="2"/>
  <c r="CE42" i="2" s="1"/>
  <c r="BS40" i="2"/>
  <c r="BY40" i="2" s="1"/>
  <c r="BF40" i="2"/>
  <c r="AI40" i="2"/>
  <c r="AI42" i="2" s="1"/>
  <c r="W40" i="2"/>
  <c r="W42" i="2" s="1"/>
  <c r="K40" i="2"/>
  <c r="HA39" i="2"/>
  <c r="GY39" i="2"/>
  <c r="GC39" i="2"/>
  <c r="FX39" i="2"/>
  <c r="FV39" i="2"/>
  <c r="FT39" i="2"/>
  <c r="FT40" i="2" s="1"/>
  <c r="FT42" i="2" s="1"/>
  <c r="FS39" i="2"/>
  <c r="FR39" i="2"/>
  <c r="FQ39" i="2"/>
  <c r="FP39" i="2"/>
  <c r="FY39" i="2" s="1"/>
  <c r="FO39" i="2"/>
  <c r="FN39" i="2"/>
  <c r="FM39" i="2"/>
  <c r="FL39" i="2"/>
  <c r="FJ39" i="2"/>
  <c r="FH39" i="2"/>
  <c r="FE39" i="2"/>
  <c r="FE40" i="2" s="1"/>
  <c r="FD39" i="2"/>
  <c r="FC39" i="2"/>
  <c r="FB39" i="2"/>
  <c r="FK39" i="2" s="1"/>
  <c r="FA39" i="2"/>
  <c r="EZ39" i="2"/>
  <c r="FI39" i="2" s="1"/>
  <c r="EY39" i="2"/>
  <c r="EX39" i="2"/>
  <c r="EV39" i="2"/>
  <c r="ES39" i="2"/>
  <c r="ER39" i="2"/>
  <c r="EP39" i="2"/>
  <c r="EO39" i="2"/>
  <c r="EN39" i="2"/>
  <c r="EM39" i="2"/>
  <c r="EL39" i="2"/>
  <c r="EJ39" i="2"/>
  <c r="EJ40" i="2" s="1"/>
  <c r="EI39" i="2"/>
  <c r="EH39" i="2"/>
  <c r="EG39" i="2"/>
  <c r="EF39" i="2"/>
  <c r="EA39" i="2"/>
  <c r="DZ39" i="2"/>
  <c r="DY39" i="2" s="1"/>
  <c r="DX39" i="2"/>
  <c r="DX40" i="2" s="1"/>
  <c r="DX42" i="2" s="1"/>
  <c r="DW39" i="2"/>
  <c r="DU39" i="2"/>
  <c r="DT39" i="2"/>
  <c r="DT40" i="2" s="1"/>
  <c r="DR39" i="2"/>
  <c r="DL39" i="2"/>
  <c r="DL40" i="2" s="1"/>
  <c r="DL42" i="2" s="1"/>
  <c r="DK39" i="2"/>
  <c r="DJ39" i="2"/>
  <c r="DI39" i="2"/>
  <c r="DI40" i="2" s="1"/>
  <c r="DH39" i="2"/>
  <c r="DF39" i="2"/>
  <c r="DE39" i="2"/>
  <c r="DB39" i="2"/>
  <c r="CZ39" i="2"/>
  <c r="CW39" i="2"/>
  <c r="CV39" i="2"/>
  <c r="GT39" i="2" s="1"/>
  <c r="CT39" i="2"/>
  <c r="CS39" i="2"/>
  <c r="CR39" i="2"/>
  <c r="CQ39" i="2"/>
  <c r="CP39" i="2"/>
  <c r="CO39" i="2" s="1"/>
  <c r="CN39" i="2"/>
  <c r="CM39" i="2"/>
  <c r="CH39" i="2"/>
  <c r="CF39" i="2" s="1"/>
  <c r="CL39" i="2" s="1"/>
  <c r="CG39" i="2"/>
  <c r="CE39" i="2"/>
  <c r="CD39" i="2"/>
  <c r="CC39" i="2" s="1"/>
  <c r="CB39" i="2"/>
  <c r="CB40" i="2" s="1"/>
  <c r="CA39" i="2"/>
  <c r="BZ39" i="2" s="1"/>
  <c r="CI39" i="2" s="1"/>
  <c r="BY39" i="2"/>
  <c r="BX39" i="2"/>
  <c r="BS39" i="2"/>
  <c r="BR39" i="2"/>
  <c r="BQ39" i="2" s="1"/>
  <c r="BP39" i="2"/>
  <c r="BO39" i="2"/>
  <c r="BM39" i="2"/>
  <c r="BM40" i="2" s="1"/>
  <c r="BL39" i="2"/>
  <c r="BU39" i="2" s="1"/>
  <c r="BF39" i="2"/>
  <c r="BD39" i="2"/>
  <c r="BD40" i="2" s="1"/>
  <c r="BC39" i="2"/>
  <c r="BB39" i="2" s="1"/>
  <c r="BA39" i="2"/>
  <c r="AZ39" i="2"/>
  <c r="AX39" i="2"/>
  <c r="AW39" i="2"/>
  <c r="AT39" i="2"/>
  <c r="AR39" i="2"/>
  <c r="AQ39" i="2"/>
  <c r="AO39" i="2"/>
  <c r="AO40" i="2" s="1"/>
  <c r="AO42" i="2" s="1"/>
  <c r="AN39" i="2"/>
  <c r="AM39" i="2"/>
  <c r="AL39" i="2"/>
  <c r="AL40" i="2" s="1"/>
  <c r="AK39" i="2"/>
  <c r="AJ39" i="2"/>
  <c r="AI39" i="2"/>
  <c r="AH39" i="2"/>
  <c r="AG39" i="2" s="1"/>
  <c r="AC39" i="2"/>
  <c r="Z39" i="2"/>
  <c r="Y39" i="2"/>
  <c r="W39" i="2"/>
  <c r="V39" i="2"/>
  <c r="AE39" i="2" s="1"/>
  <c r="T39" i="2"/>
  <c r="T40" i="2" s="1"/>
  <c r="S39" i="2"/>
  <c r="R39" i="2"/>
  <c r="K39" i="2"/>
  <c r="J39" i="2"/>
  <c r="I39" i="2" s="1"/>
  <c r="GA39" i="2" s="1"/>
  <c r="H39" i="2"/>
  <c r="G39" i="2"/>
  <c r="E39" i="2"/>
  <c r="E40" i="2" s="1"/>
  <c r="D39" i="2"/>
  <c r="C39" i="2"/>
  <c r="HD38" i="2"/>
  <c r="HC38" i="2"/>
  <c r="HA38" i="2"/>
  <c r="GZ38" i="2"/>
  <c r="GX38" i="2"/>
  <c r="GW38" i="2"/>
  <c r="GV38" i="2"/>
  <c r="GU38" i="2"/>
  <c r="GT38" i="2"/>
  <c r="GR38" i="2"/>
  <c r="GQ38" i="2"/>
  <c r="GO38" i="2"/>
  <c r="GN38" i="2"/>
  <c r="GL38" i="2"/>
  <c r="GK38" i="2"/>
  <c r="GI38" i="2"/>
  <c r="GH38" i="2"/>
  <c r="GF38" i="2"/>
  <c r="GE38" i="2"/>
  <c r="GC38" i="2"/>
  <c r="GB38" i="2"/>
  <c r="FZ38" i="2"/>
  <c r="FY38" i="2"/>
  <c r="FX38" i="2"/>
  <c r="FW38" i="2"/>
  <c r="FV38" i="2"/>
  <c r="FR38" i="2"/>
  <c r="FO38" i="2"/>
  <c r="FL38" i="2"/>
  <c r="FU38" i="2" s="1"/>
  <c r="FK38" i="2"/>
  <c r="FJ38" i="2"/>
  <c r="FH38" i="2"/>
  <c r="FG38" i="2"/>
  <c r="FC38" i="2"/>
  <c r="EZ38" i="2"/>
  <c r="EW38" i="2"/>
  <c r="EV38" i="2"/>
  <c r="EU38" i="2"/>
  <c r="ES38" i="2"/>
  <c r="ER38" i="2"/>
  <c r="EN38" i="2"/>
  <c r="GY38" i="2" s="1"/>
  <c r="EK38" i="2"/>
  <c r="EH38" i="2"/>
  <c r="EQ38" i="2" s="1"/>
  <c r="EG38" i="2"/>
  <c r="EF38" i="2"/>
  <c r="EE38" i="2"/>
  <c r="ED38" i="2"/>
  <c r="EC38" i="2"/>
  <c r="EB38" i="2"/>
  <c r="DY38" i="2"/>
  <c r="DV38" i="2"/>
  <c r="DS38" i="2"/>
  <c r="DR38" i="2"/>
  <c r="DQ38" i="2"/>
  <c r="DO38" i="2"/>
  <c r="DN38" i="2"/>
  <c r="DM38" i="2"/>
  <c r="DJ38" i="2"/>
  <c r="DP38" i="2" s="1"/>
  <c r="DG38" i="2"/>
  <c r="DD38" i="2"/>
  <c r="DC38" i="2"/>
  <c r="DB38" i="2"/>
  <c r="CZ38" i="2"/>
  <c r="CY38" i="2"/>
  <c r="CU38" i="2"/>
  <c r="CR38" i="2"/>
  <c r="CX38" i="2" s="1"/>
  <c r="CO38" i="2"/>
  <c r="CN38" i="2"/>
  <c r="CM38" i="2"/>
  <c r="CK38" i="2"/>
  <c r="CJ38" i="2"/>
  <c r="CF38" i="2"/>
  <c r="CL38" i="2" s="1"/>
  <c r="CC38" i="2"/>
  <c r="BZ38" i="2"/>
  <c r="CI38" i="2" s="1"/>
  <c r="BY38" i="2"/>
  <c r="BX38" i="2"/>
  <c r="BV38" i="2"/>
  <c r="BU38" i="2"/>
  <c r="BT38" i="2"/>
  <c r="BQ38" i="2"/>
  <c r="BN38" i="2"/>
  <c r="BW38" i="2" s="1"/>
  <c r="BK38" i="2"/>
  <c r="BJ38" i="2"/>
  <c r="BI38" i="2"/>
  <c r="BH38" i="2"/>
  <c r="BG38" i="2"/>
  <c r="BF38" i="2"/>
  <c r="BB38" i="2"/>
  <c r="GM38" i="2" s="1"/>
  <c r="AY38" i="2"/>
  <c r="AV38" i="2"/>
  <c r="BE38" i="2" s="1"/>
  <c r="AU38" i="2"/>
  <c r="AT38" i="2"/>
  <c r="AR38" i="2"/>
  <c r="AQ38" i="2"/>
  <c r="AP38" i="2"/>
  <c r="AM38" i="2"/>
  <c r="AJ38" i="2"/>
  <c r="AS38" i="2" s="1"/>
  <c r="AG38" i="2"/>
  <c r="AF38" i="2"/>
  <c r="AE38" i="2"/>
  <c r="AD38" i="2"/>
  <c r="AC38" i="2"/>
  <c r="AB38" i="2"/>
  <c r="X38" i="2"/>
  <c r="GG38" i="2" s="1"/>
  <c r="U38" i="2"/>
  <c r="R38" i="2"/>
  <c r="AA38" i="2" s="1"/>
  <c r="Q38" i="2"/>
  <c r="P38" i="2"/>
  <c r="N38" i="2"/>
  <c r="M38" i="2"/>
  <c r="I38" i="2"/>
  <c r="GA38" i="2" s="1"/>
  <c r="F38" i="2"/>
  <c r="GJ38" i="2" s="1"/>
  <c r="C38" i="2"/>
  <c r="HD37" i="2"/>
  <c r="HC37" i="2"/>
  <c r="HA37" i="2"/>
  <c r="GZ37" i="2"/>
  <c r="GX37" i="2"/>
  <c r="GW37" i="2"/>
  <c r="GV37" i="2"/>
  <c r="GU37" i="2"/>
  <c r="GT37" i="2"/>
  <c r="GR37" i="2"/>
  <c r="GQ37" i="2"/>
  <c r="GO37" i="2"/>
  <c r="GN37" i="2"/>
  <c r="GM37" i="2"/>
  <c r="GL37" i="2"/>
  <c r="GK37" i="2"/>
  <c r="GI37" i="2"/>
  <c r="GH37" i="2"/>
  <c r="GF37" i="2"/>
  <c r="GE37" i="2"/>
  <c r="GC37" i="2"/>
  <c r="GB37" i="2"/>
  <c r="FZ37" i="2"/>
  <c r="FY37" i="2"/>
  <c r="FW37" i="2"/>
  <c r="FV37" i="2"/>
  <c r="FR37" i="2"/>
  <c r="FO37" i="2"/>
  <c r="FX37" i="2" s="1"/>
  <c r="FL37" i="2"/>
  <c r="FK37" i="2"/>
  <c r="FJ37" i="2"/>
  <c r="FH37" i="2"/>
  <c r="FG37" i="2"/>
  <c r="FC37" i="2"/>
  <c r="FI37" i="2" s="1"/>
  <c r="EZ37" i="2"/>
  <c r="FF37" i="2" s="1"/>
  <c r="EW37" i="2"/>
  <c r="EV37" i="2"/>
  <c r="EU37" i="2"/>
  <c r="ES37" i="2"/>
  <c r="ER37" i="2"/>
  <c r="EN37" i="2"/>
  <c r="ET37" i="2" s="1"/>
  <c r="EK37" i="2"/>
  <c r="EH37" i="2"/>
  <c r="EG37" i="2"/>
  <c r="EF37" i="2"/>
  <c r="ED37" i="2"/>
  <c r="EC37" i="2"/>
  <c r="EB37" i="2"/>
  <c r="DY37" i="2"/>
  <c r="EE37" i="2" s="1"/>
  <c r="DV37" i="2"/>
  <c r="DS37" i="2"/>
  <c r="DR37" i="2"/>
  <c r="DQ37" i="2"/>
  <c r="DO37" i="2"/>
  <c r="DN37" i="2"/>
  <c r="DJ37" i="2"/>
  <c r="DG37" i="2"/>
  <c r="DM37" i="2" s="1"/>
  <c r="DD37" i="2"/>
  <c r="DC37" i="2"/>
  <c r="DB37" i="2"/>
  <c r="CZ37" i="2"/>
  <c r="CY37" i="2"/>
  <c r="CX37" i="2"/>
  <c r="CU37" i="2"/>
  <c r="CR37" i="2"/>
  <c r="CO37" i="2"/>
  <c r="CN37" i="2"/>
  <c r="CM37" i="2"/>
  <c r="CL37" i="2"/>
  <c r="CK37" i="2"/>
  <c r="CJ37" i="2"/>
  <c r="CF37" i="2"/>
  <c r="CC37" i="2"/>
  <c r="CI37" i="2" s="1"/>
  <c r="BZ37" i="2"/>
  <c r="BY37" i="2"/>
  <c r="BX37" i="2"/>
  <c r="BV37" i="2"/>
  <c r="BU37" i="2"/>
  <c r="BQ37" i="2"/>
  <c r="BW37" i="2" s="1"/>
  <c r="BN37" i="2"/>
  <c r="BT37" i="2" s="1"/>
  <c r="BK37" i="2"/>
  <c r="BJ37" i="2"/>
  <c r="BI37" i="2"/>
  <c r="BG37" i="2"/>
  <c r="BF37" i="2"/>
  <c r="BB37" i="2"/>
  <c r="AY37" i="2"/>
  <c r="AV37" i="2"/>
  <c r="AU37" i="2"/>
  <c r="AT37" i="2"/>
  <c r="AS37" i="2"/>
  <c r="AR37" i="2"/>
  <c r="AQ37" i="2"/>
  <c r="AP37" i="2"/>
  <c r="AM37" i="2"/>
  <c r="AJ37" i="2"/>
  <c r="AG37" i="2"/>
  <c r="AF37" i="2"/>
  <c r="AE37" i="2"/>
  <c r="AC37" i="2"/>
  <c r="AB37" i="2"/>
  <c r="AA37" i="2"/>
  <c r="X37" i="2"/>
  <c r="U37" i="2"/>
  <c r="GJ37" i="2" s="1"/>
  <c r="R37" i="2"/>
  <c r="Q37" i="2"/>
  <c r="P37" i="2"/>
  <c r="N37" i="2"/>
  <c r="M37" i="2"/>
  <c r="L37" i="2"/>
  <c r="I37" i="2"/>
  <c r="GA37" i="2" s="1"/>
  <c r="F37" i="2"/>
  <c r="GD37" i="2" s="1"/>
  <c r="C37" i="2"/>
  <c r="HD36" i="2"/>
  <c r="HC36" i="2"/>
  <c r="HA36" i="2"/>
  <c r="GZ36" i="2"/>
  <c r="GX36" i="2"/>
  <c r="GW36" i="2"/>
  <c r="GU36" i="2"/>
  <c r="GT36" i="2"/>
  <c r="GR36" i="2"/>
  <c r="GQ36" i="2"/>
  <c r="GO36" i="2"/>
  <c r="GN36" i="2"/>
  <c r="GL36" i="2"/>
  <c r="GK36" i="2"/>
  <c r="GI36" i="2"/>
  <c r="GH36" i="2"/>
  <c r="GF36" i="2"/>
  <c r="GE36" i="2"/>
  <c r="GD36" i="2"/>
  <c r="GC36" i="2"/>
  <c r="GB36" i="2"/>
  <c r="FZ36" i="2"/>
  <c r="FY36" i="2"/>
  <c r="FW36" i="2"/>
  <c r="FV36" i="2"/>
  <c r="FU36" i="2"/>
  <c r="FR36" i="2"/>
  <c r="FO36" i="2"/>
  <c r="FX36" i="2" s="1"/>
  <c r="FL36" i="2"/>
  <c r="FK36" i="2"/>
  <c r="FJ36" i="2"/>
  <c r="FH36" i="2"/>
  <c r="FG36" i="2"/>
  <c r="FC36" i="2"/>
  <c r="EZ36" i="2"/>
  <c r="FI36" i="2" s="1"/>
  <c r="EW36" i="2"/>
  <c r="EV36" i="2"/>
  <c r="EU36" i="2"/>
  <c r="ET36" i="2"/>
  <c r="ES36" i="2"/>
  <c r="ER36" i="2"/>
  <c r="EN36" i="2"/>
  <c r="EK36" i="2"/>
  <c r="HB36" i="2" s="1"/>
  <c r="EH36" i="2"/>
  <c r="EQ36" i="2" s="1"/>
  <c r="EG36" i="2"/>
  <c r="EF36" i="2"/>
  <c r="EE36" i="2"/>
  <c r="ED36" i="2"/>
  <c r="EC36" i="2"/>
  <c r="DY36" i="2"/>
  <c r="DV36" i="2"/>
  <c r="EB36" i="2" s="1"/>
  <c r="DS36" i="2"/>
  <c r="DR36" i="2"/>
  <c r="DQ36" i="2"/>
  <c r="DO36" i="2"/>
  <c r="DN36" i="2"/>
  <c r="DM36" i="2"/>
  <c r="DJ36" i="2"/>
  <c r="DG36" i="2"/>
  <c r="DP36" i="2" s="1"/>
  <c r="DD36" i="2"/>
  <c r="DC36" i="2"/>
  <c r="DB36" i="2"/>
  <c r="CZ36" i="2"/>
  <c r="CY36" i="2"/>
  <c r="CU36" i="2"/>
  <c r="DA36" i="2" s="1"/>
  <c r="CR36" i="2"/>
  <c r="CO36" i="2"/>
  <c r="CN36" i="2"/>
  <c r="CM36" i="2"/>
  <c r="CL36" i="2"/>
  <c r="CK36" i="2"/>
  <c r="CJ36" i="2"/>
  <c r="CF36" i="2"/>
  <c r="CC36" i="2"/>
  <c r="BZ36" i="2"/>
  <c r="BY36" i="2"/>
  <c r="BX36" i="2"/>
  <c r="BV36" i="2"/>
  <c r="BU36" i="2"/>
  <c r="BQ36" i="2"/>
  <c r="BW36" i="2" s="1"/>
  <c r="BN36" i="2"/>
  <c r="BT36" i="2" s="1"/>
  <c r="BK36" i="2"/>
  <c r="BJ36" i="2"/>
  <c r="BI36" i="2"/>
  <c r="BG36" i="2"/>
  <c r="BF36" i="2"/>
  <c r="BE36" i="2"/>
  <c r="BB36" i="2"/>
  <c r="AY36" i="2"/>
  <c r="AV36" i="2"/>
  <c r="AU36" i="2"/>
  <c r="AT36" i="2"/>
  <c r="AR36" i="2"/>
  <c r="AQ36" i="2"/>
  <c r="AP36" i="2"/>
  <c r="AM36" i="2"/>
  <c r="AJ36" i="2"/>
  <c r="AS36" i="2" s="1"/>
  <c r="AG36" i="2"/>
  <c r="AF36" i="2"/>
  <c r="AE36" i="2"/>
  <c r="AC36" i="2"/>
  <c r="AB36" i="2"/>
  <c r="X36" i="2"/>
  <c r="GG36" i="2" s="1"/>
  <c r="U36" i="2"/>
  <c r="GJ36" i="2" s="1"/>
  <c r="R36" i="2"/>
  <c r="Q36" i="2"/>
  <c r="P36" i="2"/>
  <c r="N36" i="2"/>
  <c r="M36" i="2"/>
  <c r="L36" i="2"/>
  <c r="I36" i="2"/>
  <c r="F36" i="2"/>
  <c r="C36" i="2"/>
  <c r="HD35" i="2"/>
  <c r="HC35" i="2"/>
  <c r="HB35" i="2"/>
  <c r="HA35" i="2"/>
  <c r="GZ35" i="2"/>
  <c r="GX35" i="2"/>
  <c r="GW35" i="2"/>
  <c r="GU35" i="2"/>
  <c r="GT35" i="2"/>
  <c r="GR35" i="2"/>
  <c r="GQ35" i="2"/>
  <c r="GO35" i="2"/>
  <c r="GN35" i="2"/>
  <c r="GL35" i="2"/>
  <c r="GK35" i="2"/>
  <c r="GI35" i="2"/>
  <c r="GH35" i="2"/>
  <c r="GF35" i="2"/>
  <c r="GE35" i="2"/>
  <c r="GC35" i="2"/>
  <c r="GB35" i="2"/>
  <c r="GA35" i="2"/>
  <c r="FZ35" i="2"/>
  <c r="FY35" i="2"/>
  <c r="FX35" i="2"/>
  <c r="FW35" i="2"/>
  <c r="FV35" i="2"/>
  <c r="FR35" i="2"/>
  <c r="FO35" i="2"/>
  <c r="FL35" i="2"/>
  <c r="FU35" i="2" s="1"/>
  <c r="FK35" i="2"/>
  <c r="FJ35" i="2"/>
  <c r="FH35" i="2"/>
  <c r="FG35" i="2"/>
  <c r="FC35" i="2"/>
  <c r="EZ35" i="2"/>
  <c r="FF35" i="2" s="1"/>
  <c r="EW35" i="2"/>
  <c r="EV35" i="2"/>
  <c r="EU35" i="2"/>
  <c r="ES35" i="2"/>
  <c r="ER35" i="2"/>
  <c r="EQ35" i="2"/>
  <c r="EN35" i="2"/>
  <c r="GY35" i="2" s="1"/>
  <c r="EK35" i="2"/>
  <c r="EH35" i="2"/>
  <c r="EG35" i="2"/>
  <c r="EF35" i="2"/>
  <c r="ED35" i="2"/>
  <c r="EC35" i="2"/>
  <c r="DY35" i="2"/>
  <c r="EE35" i="2" s="1"/>
  <c r="DV35" i="2"/>
  <c r="DS35" i="2"/>
  <c r="EB35" i="2" s="1"/>
  <c r="DR35" i="2"/>
  <c r="DQ35" i="2"/>
  <c r="DO35" i="2"/>
  <c r="DN35" i="2"/>
  <c r="DJ35" i="2"/>
  <c r="DP35" i="2" s="1"/>
  <c r="DG35" i="2"/>
  <c r="DD35" i="2"/>
  <c r="DC35" i="2"/>
  <c r="DB35" i="2"/>
  <c r="DA35" i="2"/>
  <c r="CZ35" i="2"/>
  <c r="CY35" i="2"/>
  <c r="CX35" i="2"/>
  <c r="CU35" i="2"/>
  <c r="GS35" i="2" s="1"/>
  <c r="CR35" i="2"/>
  <c r="CO35" i="2"/>
  <c r="CN35" i="2"/>
  <c r="CM35" i="2"/>
  <c r="CL35" i="2"/>
  <c r="CK35" i="2"/>
  <c r="CJ35" i="2"/>
  <c r="CF35" i="2"/>
  <c r="CC35" i="2"/>
  <c r="BZ35" i="2"/>
  <c r="CI35" i="2" s="1"/>
  <c r="BY35" i="2"/>
  <c r="BX35" i="2"/>
  <c r="BV35" i="2"/>
  <c r="BU35" i="2"/>
  <c r="BQ35" i="2"/>
  <c r="BW35" i="2" s="1"/>
  <c r="BN35" i="2"/>
  <c r="BK35" i="2"/>
  <c r="BT35" i="2" s="1"/>
  <c r="BJ35" i="2"/>
  <c r="BI35" i="2"/>
  <c r="BG35" i="2"/>
  <c r="BF35" i="2"/>
  <c r="BB35" i="2"/>
  <c r="GM35" i="2" s="1"/>
  <c r="AY35" i="2"/>
  <c r="BH35" i="2" s="1"/>
  <c r="AV35" i="2"/>
  <c r="AU35" i="2"/>
  <c r="AT35" i="2"/>
  <c r="AR35" i="2"/>
  <c r="AQ35" i="2"/>
  <c r="AP35" i="2"/>
  <c r="AM35" i="2"/>
  <c r="AJ35" i="2"/>
  <c r="AG35" i="2"/>
  <c r="AF35" i="2"/>
  <c r="AE35" i="2"/>
  <c r="AD35" i="2"/>
  <c r="AC35" i="2"/>
  <c r="AB35" i="2"/>
  <c r="X35" i="2"/>
  <c r="GG35" i="2" s="1"/>
  <c r="U35" i="2"/>
  <c r="R35" i="2"/>
  <c r="AA35" i="2" s="1"/>
  <c r="Q35" i="2"/>
  <c r="P35" i="2"/>
  <c r="N35" i="2"/>
  <c r="M35" i="2"/>
  <c r="I35" i="2"/>
  <c r="O35" i="2" s="1"/>
  <c r="F35" i="2"/>
  <c r="GD35" i="2" s="1"/>
  <c r="C35" i="2"/>
  <c r="HD34" i="2"/>
  <c r="HC34" i="2"/>
  <c r="HB34" i="2"/>
  <c r="HA34" i="2"/>
  <c r="GZ34" i="2"/>
  <c r="GX34" i="2"/>
  <c r="GW34" i="2"/>
  <c r="GU34" i="2"/>
  <c r="GT34" i="2"/>
  <c r="GR34" i="2"/>
  <c r="GQ34" i="2"/>
  <c r="GP34" i="2"/>
  <c r="GO34" i="2"/>
  <c r="GN34" i="2"/>
  <c r="GL34" i="2"/>
  <c r="GK34" i="2"/>
  <c r="GI34" i="2"/>
  <c r="GH34" i="2"/>
  <c r="GF34" i="2"/>
  <c r="GE34" i="2"/>
  <c r="GD34" i="2"/>
  <c r="GC34" i="2"/>
  <c r="GB34" i="2"/>
  <c r="FZ34" i="2"/>
  <c r="FY34" i="2"/>
  <c r="FX34" i="2"/>
  <c r="FW34" i="2"/>
  <c r="FV34" i="2"/>
  <c r="FR34" i="2"/>
  <c r="FO34" i="2"/>
  <c r="FL34" i="2"/>
  <c r="FU34" i="2" s="1"/>
  <c r="FK34" i="2"/>
  <c r="FJ34" i="2"/>
  <c r="FH34" i="2"/>
  <c r="FG34" i="2"/>
  <c r="FC34" i="2"/>
  <c r="EZ34" i="2"/>
  <c r="FI34" i="2" s="1"/>
  <c r="EW34" i="2"/>
  <c r="EV34" i="2"/>
  <c r="EU34" i="2"/>
  <c r="ES34" i="2"/>
  <c r="ER34" i="2"/>
  <c r="EN34" i="2"/>
  <c r="EK34" i="2"/>
  <c r="ET34" i="2" s="1"/>
  <c r="EH34" i="2"/>
  <c r="EQ34" i="2" s="1"/>
  <c r="EG34" i="2"/>
  <c r="EF34" i="2"/>
  <c r="ED34" i="2"/>
  <c r="EC34" i="2"/>
  <c r="EB34" i="2"/>
  <c r="DY34" i="2"/>
  <c r="EE34" i="2" s="1"/>
  <c r="DV34" i="2"/>
  <c r="DS34" i="2"/>
  <c r="DR34" i="2"/>
  <c r="DQ34" i="2"/>
  <c r="DO34" i="2"/>
  <c r="DN34" i="2"/>
  <c r="DJ34" i="2"/>
  <c r="DP34" i="2" s="1"/>
  <c r="DG34" i="2"/>
  <c r="DM34" i="2" s="1"/>
  <c r="DD34" i="2"/>
  <c r="DC34" i="2"/>
  <c r="DB34" i="2"/>
  <c r="CZ34" i="2"/>
  <c r="CY34" i="2"/>
  <c r="CX34" i="2"/>
  <c r="CU34" i="2"/>
  <c r="GS34" i="2" s="1"/>
  <c r="CR34" i="2"/>
  <c r="DA34" i="2" s="1"/>
  <c r="CO34" i="2"/>
  <c r="CN34" i="2"/>
  <c r="CM34" i="2"/>
  <c r="CL34" i="2"/>
  <c r="CK34" i="2"/>
  <c r="CJ34" i="2"/>
  <c r="CF34" i="2"/>
  <c r="CC34" i="2"/>
  <c r="BZ34" i="2"/>
  <c r="CI34" i="2" s="1"/>
  <c r="BY34" i="2"/>
  <c r="BX34" i="2"/>
  <c r="BV34" i="2"/>
  <c r="BU34" i="2"/>
  <c r="BQ34" i="2"/>
  <c r="BW34" i="2" s="1"/>
  <c r="BN34" i="2"/>
  <c r="BT34" i="2" s="1"/>
  <c r="BK34" i="2"/>
  <c r="BJ34" i="2"/>
  <c r="BI34" i="2"/>
  <c r="BG34" i="2"/>
  <c r="BF34" i="2"/>
  <c r="BB34" i="2"/>
  <c r="AY34" i="2"/>
  <c r="AV34" i="2"/>
  <c r="BE34" i="2" s="1"/>
  <c r="AU34" i="2"/>
  <c r="AT34" i="2"/>
  <c r="AR34" i="2"/>
  <c r="AQ34" i="2"/>
  <c r="AP34" i="2"/>
  <c r="AM34" i="2"/>
  <c r="AJ34" i="2"/>
  <c r="AS34" i="2" s="1"/>
  <c r="AG34" i="2"/>
  <c r="AF34" i="2"/>
  <c r="AE34" i="2"/>
  <c r="AC34" i="2"/>
  <c r="AB34" i="2"/>
  <c r="X34" i="2"/>
  <c r="GG34" i="2" s="1"/>
  <c r="U34" i="2"/>
  <c r="GJ34" i="2" s="1"/>
  <c r="R34" i="2"/>
  <c r="Q34" i="2"/>
  <c r="P34" i="2"/>
  <c r="N34" i="2"/>
  <c r="M34" i="2"/>
  <c r="L34" i="2"/>
  <c r="I34" i="2"/>
  <c r="F34" i="2"/>
  <c r="C34" i="2"/>
  <c r="HD33" i="2"/>
  <c r="HC33" i="2"/>
  <c r="HB33" i="2"/>
  <c r="HA33" i="2"/>
  <c r="GZ33" i="2"/>
  <c r="GX33" i="2"/>
  <c r="GW33" i="2"/>
  <c r="GU33" i="2"/>
  <c r="GT33" i="2"/>
  <c r="GR33" i="2"/>
  <c r="GQ33" i="2"/>
  <c r="GP33" i="2"/>
  <c r="GO33" i="2"/>
  <c r="GN33" i="2"/>
  <c r="GL33" i="2"/>
  <c r="GK33" i="2"/>
  <c r="GI33" i="2"/>
  <c r="GH33" i="2"/>
  <c r="GF33" i="2"/>
  <c r="GE33" i="2"/>
  <c r="GD33" i="2"/>
  <c r="GC33" i="2"/>
  <c r="GB33" i="2"/>
  <c r="FZ33" i="2"/>
  <c r="FY33" i="2"/>
  <c r="FX33" i="2"/>
  <c r="FW33" i="2"/>
  <c r="FV33" i="2"/>
  <c r="FR33" i="2"/>
  <c r="FO33" i="2"/>
  <c r="FL33" i="2"/>
  <c r="FU33" i="2" s="1"/>
  <c r="FK33" i="2"/>
  <c r="FJ33" i="2"/>
  <c r="FH33" i="2"/>
  <c r="FG33" i="2"/>
  <c r="FF33" i="2"/>
  <c r="FC33" i="2"/>
  <c r="EZ33" i="2"/>
  <c r="EW33" i="2"/>
  <c r="EV33" i="2"/>
  <c r="EU33" i="2"/>
  <c r="ER33" i="2"/>
  <c r="EQ33" i="2"/>
  <c r="EN33" i="2"/>
  <c r="EK33" i="2"/>
  <c r="ET33" i="2" s="1"/>
  <c r="EH33" i="2"/>
  <c r="EG33" i="2"/>
  <c r="EF33" i="2"/>
  <c r="EE33" i="2"/>
  <c r="ED33" i="2"/>
  <c r="EC33" i="2"/>
  <c r="DY33" i="2"/>
  <c r="DV33" i="2"/>
  <c r="DS33" i="2"/>
  <c r="EB33" i="2" s="1"/>
  <c r="DR33" i="2"/>
  <c r="DQ33" i="2"/>
  <c r="DP33" i="2"/>
  <c r="DO33" i="2"/>
  <c r="DN33" i="2"/>
  <c r="DM33" i="2"/>
  <c r="DJ33" i="2"/>
  <c r="DG33" i="2"/>
  <c r="DD33" i="2"/>
  <c r="DC33" i="2"/>
  <c r="DB33" i="2"/>
  <c r="CZ33" i="2"/>
  <c r="CY33" i="2"/>
  <c r="CU33" i="2"/>
  <c r="CR33" i="2"/>
  <c r="GV33" i="2" s="1"/>
  <c r="CO33" i="2"/>
  <c r="CN33" i="2"/>
  <c r="CM33" i="2"/>
  <c r="CK33" i="2"/>
  <c r="CJ33" i="2"/>
  <c r="CI33" i="2"/>
  <c r="CF33" i="2"/>
  <c r="CC33" i="2"/>
  <c r="CL33" i="2" s="1"/>
  <c r="BZ33" i="2"/>
  <c r="BY33" i="2"/>
  <c r="BX33" i="2"/>
  <c r="BW33" i="2"/>
  <c r="BV33" i="2"/>
  <c r="BU33" i="2"/>
  <c r="BQ33" i="2"/>
  <c r="BN33" i="2"/>
  <c r="BK33" i="2"/>
  <c r="BT33" i="2" s="1"/>
  <c r="BJ33" i="2"/>
  <c r="BI33" i="2"/>
  <c r="BH33" i="2"/>
  <c r="BG33" i="2"/>
  <c r="BF33" i="2"/>
  <c r="BE33" i="2"/>
  <c r="BB33" i="2"/>
  <c r="GM33" i="2" s="1"/>
  <c r="AY33" i="2"/>
  <c r="AV33" i="2"/>
  <c r="AU33" i="2"/>
  <c r="AT33" i="2"/>
  <c r="AR33" i="2"/>
  <c r="AQ33" i="2"/>
  <c r="AM33" i="2"/>
  <c r="AJ33" i="2"/>
  <c r="AG33" i="2"/>
  <c r="AF33" i="2"/>
  <c r="AE33" i="2"/>
  <c r="AC33" i="2"/>
  <c r="AB33" i="2"/>
  <c r="AA33" i="2"/>
  <c r="X33" i="2"/>
  <c r="U33" i="2"/>
  <c r="GJ33" i="2" s="1"/>
  <c r="R33" i="2"/>
  <c r="Q33" i="2"/>
  <c r="P33" i="2"/>
  <c r="O33" i="2"/>
  <c r="N33" i="2"/>
  <c r="M33" i="2"/>
  <c r="I33" i="2"/>
  <c r="GA33" i="2" s="1"/>
  <c r="F33" i="2"/>
  <c r="C33" i="2"/>
  <c r="L33" i="2" s="1"/>
  <c r="HD32" i="2"/>
  <c r="HC32" i="2"/>
  <c r="HA32" i="2"/>
  <c r="GZ32" i="2"/>
  <c r="GX32" i="2"/>
  <c r="GW32" i="2"/>
  <c r="GU32" i="2"/>
  <c r="GT32" i="2"/>
  <c r="GR32" i="2"/>
  <c r="GQ32" i="2"/>
  <c r="GO32" i="2"/>
  <c r="GN32" i="2"/>
  <c r="GL32" i="2"/>
  <c r="GK32" i="2"/>
  <c r="GI32" i="2"/>
  <c r="GH32" i="2"/>
  <c r="GF32" i="2"/>
  <c r="GE32" i="2"/>
  <c r="GC32" i="2"/>
  <c r="GB32" i="2"/>
  <c r="FZ32" i="2"/>
  <c r="FY32" i="2"/>
  <c r="FW32" i="2"/>
  <c r="FV32" i="2"/>
  <c r="FU32" i="2"/>
  <c r="FR32" i="2"/>
  <c r="FO32" i="2"/>
  <c r="FX32" i="2" s="1"/>
  <c r="FL32" i="2"/>
  <c r="FK32" i="2"/>
  <c r="FJ32" i="2"/>
  <c r="FI32" i="2"/>
  <c r="FH32" i="2"/>
  <c r="FG32" i="2"/>
  <c r="FC32" i="2"/>
  <c r="EZ32" i="2"/>
  <c r="EW32" i="2"/>
  <c r="FF32" i="2" s="1"/>
  <c r="EV32" i="2"/>
  <c r="EU32" i="2"/>
  <c r="ET32" i="2"/>
  <c r="ES32" i="2"/>
  <c r="ER32" i="2"/>
  <c r="EQ32" i="2"/>
  <c r="EN32" i="2"/>
  <c r="EK32" i="2"/>
  <c r="EH32" i="2"/>
  <c r="EG32" i="2"/>
  <c r="EF32" i="2"/>
  <c r="ED32" i="2"/>
  <c r="DY32" i="2"/>
  <c r="DV32" i="2"/>
  <c r="EE32" i="2" s="1"/>
  <c r="DS32" i="2"/>
  <c r="EB32" i="2" s="1"/>
  <c r="DR32" i="2"/>
  <c r="DQ32" i="2"/>
  <c r="DO32" i="2"/>
  <c r="DN32" i="2"/>
  <c r="DJ32" i="2"/>
  <c r="DP32" i="2" s="1"/>
  <c r="DG32" i="2"/>
  <c r="DD32" i="2"/>
  <c r="DM32" i="2" s="1"/>
  <c r="DC32" i="2"/>
  <c r="DB32" i="2"/>
  <c r="DA32" i="2"/>
  <c r="CZ32" i="2"/>
  <c r="CY32" i="2"/>
  <c r="CX32" i="2"/>
  <c r="CU32" i="2"/>
  <c r="CR32" i="2"/>
  <c r="GV32" i="2" s="1"/>
  <c r="CO32" i="2"/>
  <c r="CN32" i="2"/>
  <c r="CM32" i="2"/>
  <c r="CK32" i="2"/>
  <c r="CJ32" i="2"/>
  <c r="CI32" i="2"/>
  <c r="CF32" i="2"/>
  <c r="CL32" i="2" s="1"/>
  <c r="CC32" i="2"/>
  <c r="BZ32" i="2"/>
  <c r="BY32" i="2"/>
  <c r="BX32" i="2"/>
  <c r="BV32" i="2"/>
  <c r="BU32" i="2"/>
  <c r="BQ32" i="2"/>
  <c r="BN32" i="2"/>
  <c r="BT32" i="2" s="1"/>
  <c r="BK32" i="2"/>
  <c r="BJ32" i="2"/>
  <c r="BI32" i="2"/>
  <c r="BH32" i="2"/>
  <c r="BG32" i="2"/>
  <c r="BF32" i="2"/>
  <c r="BB32" i="2"/>
  <c r="AY32" i="2"/>
  <c r="AV32" i="2"/>
  <c r="BE32" i="2" s="1"/>
  <c r="AU32" i="2"/>
  <c r="AT32" i="2"/>
  <c r="AS32" i="2"/>
  <c r="AR32" i="2"/>
  <c r="AQ32" i="2"/>
  <c r="AP32" i="2"/>
  <c r="AM32" i="2"/>
  <c r="AJ32" i="2"/>
  <c r="AG32" i="2"/>
  <c r="AF32" i="2"/>
  <c r="AE32" i="2"/>
  <c r="AD32" i="2"/>
  <c r="AC32" i="2"/>
  <c r="AB32" i="2"/>
  <c r="X32" i="2"/>
  <c r="U32" i="2"/>
  <c r="R32" i="2"/>
  <c r="AA32" i="2" s="1"/>
  <c r="Q32" i="2"/>
  <c r="P32" i="2"/>
  <c r="N32" i="2"/>
  <c r="M32" i="2"/>
  <c r="I32" i="2"/>
  <c r="GS32" i="2" s="1"/>
  <c r="F32" i="2"/>
  <c r="GJ32" i="2" s="1"/>
  <c r="C32" i="2"/>
  <c r="HD31" i="2"/>
  <c r="HC31" i="2"/>
  <c r="HB31" i="2"/>
  <c r="HA31" i="2"/>
  <c r="GZ31" i="2"/>
  <c r="GX31" i="2"/>
  <c r="GW31" i="2"/>
  <c r="GU31" i="2"/>
  <c r="GT31" i="2"/>
  <c r="GR31" i="2"/>
  <c r="GQ31" i="2"/>
  <c r="GP31" i="2"/>
  <c r="GO31" i="2"/>
  <c r="GN31" i="2"/>
  <c r="GL31" i="2"/>
  <c r="GK31" i="2"/>
  <c r="GI31" i="2"/>
  <c r="GH31" i="2"/>
  <c r="GF31" i="2"/>
  <c r="GE31" i="2"/>
  <c r="GD31" i="2"/>
  <c r="GC31" i="2"/>
  <c r="GB31" i="2"/>
  <c r="FZ31" i="2"/>
  <c r="FY31" i="2"/>
  <c r="FW31" i="2"/>
  <c r="FV31" i="2"/>
  <c r="FU31" i="2"/>
  <c r="FR31" i="2"/>
  <c r="FX31" i="2" s="1"/>
  <c r="FO31" i="2"/>
  <c r="FL31" i="2"/>
  <c r="FK31" i="2"/>
  <c r="FJ31" i="2"/>
  <c r="FH31" i="2"/>
  <c r="FG31" i="2"/>
  <c r="FF31" i="2"/>
  <c r="FC31" i="2"/>
  <c r="EZ31" i="2"/>
  <c r="EW31" i="2"/>
  <c r="EV31" i="2"/>
  <c r="EU31" i="2"/>
  <c r="ET31" i="2"/>
  <c r="ES31" i="2"/>
  <c r="ER31" i="2"/>
  <c r="EN31" i="2"/>
  <c r="GY31" i="2" s="1"/>
  <c r="EK31" i="2"/>
  <c r="EH31" i="2"/>
  <c r="EQ31" i="2" s="1"/>
  <c r="EG31" i="2"/>
  <c r="EF31" i="2"/>
  <c r="ED31" i="2"/>
  <c r="EC31" i="2"/>
  <c r="EB31" i="2"/>
  <c r="DY31" i="2"/>
  <c r="EE31" i="2" s="1"/>
  <c r="DV31" i="2"/>
  <c r="DS31" i="2"/>
  <c r="DR31" i="2"/>
  <c r="DQ31" i="2"/>
  <c r="DP31" i="2"/>
  <c r="DO31" i="2"/>
  <c r="DN31" i="2"/>
  <c r="DJ31" i="2"/>
  <c r="DG31" i="2"/>
  <c r="DD31" i="2"/>
  <c r="DM31" i="2" s="1"/>
  <c r="DC31" i="2"/>
  <c r="DB31" i="2"/>
  <c r="CZ31" i="2"/>
  <c r="CY31" i="2"/>
  <c r="CX31" i="2"/>
  <c r="CU31" i="2"/>
  <c r="DA31" i="2" s="1"/>
  <c r="CR31" i="2"/>
  <c r="GV31" i="2" s="1"/>
  <c r="CO31" i="2"/>
  <c r="CN31" i="2"/>
  <c r="CM31" i="2"/>
  <c r="CL31" i="2"/>
  <c r="CK31" i="2"/>
  <c r="CJ31" i="2"/>
  <c r="CF31" i="2"/>
  <c r="CC31" i="2"/>
  <c r="BZ31" i="2"/>
  <c r="CI31" i="2" s="1"/>
  <c r="BY31" i="2"/>
  <c r="BX31" i="2"/>
  <c r="BW31" i="2"/>
  <c r="BV31" i="2"/>
  <c r="BU31" i="2"/>
  <c r="BT31" i="2"/>
  <c r="BQ31" i="2"/>
  <c r="BN31" i="2"/>
  <c r="BK31" i="2"/>
  <c r="BJ31" i="2"/>
  <c r="BI31" i="2"/>
  <c r="BG31" i="2"/>
  <c r="BF31" i="2"/>
  <c r="BE31" i="2"/>
  <c r="BB31" i="2"/>
  <c r="GM31" i="2" s="1"/>
  <c r="AY31" i="2"/>
  <c r="AV31" i="2"/>
  <c r="AU31" i="2"/>
  <c r="AT31" i="2"/>
  <c r="AR31" i="2"/>
  <c r="AQ31" i="2"/>
  <c r="AM31" i="2"/>
  <c r="AJ31" i="2"/>
  <c r="AG31" i="2"/>
  <c r="AF31" i="2"/>
  <c r="AE31" i="2"/>
  <c r="AC31" i="2"/>
  <c r="AB31" i="2"/>
  <c r="X31" i="2"/>
  <c r="AD31" i="2" s="1"/>
  <c r="U31" i="2"/>
  <c r="R31" i="2"/>
  <c r="AA31" i="2" s="1"/>
  <c r="Q31" i="2"/>
  <c r="P31" i="2"/>
  <c r="O31" i="2"/>
  <c r="N31" i="2"/>
  <c r="M31" i="2"/>
  <c r="L31" i="2"/>
  <c r="I31" i="2"/>
  <c r="GA31" i="2" s="1"/>
  <c r="F31" i="2"/>
  <c r="GJ31" i="2" s="1"/>
  <c r="C31" i="2"/>
  <c r="HD30" i="2"/>
  <c r="HC30" i="2"/>
  <c r="HA30" i="2"/>
  <c r="GZ30" i="2"/>
  <c r="GY30" i="2"/>
  <c r="GX30" i="2"/>
  <c r="GW30" i="2"/>
  <c r="GU30" i="2"/>
  <c r="GT30" i="2"/>
  <c r="GR30" i="2"/>
  <c r="GQ30" i="2"/>
  <c r="GO30" i="2"/>
  <c r="GN30" i="2"/>
  <c r="GL30" i="2"/>
  <c r="GK30" i="2"/>
  <c r="GI30" i="2"/>
  <c r="GH30" i="2"/>
  <c r="GF30" i="2"/>
  <c r="GE30" i="2"/>
  <c r="GC30" i="2"/>
  <c r="GB30" i="2"/>
  <c r="FZ30" i="2"/>
  <c r="FY30" i="2"/>
  <c r="FX30" i="2"/>
  <c r="FW30" i="2"/>
  <c r="FV30" i="2"/>
  <c r="FR30" i="2"/>
  <c r="FO30" i="2"/>
  <c r="FL30" i="2"/>
  <c r="FU30" i="2" s="1"/>
  <c r="FK30" i="2"/>
  <c r="FJ30" i="2"/>
  <c r="FH30" i="2"/>
  <c r="FG30" i="2"/>
  <c r="FF30" i="2"/>
  <c r="FC30" i="2"/>
  <c r="EZ30" i="2"/>
  <c r="FI30" i="2" s="1"/>
  <c r="EW30" i="2"/>
  <c r="EV30" i="2"/>
  <c r="EU30" i="2"/>
  <c r="ES30" i="2"/>
  <c r="ER30" i="2"/>
  <c r="EN30" i="2"/>
  <c r="ET30" i="2" s="1"/>
  <c r="EK30" i="2"/>
  <c r="EH30" i="2"/>
  <c r="EQ30" i="2" s="1"/>
  <c r="EG30" i="2"/>
  <c r="EF30" i="2"/>
  <c r="ED30" i="2"/>
  <c r="EC30" i="2"/>
  <c r="DY30" i="2"/>
  <c r="DV30" i="2"/>
  <c r="EB30" i="2" s="1"/>
  <c r="DS30" i="2"/>
  <c r="DR30" i="2"/>
  <c r="DQ30" i="2"/>
  <c r="DO30" i="2"/>
  <c r="DN30" i="2"/>
  <c r="DJ30" i="2"/>
  <c r="DP30" i="2" s="1"/>
  <c r="DG30" i="2"/>
  <c r="DD30" i="2"/>
  <c r="DM30" i="2" s="1"/>
  <c r="DC30" i="2"/>
  <c r="DB30" i="2"/>
  <c r="CZ30" i="2"/>
  <c r="CY30" i="2"/>
  <c r="CU30" i="2"/>
  <c r="CR30" i="2"/>
  <c r="CO30" i="2"/>
  <c r="CN30" i="2"/>
  <c r="CM30" i="2"/>
  <c r="CK30" i="2"/>
  <c r="CJ30" i="2"/>
  <c r="CF30" i="2"/>
  <c r="CL30" i="2" s="1"/>
  <c r="CC30" i="2"/>
  <c r="BZ30" i="2"/>
  <c r="CI30" i="2" s="1"/>
  <c r="BY30" i="2"/>
  <c r="BX30" i="2"/>
  <c r="BV30" i="2"/>
  <c r="BU30" i="2"/>
  <c r="BT30" i="2"/>
  <c r="BQ30" i="2"/>
  <c r="BN30" i="2"/>
  <c r="BK30" i="2"/>
  <c r="BJ30" i="2"/>
  <c r="BI30" i="2"/>
  <c r="BG30" i="2"/>
  <c r="BF30" i="2"/>
  <c r="BB30" i="2"/>
  <c r="AY30" i="2"/>
  <c r="AV30" i="2"/>
  <c r="BE30" i="2" s="1"/>
  <c r="AU30" i="2"/>
  <c r="AT30" i="2"/>
  <c r="AR30" i="2"/>
  <c r="AQ30" i="2"/>
  <c r="AM30" i="2"/>
  <c r="AJ30" i="2"/>
  <c r="AS30" i="2" s="1"/>
  <c r="AG30" i="2"/>
  <c r="AF30" i="2"/>
  <c r="AE30" i="2"/>
  <c r="AD30" i="2"/>
  <c r="AC30" i="2"/>
  <c r="AB30" i="2"/>
  <c r="X30" i="2"/>
  <c r="U30" i="2"/>
  <c r="R30" i="2"/>
  <c r="AA30" i="2" s="1"/>
  <c r="Q30" i="2"/>
  <c r="P30" i="2"/>
  <c r="N30" i="2"/>
  <c r="M30" i="2"/>
  <c r="L30" i="2"/>
  <c r="I30" i="2"/>
  <c r="O30" i="2" s="1"/>
  <c r="F30" i="2"/>
  <c r="GJ30" i="2" s="1"/>
  <c r="C30" i="2"/>
  <c r="HD29" i="2"/>
  <c r="HC29" i="2"/>
  <c r="HA29" i="2"/>
  <c r="GZ29" i="2"/>
  <c r="GX29" i="2"/>
  <c r="GW29" i="2"/>
  <c r="GV29" i="2"/>
  <c r="GU29" i="2"/>
  <c r="GT29" i="2"/>
  <c r="GR29" i="2"/>
  <c r="GQ29" i="2"/>
  <c r="GO29" i="2"/>
  <c r="GN29" i="2"/>
  <c r="GL29" i="2"/>
  <c r="GK29" i="2"/>
  <c r="GI29" i="2"/>
  <c r="GH29" i="2"/>
  <c r="GF29" i="2"/>
  <c r="GE29" i="2"/>
  <c r="GC29" i="2"/>
  <c r="GB29" i="2"/>
  <c r="FZ29" i="2"/>
  <c r="FY29" i="2"/>
  <c r="FX29" i="2"/>
  <c r="FW29" i="2"/>
  <c r="FV29" i="2"/>
  <c r="FU29" i="2"/>
  <c r="FR29" i="2"/>
  <c r="FO29" i="2"/>
  <c r="FL29" i="2"/>
  <c r="FK29" i="2"/>
  <c r="FJ29" i="2"/>
  <c r="FH29" i="2"/>
  <c r="FG29" i="2"/>
  <c r="FC29" i="2"/>
  <c r="EZ29" i="2"/>
  <c r="EW29" i="2"/>
  <c r="FF29" i="2" s="1"/>
  <c r="EV29" i="2"/>
  <c r="EU29" i="2"/>
  <c r="ET29" i="2"/>
  <c r="ES29" i="2"/>
  <c r="ER29" i="2"/>
  <c r="EN29" i="2"/>
  <c r="EK29" i="2"/>
  <c r="EH29" i="2"/>
  <c r="EQ29" i="2" s="1"/>
  <c r="EG29" i="2"/>
  <c r="EF29" i="2"/>
  <c r="ED29" i="2"/>
  <c r="EC29" i="2"/>
  <c r="EB29" i="2"/>
  <c r="DY29" i="2"/>
  <c r="EE29" i="2" s="1"/>
  <c r="DV29" i="2"/>
  <c r="DS29" i="2"/>
  <c r="DR29" i="2"/>
  <c r="DQ29" i="2"/>
  <c r="DO29" i="2"/>
  <c r="DN29" i="2"/>
  <c r="DJ29" i="2"/>
  <c r="DP29" i="2" s="1"/>
  <c r="DG29" i="2"/>
  <c r="DD29" i="2"/>
  <c r="DM29" i="2" s="1"/>
  <c r="DC29" i="2"/>
  <c r="DB29" i="2"/>
  <c r="CZ29" i="2"/>
  <c r="CY29" i="2"/>
  <c r="CX29" i="2"/>
  <c r="CU29" i="2"/>
  <c r="DA29" i="2" s="1"/>
  <c r="CR29" i="2"/>
  <c r="CO29" i="2"/>
  <c r="CN29" i="2"/>
  <c r="CM29" i="2"/>
  <c r="CL29" i="2"/>
  <c r="CK29" i="2"/>
  <c r="CJ29" i="2"/>
  <c r="CF29" i="2"/>
  <c r="CC29" i="2"/>
  <c r="BZ29" i="2"/>
  <c r="CI29" i="2" s="1"/>
  <c r="BY29" i="2"/>
  <c r="BX29" i="2"/>
  <c r="BV29" i="2"/>
  <c r="BU29" i="2"/>
  <c r="BT29" i="2"/>
  <c r="BQ29" i="2"/>
  <c r="BW29" i="2" s="1"/>
  <c r="BN29" i="2"/>
  <c r="BK29" i="2"/>
  <c r="BJ29" i="2"/>
  <c r="BI29" i="2"/>
  <c r="BG29" i="2"/>
  <c r="BF29" i="2"/>
  <c r="BB29" i="2"/>
  <c r="GM29" i="2" s="1"/>
  <c r="AY29" i="2"/>
  <c r="AV29" i="2"/>
  <c r="BE29" i="2" s="1"/>
  <c r="AU29" i="2"/>
  <c r="AT29" i="2"/>
  <c r="AR29" i="2"/>
  <c r="AQ29" i="2"/>
  <c r="AM29" i="2"/>
  <c r="AJ29" i="2"/>
  <c r="AS29" i="2" s="1"/>
  <c r="AG29" i="2"/>
  <c r="AF29" i="2"/>
  <c r="AE29" i="2"/>
  <c r="AC29" i="2"/>
  <c r="AB29" i="2"/>
  <c r="X29" i="2"/>
  <c r="GG29" i="2" s="1"/>
  <c r="U29" i="2"/>
  <c r="R29" i="2"/>
  <c r="AA29" i="2" s="1"/>
  <c r="Q29" i="2"/>
  <c r="P29" i="2"/>
  <c r="N29" i="2"/>
  <c r="M29" i="2"/>
  <c r="I29" i="2"/>
  <c r="GA29" i="2" s="1"/>
  <c r="F29" i="2"/>
  <c r="C29" i="2"/>
  <c r="HD28" i="2"/>
  <c r="HC28" i="2"/>
  <c r="HA28" i="2"/>
  <c r="GZ28" i="2"/>
  <c r="GY28" i="2"/>
  <c r="GX28" i="2"/>
  <c r="GW28" i="2"/>
  <c r="GU28" i="2"/>
  <c r="GT28" i="2"/>
  <c r="GR28" i="2"/>
  <c r="GQ28" i="2"/>
  <c r="GO28" i="2"/>
  <c r="GN28" i="2"/>
  <c r="GL28" i="2"/>
  <c r="GK28" i="2"/>
  <c r="GI28" i="2"/>
  <c r="GH28" i="2"/>
  <c r="GF28" i="2"/>
  <c r="GE28" i="2"/>
  <c r="GC28" i="2"/>
  <c r="GB28" i="2"/>
  <c r="FZ28" i="2"/>
  <c r="FY28" i="2"/>
  <c r="FX28" i="2"/>
  <c r="FW28" i="2"/>
  <c r="FV28" i="2"/>
  <c r="FR28" i="2"/>
  <c r="FO28" i="2"/>
  <c r="FL28" i="2"/>
  <c r="FU28" i="2" s="1"/>
  <c r="FK28" i="2"/>
  <c r="FJ28" i="2"/>
  <c r="FH28" i="2"/>
  <c r="FG28" i="2"/>
  <c r="FF28" i="2"/>
  <c r="FC28" i="2"/>
  <c r="EZ28" i="2"/>
  <c r="FI28" i="2" s="1"/>
  <c r="EW28" i="2"/>
  <c r="EV28" i="2"/>
  <c r="EU28" i="2"/>
  <c r="ET28" i="2"/>
  <c r="ES28" i="2"/>
  <c r="ER28" i="2"/>
  <c r="EN28" i="2"/>
  <c r="EK28" i="2"/>
  <c r="EH28" i="2"/>
  <c r="EQ28" i="2" s="1"/>
  <c r="EG28" i="2"/>
  <c r="EF28" i="2"/>
  <c r="ED28" i="2"/>
  <c r="EC28" i="2"/>
  <c r="EB28" i="2"/>
  <c r="DY28" i="2"/>
  <c r="EE28" i="2" s="1"/>
  <c r="DV28" i="2"/>
  <c r="DS28" i="2"/>
  <c r="DR28" i="2"/>
  <c r="DQ28" i="2"/>
  <c r="DP28" i="2"/>
  <c r="DO28" i="2"/>
  <c r="DN28" i="2"/>
  <c r="DJ28" i="2"/>
  <c r="DG28" i="2"/>
  <c r="DM28" i="2" s="1"/>
  <c r="DD28" i="2"/>
  <c r="DC28" i="2"/>
  <c r="DB28" i="2"/>
  <c r="DA28" i="2"/>
  <c r="CZ28" i="2"/>
  <c r="CY28" i="2"/>
  <c r="CU28" i="2"/>
  <c r="GS28" i="2" s="1"/>
  <c r="CR28" i="2"/>
  <c r="CX28" i="2" s="1"/>
  <c r="CO28" i="2"/>
  <c r="CN28" i="2"/>
  <c r="CM28" i="2"/>
  <c r="CK28" i="2"/>
  <c r="CJ28" i="2"/>
  <c r="CI28" i="2"/>
  <c r="CF28" i="2"/>
  <c r="CL28" i="2" s="1"/>
  <c r="CC28" i="2"/>
  <c r="BZ28" i="2"/>
  <c r="BY28" i="2"/>
  <c r="BX28" i="2"/>
  <c r="BV28" i="2"/>
  <c r="BU28" i="2"/>
  <c r="BQ28" i="2"/>
  <c r="BN28" i="2"/>
  <c r="BK28" i="2"/>
  <c r="BT28" i="2" s="1"/>
  <c r="BJ28" i="2"/>
  <c r="BI28" i="2"/>
  <c r="BG28" i="2"/>
  <c r="BF28" i="2"/>
  <c r="BB28" i="2"/>
  <c r="BH28" i="2" s="1"/>
  <c r="AY28" i="2"/>
  <c r="AV28" i="2"/>
  <c r="BE28" i="2" s="1"/>
  <c r="AU28" i="2"/>
  <c r="AT28" i="2"/>
  <c r="AS28" i="2"/>
  <c r="AR28" i="2"/>
  <c r="AQ28" i="2"/>
  <c r="AP28" i="2"/>
  <c r="AM28" i="2"/>
  <c r="AJ28" i="2"/>
  <c r="AG28" i="2"/>
  <c r="AF28" i="2"/>
  <c r="AE28" i="2"/>
  <c r="AC28" i="2"/>
  <c r="AB28" i="2"/>
  <c r="AA28" i="2"/>
  <c r="X28" i="2"/>
  <c r="GG28" i="2" s="1"/>
  <c r="U28" i="2"/>
  <c r="R28" i="2"/>
  <c r="Q28" i="2"/>
  <c r="P28" i="2"/>
  <c r="N28" i="2"/>
  <c r="M28" i="2"/>
  <c r="I28" i="2"/>
  <c r="F28" i="2"/>
  <c r="GD28" i="2" s="1"/>
  <c r="C28" i="2"/>
  <c r="HD27" i="2"/>
  <c r="HC27" i="2"/>
  <c r="HA27" i="2"/>
  <c r="GZ27" i="2"/>
  <c r="GX27" i="2"/>
  <c r="GW27" i="2"/>
  <c r="GU27" i="2"/>
  <c r="GT27" i="2"/>
  <c r="GS27" i="2"/>
  <c r="GR27" i="2"/>
  <c r="GQ27" i="2"/>
  <c r="GP27" i="2"/>
  <c r="GO27" i="2"/>
  <c r="GN27" i="2"/>
  <c r="GL27" i="2"/>
  <c r="GK27" i="2"/>
  <c r="GI27" i="2"/>
  <c r="GH27" i="2"/>
  <c r="GF27" i="2"/>
  <c r="GE27" i="2"/>
  <c r="GD27" i="2"/>
  <c r="GC27" i="2"/>
  <c r="GB27" i="2"/>
  <c r="FZ27" i="2"/>
  <c r="FY27" i="2"/>
  <c r="FW27" i="2"/>
  <c r="FV27" i="2"/>
  <c r="FU27" i="2"/>
  <c r="FR27" i="2"/>
  <c r="FO27" i="2"/>
  <c r="FX27" i="2" s="1"/>
  <c r="FL27" i="2"/>
  <c r="FK27" i="2"/>
  <c r="FJ27" i="2"/>
  <c r="FH27" i="2"/>
  <c r="FG27" i="2"/>
  <c r="FC27" i="2"/>
  <c r="EZ27" i="2"/>
  <c r="FI27" i="2" s="1"/>
  <c r="EW27" i="2"/>
  <c r="FF27" i="2" s="1"/>
  <c r="EV27" i="2"/>
  <c r="EU27" i="2"/>
  <c r="ES27" i="2"/>
  <c r="ER27" i="2"/>
  <c r="EN27" i="2"/>
  <c r="GY27" i="2" s="1"/>
  <c r="EK27" i="2"/>
  <c r="HB27" i="2" s="1"/>
  <c r="EH27" i="2"/>
  <c r="EG27" i="2"/>
  <c r="EF27" i="2"/>
  <c r="ED27" i="2"/>
  <c r="EC27" i="2"/>
  <c r="DY27" i="2"/>
  <c r="EE27" i="2" s="1"/>
  <c r="DV27" i="2"/>
  <c r="EB27" i="2" s="1"/>
  <c r="DS27" i="2"/>
  <c r="DR27" i="2"/>
  <c r="DQ27" i="2"/>
  <c r="DO27" i="2"/>
  <c r="DN27" i="2"/>
  <c r="DJ27" i="2"/>
  <c r="DP27" i="2" s="1"/>
  <c r="DG27" i="2"/>
  <c r="DM27" i="2" s="1"/>
  <c r="DD27" i="2"/>
  <c r="DC27" i="2"/>
  <c r="DB27" i="2"/>
  <c r="CZ27" i="2"/>
  <c r="CY27" i="2"/>
  <c r="CX27" i="2"/>
  <c r="CU27" i="2"/>
  <c r="DA27" i="2" s="1"/>
  <c r="CR27" i="2"/>
  <c r="CO27" i="2"/>
  <c r="CN27" i="2"/>
  <c r="CM27" i="2"/>
  <c r="CK27" i="2"/>
  <c r="CJ27" i="2"/>
  <c r="CF27" i="2"/>
  <c r="CC27" i="2"/>
  <c r="CL27" i="2" s="1"/>
  <c r="BZ27" i="2"/>
  <c r="BY27" i="2"/>
  <c r="BX27" i="2"/>
  <c r="BV27" i="2"/>
  <c r="BU27" i="2"/>
  <c r="BT27" i="2"/>
  <c r="BQ27" i="2"/>
  <c r="BW27" i="2" s="1"/>
  <c r="BN27" i="2"/>
  <c r="BK27" i="2"/>
  <c r="BJ27" i="2"/>
  <c r="BI27" i="2"/>
  <c r="BH27" i="2"/>
  <c r="BG27" i="2"/>
  <c r="BF27" i="2"/>
  <c r="BB27" i="2"/>
  <c r="AY27" i="2"/>
  <c r="AV27" i="2"/>
  <c r="BE27" i="2" s="1"/>
  <c r="AU27" i="2"/>
  <c r="AT27" i="2"/>
  <c r="AR27" i="2"/>
  <c r="AQ27" i="2"/>
  <c r="AP27" i="2"/>
  <c r="AM27" i="2"/>
  <c r="AJ27" i="2"/>
  <c r="AG27" i="2"/>
  <c r="AF27" i="2"/>
  <c r="AE27" i="2"/>
  <c r="AC27" i="2"/>
  <c r="AB27" i="2"/>
  <c r="X27" i="2"/>
  <c r="GG27" i="2" s="1"/>
  <c r="U27" i="2"/>
  <c r="GJ27" i="2" s="1"/>
  <c r="R27" i="2"/>
  <c r="Q27" i="2"/>
  <c r="P27" i="2"/>
  <c r="O27" i="2"/>
  <c r="N27" i="2"/>
  <c r="M27" i="2"/>
  <c r="I27" i="2"/>
  <c r="GA27" i="2" s="1"/>
  <c r="F27" i="2"/>
  <c r="L27" i="2" s="1"/>
  <c r="C27" i="2"/>
  <c r="HD26" i="2"/>
  <c r="HC26" i="2"/>
  <c r="HA26" i="2"/>
  <c r="GZ26" i="2"/>
  <c r="GX26" i="2"/>
  <c r="GW26" i="2"/>
  <c r="GU26" i="2"/>
  <c r="GT26" i="2"/>
  <c r="GR26" i="2"/>
  <c r="GQ26" i="2"/>
  <c r="GO26" i="2"/>
  <c r="GN26" i="2"/>
  <c r="GM26" i="2"/>
  <c r="GL26" i="2"/>
  <c r="GK26" i="2"/>
  <c r="GI26" i="2"/>
  <c r="GH26" i="2"/>
  <c r="GF26" i="2"/>
  <c r="GE26" i="2"/>
  <c r="GC26" i="2"/>
  <c r="GB26" i="2"/>
  <c r="GA26" i="2"/>
  <c r="FZ26" i="2"/>
  <c r="FY26" i="2"/>
  <c r="FW26" i="2"/>
  <c r="FV26" i="2"/>
  <c r="FR26" i="2"/>
  <c r="FO26" i="2"/>
  <c r="FX26" i="2" s="1"/>
  <c r="FL26" i="2"/>
  <c r="FU26" i="2" s="1"/>
  <c r="FK26" i="2"/>
  <c r="FJ26" i="2"/>
  <c r="FH26" i="2"/>
  <c r="FG26" i="2"/>
  <c r="FF26" i="2"/>
  <c r="FC26" i="2"/>
  <c r="FI26" i="2" s="1"/>
  <c r="EZ26" i="2"/>
  <c r="EW26" i="2"/>
  <c r="EV26" i="2"/>
  <c r="EU26" i="2"/>
  <c r="ES26" i="2"/>
  <c r="ER26" i="2"/>
  <c r="EN26" i="2"/>
  <c r="EK26" i="2"/>
  <c r="HB26" i="2" s="1"/>
  <c r="EH26" i="2"/>
  <c r="EQ26" i="2" s="1"/>
  <c r="EG26" i="2"/>
  <c r="EF26" i="2"/>
  <c r="ED26" i="2"/>
  <c r="EC26" i="2"/>
  <c r="EB26" i="2"/>
  <c r="DY26" i="2"/>
  <c r="EE26" i="2" s="1"/>
  <c r="DV26" i="2"/>
  <c r="DS26" i="2"/>
  <c r="DR26" i="2"/>
  <c r="DQ26" i="2"/>
  <c r="DP26" i="2"/>
  <c r="DO26" i="2"/>
  <c r="DN26" i="2"/>
  <c r="DJ26" i="2"/>
  <c r="DG26" i="2"/>
  <c r="DD26" i="2"/>
  <c r="DM26" i="2" s="1"/>
  <c r="DC26" i="2"/>
  <c r="DB26" i="2"/>
  <c r="CZ26" i="2"/>
  <c r="CY26" i="2"/>
  <c r="CX26" i="2"/>
  <c r="CU26" i="2"/>
  <c r="GS26" i="2" s="1"/>
  <c r="CR26" i="2"/>
  <c r="GV26" i="2" s="1"/>
  <c r="CO26" i="2"/>
  <c r="CN26" i="2"/>
  <c r="CM26" i="2"/>
  <c r="CK26" i="2"/>
  <c r="CJ26" i="2"/>
  <c r="CF26" i="2"/>
  <c r="CL26" i="2" s="1"/>
  <c r="CC26" i="2"/>
  <c r="BZ26" i="2"/>
  <c r="CI26" i="2" s="1"/>
  <c r="BY26" i="2"/>
  <c r="BX26" i="2"/>
  <c r="BV26" i="2"/>
  <c r="BU26" i="2"/>
  <c r="BQ26" i="2"/>
  <c r="BN26" i="2"/>
  <c r="BK26" i="2"/>
  <c r="BT26" i="2" s="1"/>
  <c r="BJ26" i="2"/>
  <c r="BI26" i="2"/>
  <c r="BG26" i="2"/>
  <c r="BF26" i="2"/>
  <c r="BE26" i="2"/>
  <c r="BB26" i="2"/>
  <c r="BH26" i="2" s="1"/>
  <c r="AY26" i="2"/>
  <c r="AV26" i="2"/>
  <c r="AU26" i="2"/>
  <c r="AT26" i="2"/>
  <c r="AR26" i="2"/>
  <c r="AQ26" i="2"/>
  <c r="AM26" i="2"/>
  <c r="AJ26" i="2"/>
  <c r="AS26" i="2" s="1"/>
  <c r="AG26" i="2"/>
  <c r="AF26" i="2"/>
  <c r="AE26" i="2"/>
  <c r="AC26" i="2"/>
  <c r="AB26" i="2"/>
  <c r="AA26" i="2"/>
  <c r="X26" i="2"/>
  <c r="U26" i="2"/>
  <c r="GJ26" i="2" s="1"/>
  <c r="R26" i="2"/>
  <c r="Q26" i="2"/>
  <c r="P26" i="2"/>
  <c r="O26" i="2"/>
  <c r="N26" i="2"/>
  <c r="M26" i="2"/>
  <c r="I26" i="2"/>
  <c r="F26" i="2"/>
  <c r="GD26" i="2" s="1"/>
  <c r="C26" i="2"/>
  <c r="L26" i="2" s="1"/>
  <c r="HD25" i="2"/>
  <c r="HC25" i="2"/>
  <c r="HA25" i="2"/>
  <c r="GZ25" i="2"/>
  <c r="GX25" i="2"/>
  <c r="GW25" i="2"/>
  <c r="GU25" i="2"/>
  <c r="GT25" i="2"/>
  <c r="GS25" i="2"/>
  <c r="GR25" i="2"/>
  <c r="GQ25" i="2"/>
  <c r="GO25" i="2"/>
  <c r="GN25" i="2"/>
  <c r="GL25" i="2"/>
  <c r="GK25" i="2"/>
  <c r="GI25" i="2"/>
  <c r="GH25" i="2"/>
  <c r="GF25" i="2"/>
  <c r="GE25" i="2"/>
  <c r="GC25" i="2"/>
  <c r="GB25" i="2"/>
  <c r="GA25" i="2"/>
  <c r="FZ25" i="2"/>
  <c r="FY25" i="2"/>
  <c r="FW25" i="2"/>
  <c r="FV25" i="2"/>
  <c r="FU25" i="2"/>
  <c r="FR25" i="2"/>
  <c r="FO25" i="2"/>
  <c r="FX25" i="2" s="1"/>
  <c r="FL25" i="2"/>
  <c r="FK25" i="2"/>
  <c r="FJ25" i="2"/>
  <c r="FI25" i="2"/>
  <c r="FH25" i="2"/>
  <c r="FG25" i="2"/>
  <c r="FC25" i="2"/>
  <c r="EZ25" i="2"/>
  <c r="EW25" i="2"/>
  <c r="FF25" i="2" s="1"/>
  <c r="EV25" i="2"/>
  <c r="EU25" i="2"/>
  <c r="ER25" i="2"/>
  <c r="EQ25" i="2"/>
  <c r="EN25" i="2"/>
  <c r="GY25" i="2" s="1"/>
  <c r="EK25" i="2"/>
  <c r="HB25" i="2" s="1"/>
  <c r="EH25" i="2"/>
  <c r="EG25" i="2"/>
  <c r="EF25" i="2"/>
  <c r="EE25" i="2"/>
  <c r="ED25" i="2"/>
  <c r="EC25" i="2"/>
  <c r="DY25" i="2"/>
  <c r="DV25" i="2"/>
  <c r="EB25" i="2" s="1"/>
  <c r="DS25" i="2"/>
  <c r="DR25" i="2"/>
  <c r="DQ25" i="2"/>
  <c r="DO25" i="2"/>
  <c r="DN25" i="2"/>
  <c r="DJ25" i="2"/>
  <c r="DP25" i="2" s="1"/>
  <c r="DG25" i="2"/>
  <c r="DD25" i="2"/>
  <c r="DM25" i="2" s="1"/>
  <c r="DC25" i="2"/>
  <c r="DB25" i="2"/>
  <c r="DA25" i="2"/>
  <c r="CZ25" i="2"/>
  <c r="CY25" i="2"/>
  <c r="CU25" i="2"/>
  <c r="CR25" i="2"/>
  <c r="GV25" i="2" s="1"/>
  <c r="CO25" i="2"/>
  <c r="CX25" i="2" s="1"/>
  <c r="CN25" i="2"/>
  <c r="CM25" i="2"/>
  <c r="CL25" i="2"/>
  <c r="CK25" i="2"/>
  <c r="CJ25" i="2"/>
  <c r="CI25" i="2"/>
  <c r="CF25" i="2"/>
  <c r="CC25" i="2"/>
  <c r="BZ25" i="2"/>
  <c r="BY25" i="2"/>
  <c r="BX25" i="2"/>
  <c r="BV25" i="2"/>
  <c r="BU25" i="2"/>
  <c r="BQ25" i="2"/>
  <c r="BN25" i="2"/>
  <c r="BW25" i="2" s="1"/>
  <c r="BK25" i="2"/>
  <c r="BT25" i="2" s="1"/>
  <c r="BJ25" i="2"/>
  <c r="BI25" i="2"/>
  <c r="BG25" i="2"/>
  <c r="BF25" i="2"/>
  <c r="BB25" i="2"/>
  <c r="GM25" i="2" s="1"/>
  <c r="AY25" i="2"/>
  <c r="BH25" i="2" s="1"/>
  <c r="AV25" i="2"/>
  <c r="BE25" i="2" s="1"/>
  <c r="AU25" i="2"/>
  <c r="AT25" i="2"/>
  <c r="AS25" i="2"/>
  <c r="AR25" i="2"/>
  <c r="AQ25" i="2"/>
  <c r="AM25" i="2"/>
  <c r="AJ25" i="2"/>
  <c r="AP25" i="2" s="1"/>
  <c r="AG25" i="2"/>
  <c r="AF25" i="2"/>
  <c r="AE25" i="2"/>
  <c r="AD25" i="2"/>
  <c r="AC25" i="2"/>
  <c r="AB25" i="2"/>
  <c r="AA25" i="2"/>
  <c r="X25" i="2"/>
  <c r="GG25" i="2" s="1"/>
  <c r="U25" i="2"/>
  <c r="R25" i="2"/>
  <c r="Q25" i="2"/>
  <c r="P25" i="2"/>
  <c r="N25" i="2"/>
  <c r="M25" i="2"/>
  <c r="I25" i="2"/>
  <c r="F25" i="2"/>
  <c r="C25" i="2"/>
  <c r="L25" i="2" s="1"/>
  <c r="HD24" i="2"/>
  <c r="HC24" i="2"/>
  <c r="HA24" i="2"/>
  <c r="GZ24" i="2"/>
  <c r="GX24" i="2"/>
  <c r="GW24" i="2"/>
  <c r="GU24" i="2"/>
  <c r="GT24" i="2"/>
  <c r="GR24" i="2"/>
  <c r="GQ24" i="2"/>
  <c r="GO24" i="2"/>
  <c r="GN24" i="2"/>
  <c r="GL24" i="2"/>
  <c r="GK24" i="2"/>
  <c r="GJ24" i="2"/>
  <c r="GI24" i="2"/>
  <c r="GH24" i="2"/>
  <c r="GF24" i="2"/>
  <c r="GE24" i="2"/>
  <c r="GC24" i="2"/>
  <c r="GB24" i="2"/>
  <c r="FZ24" i="2"/>
  <c r="FY24" i="2"/>
  <c r="FX24" i="2"/>
  <c r="FW24" i="2"/>
  <c r="FV24" i="2"/>
  <c r="FU24" i="2"/>
  <c r="FR24" i="2"/>
  <c r="FO24" i="2"/>
  <c r="FL24" i="2"/>
  <c r="FK24" i="2"/>
  <c r="FJ24" i="2"/>
  <c r="FH24" i="2"/>
  <c r="FG24" i="2"/>
  <c r="FC24" i="2"/>
  <c r="EZ24" i="2"/>
  <c r="FI24" i="2" s="1"/>
  <c r="EW24" i="2"/>
  <c r="FF24" i="2" s="1"/>
  <c r="EV24" i="2"/>
  <c r="EU24" i="2"/>
  <c r="ES24" i="2"/>
  <c r="ER24" i="2"/>
  <c r="EN24" i="2"/>
  <c r="ET24" i="2" s="1"/>
  <c r="EK24" i="2"/>
  <c r="HB24" i="2" s="1"/>
  <c r="EH24" i="2"/>
  <c r="EQ24" i="2" s="1"/>
  <c r="EG24" i="2"/>
  <c r="EF24" i="2"/>
  <c r="EE24" i="2"/>
  <c r="DY24" i="2"/>
  <c r="DV24" i="2"/>
  <c r="DS24" i="2"/>
  <c r="DR24" i="2"/>
  <c r="DQ24" i="2"/>
  <c r="DO24" i="2"/>
  <c r="DN24" i="2"/>
  <c r="DJ24" i="2"/>
  <c r="DG24" i="2"/>
  <c r="DP24" i="2" s="1"/>
  <c r="DD24" i="2"/>
  <c r="DM24" i="2" s="1"/>
  <c r="DC24" i="2"/>
  <c r="DB24" i="2"/>
  <c r="CY24" i="2"/>
  <c r="CU24" i="2"/>
  <c r="DA24" i="2" s="1"/>
  <c r="CR24" i="2"/>
  <c r="CX24" i="2" s="1"/>
  <c r="CO24" i="2"/>
  <c r="CN24" i="2"/>
  <c r="CM24" i="2"/>
  <c r="CL24" i="2"/>
  <c r="CK24" i="2"/>
  <c r="CJ24" i="2"/>
  <c r="CI24" i="2"/>
  <c r="CF24" i="2"/>
  <c r="CC24" i="2"/>
  <c r="BZ24" i="2"/>
  <c r="BY24" i="2"/>
  <c r="BX24" i="2"/>
  <c r="BV24" i="2"/>
  <c r="BU24" i="2"/>
  <c r="BT24" i="2"/>
  <c r="BQ24" i="2"/>
  <c r="BW24" i="2" s="1"/>
  <c r="BN24" i="2"/>
  <c r="BK24" i="2"/>
  <c r="BJ24" i="2"/>
  <c r="BI24" i="2"/>
  <c r="BG24" i="2"/>
  <c r="BF24" i="2"/>
  <c r="BB24" i="2"/>
  <c r="BH24" i="2" s="1"/>
  <c r="AY24" i="2"/>
  <c r="GP24" i="2" s="1"/>
  <c r="AV24" i="2"/>
  <c r="BE24" i="2" s="1"/>
  <c r="AU24" i="2"/>
  <c r="AT24" i="2"/>
  <c r="AR24" i="2"/>
  <c r="AQ24" i="2"/>
  <c r="AM24" i="2"/>
  <c r="AJ24" i="2"/>
  <c r="AS24" i="2" s="1"/>
  <c r="AG24" i="2"/>
  <c r="AF24" i="2"/>
  <c r="AE24" i="2"/>
  <c r="AD24" i="2"/>
  <c r="AC24" i="2"/>
  <c r="AB24" i="2"/>
  <c r="AA24" i="2"/>
  <c r="X24" i="2"/>
  <c r="U24" i="2"/>
  <c r="R24" i="2"/>
  <c r="Q24" i="2"/>
  <c r="P24" i="2"/>
  <c r="N24" i="2"/>
  <c r="M24" i="2"/>
  <c r="L24" i="2"/>
  <c r="I24" i="2"/>
  <c r="GS24" i="2" s="1"/>
  <c r="F24" i="2"/>
  <c r="GD24" i="2" s="1"/>
  <c r="C24" i="2"/>
  <c r="HD23" i="2"/>
  <c r="HC23" i="2"/>
  <c r="HA23" i="2"/>
  <c r="GZ23" i="2"/>
  <c r="GX23" i="2"/>
  <c r="GW23" i="2"/>
  <c r="GV23" i="2"/>
  <c r="GU23" i="2"/>
  <c r="GT23" i="2"/>
  <c r="GR23" i="2"/>
  <c r="GQ23" i="2"/>
  <c r="GO23" i="2"/>
  <c r="GN23" i="2"/>
  <c r="GL23" i="2"/>
  <c r="GK23" i="2"/>
  <c r="GJ23" i="2"/>
  <c r="GI23" i="2"/>
  <c r="GH23" i="2"/>
  <c r="GF23" i="2"/>
  <c r="GE23" i="2"/>
  <c r="GC23" i="2"/>
  <c r="GB23" i="2"/>
  <c r="FZ23" i="2"/>
  <c r="FY23" i="2"/>
  <c r="FX23" i="2"/>
  <c r="FW23" i="2"/>
  <c r="FV23" i="2"/>
  <c r="FU23" i="2"/>
  <c r="FR23" i="2"/>
  <c r="FO23" i="2"/>
  <c r="FL23" i="2"/>
  <c r="FK23" i="2"/>
  <c r="FJ23" i="2"/>
  <c r="FH23" i="2"/>
  <c r="FG23" i="2"/>
  <c r="FF23" i="2"/>
  <c r="FC23" i="2"/>
  <c r="EZ23" i="2"/>
  <c r="FI23" i="2" s="1"/>
  <c r="EW23" i="2"/>
  <c r="EV23" i="2"/>
  <c r="EU23" i="2"/>
  <c r="ES23" i="2"/>
  <c r="ER23" i="2"/>
  <c r="EN23" i="2"/>
  <c r="ET23" i="2" s="1"/>
  <c r="EK23" i="2"/>
  <c r="HB23" i="2" s="1"/>
  <c r="EH23" i="2"/>
  <c r="EQ23" i="2" s="1"/>
  <c r="EG23" i="2"/>
  <c r="EF23" i="2"/>
  <c r="ED23" i="2"/>
  <c r="EC23" i="2"/>
  <c r="EB23" i="2"/>
  <c r="DY23" i="2"/>
  <c r="EE23" i="2" s="1"/>
  <c r="DV23" i="2"/>
  <c r="DS23" i="2"/>
  <c r="DR23" i="2"/>
  <c r="DQ23" i="2"/>
  <c r="DP23" i="2"/>
  <c r="DO23" i="2"/>
  <c r="DN23" i="2"/>
  <c r="DM23" i="2"/>
  <c r="DJ23" i="2"/>
  <c r="DG23" i="2"/>
  <c r="DD23" i="2"/>
  <c r="DC23" i="2"/>
  <c r="DB23" i="2"/>
  <c r="CZ23" i="2"/>
  <c r="CY23" i="2"/>
  <c r="CX23" i="2"/>
  <c r="CU23" i="2"/>
  <c r="GS23" i="2" s="1"/>
  <c r="CR23" i="2"/>
  <c r="CO23" i="2"/>
  <c r="CN23" i="2"/>
  <c r="CM23" i="2"/>
  <c r="CK23" i="2"/>
  <c r="CJ23" i="2"/>
  <c r="CF23" i="2"/>
  <c r="CL23" i="2" s="1"/>
  <c r="CC23" i="2"/>
  <c r="BZ23" i="2"/>
  <c r="CI23" i="2" s="1"/>
  <c r="BY23" i="2"/>
  <c r="BX23" i="2"/>
  <c r="BV23" i="2"/>
  <c r="BU23" i="2"/>
  <c r="BQ23" i="2"/>
  <c r="BW23" i="2" s="1"/>
  <c r="BN23" i="2"/>
  <c r="BT23" i="2" s="1"/>
  <c r="BK23" i="2"/>
  <c r="BJ23" i="2"/>
  <c r="BI23" i="2"/>
  <c r="BH23" i="2"/>
  <c r="BG23" i="2"/>
  <c r="BF23" i="2"/>
  <c r="BE23" i="2"/>
  <c r="BB23" i="2"/>
  <c r="AY23" i="2"/>
  <c r="AV23" i="2"/>
  <c r="AU23" i="2"/>
  <c r="AT23" i="2"/>
  <c r="AR23" i="2"/>
  <c r="AQ23" i="2"/>
  <c r="AP23" i="2"/>
  <c r="AM23" i="2"/>
  <c r="AJ23" i="2"/>
  <c r="AS23" i="2" s="1"/>
  <c r="AG23" i="2"/>
  <c r="AF23" i="2"/>
  <c r="AE23" i="2"/>
  <c r="AC23" i="2"/>
  <c r="AB23" i="2"/>
  <c r="X23" i="2"/>
  <c r="GG23" i="2" s="1"/>
  <c r="U23" i="2"/>
  <c r="R23" i="2"/>
  <c r="AA23" i="2" s="1"/>
  <c r="Q23" i="2"/>
  <c r="P23" i="2"/>
  <c r="N23" i="2"/>
  <c r="M23" i="2"/>
  <c r="I23" i="2"/>
  <c r="O23" i="2" s="1"/>
  <c r="F23" i="2"/>
  <c r="GP23" i="2" s="1"/>
  <c r="C23" i="2"/>
  <c r="HD22" i="2"/>
  <c r="HC22" i="2"/>
  <c r="HA22" i="2"/>
  <c r="GZ22" i="2"/>
  <c r="GX22" i="2"/>
  <c r="GW22" i="2"/>
  <c r="GU22" i="2"/>
  <c r="GT22" i="2"/>
  <c r="GR22" i="2"/>
  <c r="GQ22" i="2"/>
  <c r="GP22" i="2"/>
  <c r="GO22" i="2"/>
  <c r="GN22" i="2"/>
  <c r="GL22" i="2"/>
  <c r="GK22" i="2"/>
  <c r="GI22" i="2"/>
  <c r="GH22" i="2"/>
  <c r="GF22" i="2"/>
  <c r="GE22" i="2"/>
  <c r="GC22" i="2"/>
  <c r="GB22" i="2"/>
  <c r="FZ22" i="2"/>
  <c r="FY22" i="2"/>
  <c r="FW22" i="2"/>
  <c r="FV22" i="2"/>
  <c r="FR22" i="2"/>
  <c r="FO22" i="2"/>
  <c r="FX22" i="2" s="1"/>
  <c r="FL22" i="2"/>
  <c r="FU22" i="2" s="1"/>
  <c r="FK22" i="2"/>
  <c r="FJ22" i="2"/>
  <c r="FH22" i="2"/>
  <c r="FG22" i="2"/>
  <c r="FC22" i="2"/>
  <c r="EZ22" i="2"/>
  <c r="FI22" i="2" s="1"/>
  <c r="EW22" i="2"/>
  <c r="EV22" i="2"/>
  <c r="EU22" i="2"/>
  <c r="ET22" i="2"/>
  <c r="ES22" i="2"/>
  <c r="EQ22" i="2"/>
  <c r="EN22" i="2"/>
  <c r="EK22" i="2"/>
  <c r="EH22" i="2"/>
  <c r="EG22" i="2"/>
  <c r="EF22" i="2"/>
  <c r="ED22" i="2"/>
  <c r="EC22" i="2"/>
  <c r="DY22" i="2"/>
  <c r="EE22" i="2" s="1"/>
  <c r="DV22" i="2"/>
  <c r="DS22" i="2"/>
  <c r="EB22" i="2" s="1"/>
  <c r="DR22" i="2"/>
  <c r="DQ22" i="2"/>
  <c r="DO22" i="2"/>
  <c r="DN22" i="2"/>
  <c r="DJ22" i="2"/>
  <c r="DP22" i="2" s="1"/>
  <c r="DG22" i="2"/>
  <c r="DM22" i="2" s="1"/>
  <c r="DD22" i="2"/>
  <c r="DC22" i="2"/>
  <c r="DB22" i="2"/>
  <c r="DA22" i="2"/>
  <c r="CZ22" i="2"/>
  <c r="CY22" i="2"/>
  <c r="CU22" i="2"/>
  <c r="CR22" i="2"/>
  <c r="GV22" i="2" s="1"/>
  <c r="CO22" i="2"/>
  <c r="CX22" i="2" s="1"/>
  <c r="CN22" i="2"/>
  <c r="CM22" i="2"/>
  <c r="CK22" i="2"/>
  <c r="CJ22" i="2"/>
  <c r="CI22" i="2"/>
  <c r="CF22" i="2"/>
  <c r="CL22" i="2" s="1"/>
  <c r="CC22" i="2"/>
  <c r="BZ22" i="2"/>
  <c r="BY22" i="2"/>
  <c r="BX22" i="2"/>
  <c r="BV22" i="2"/>
  <c r="BU22" i="2"/>
  <c r="BQ22" i="2"/>
  <c r="BW22" i="2" s="1"/>
  <c r="BN22" i="2"/>
  <c r="BK22" i="2"/>
  <c r="BT22" i="2" s="1"/>
  <c r="BJ22" i="2"/>
  <c r="BI22" i="2"/>
  <c r="BG22" i="2"/>
  <c r="BF22" i="2"/>
  <c r="BB22" i="2"/>
  <c r="AY22" i="2"/>
  <c r="BH22" i="2" s="1"/>
  <c r="AV22" i="2"/>
  <c r="AU22" i="2"/>
  <c r="AT22" i="2"/>
  <c r="AS22" i="2"/>
  <c r="AR22" i="2"/>
  <c r="AQ22" i="2"/>
  <c r="AM22" i="2"/>
  <c r="AJ22" i="2"/>
  <c r="AP22" i="2" s="1"/>
  <c r="AG22" i="2"/>
  <c r="AF22" i="2"/>
  <c r="AE22" i="2"/>
  <c r="AC22" i="2"/>
  <c r="AB22" i="2"/>
  <c r="AA22" i="2"/>
  <c r="X22" i="2"/>
  <c r="U22" i="2"/>
  <c r="R22" i="2"/>
  <c r="Q22" i="2"/>
  <c r="P22" i="2"/>
  <c r="N22" i="2"/>
  <c r="M22" i="2"/>
  <c r="I22" i="2"/>
  <c r="F22" i="2"/>
  <c r="GJ22" i="2" s="1"/>
  <c r="C22" i="2"/>
  <c r="HD21" i="2"/>
  <c r="HC21" i="2"/>
  <c r="HA21" i="2"/>
  <c r="GZ21" i="2"/>
  <c r="GY21" i="2"/>
  <c r="GX21" i="2"/>
  <c r="GW21" i="2"/>
  <c r="GU21" i="2"/>
  <c r="GT21" i="2"/>
  <c r="GR21" i="2"/>
  <c r="GQ21" i="2"/>
  <c r="GO21" i="2"/>
  <c r="GN21" i="2"/>
  <c r="GM21" i="2"/>
  <c r="GL21" i="2"/>
  <c r="GK21" i="2"/>
  <c r="GI21" i="2"/>
  <c r="GH21" i="2"/>
  <c r="GG21" i="2"/>
  <c r="GF21" i="2"/>
  <c r="GE21" i="2"/>
  <c r="GC21" i="2"/>
  <c r="GB21" i="2"/>
  <c r="GA21" i="2"/>
  <c r="FZ21" i="2"/>
  <c r="FY21" i="2"/>
  <c r="FW21" i="2"/>
  <c r="FV21" i="2"/>
  <c r="FU21" i="2"/>
  <c r="FR21" i="2"/>
  <c r="FX21" i="2" s="1"/>
  <c r="FO21" i="2"/>
  <c r="FL21" i="2"/>
  <c r="FK21" i="2"/>
  <c r="FJ21" i="2"/>
  <c r="FH21" i="2"/>
  <c r="FG21" i="2"/>
  <c r="FC21" i="2"/>
  <c r="EZ21" i="2"/>
  <c r="FI21" i="2" s="1"/>
  <c r="EW21" i="2"/>
  <c r="EV21" i="2"/>
  <c r="EU21" i="2"/>
  <c r="ES21" i="2"/>
  <c r="ER21" i="2"/>
  <c r="EN21" i="2"/>
  <c r="ET21" i="2" s="1"/>
  <c r="EK21" i="2"/>
  <c r="HB21" i="2" s="1"/>
  <c r="EH21" i="2"/>
  <c r="EG21" i="2"/>
  <c r="EF21" i="2"/>
  <c r="EE21" i="2"/>
  <c r="ED21" i="2"/>
  <c r="EC21" i="2"/>
  <c r="DY21" i="2"/>
  <c r="DV21" i="2"/>
  <c r="DS21" i="2"/>
  <c r="EB21" i="2" s="1"/>
  <c r="DR21" i="2"/>
  <c r="DQ21" i="2"/>
  <c r="DO21" i="2"/>
  <c r="DN21" i="2"/>
  <c r="DM21" i="2"/>
  <c r="DJ21" i="2"/>
  <c r="DP21" i="2" s="1"/>
  <c r="DG21" i="2"/>
  <c r="DD21" i="2"/>
  <c r="DC21" i="2"/>
  <c r="DB21" i="2"/>
  <c r="CZ21" i="2"/>
  <c r="CY21" i="2"/>
  <c r="CU21" i="2"/>
  <c r="CR21" i="2"/>
  <c r="CO21" i="2"/>
  <c r="CN21" i="2"/>
  <c r="CM21" i="2"/>
  <c r="CK21" i="2"/>
  <c r="CJ21" i="2"/>
  <c r="CF21" i="2"/>
  <c r="CL21" i="2" s="1"/>
  <c r="CC21" i="2"/>
  <c r="CI21" i="2" s="1"/>
  <c r="BZ21" i="2"/>
  <c r="BY21" i="2"/>
  <c r="BX21" i="2"/>
  <c r="BV21" i="2"/>
  <c r="BU21" i="2"/>
  <c r="BQ21" i="2"/>
  <c r="BN21" i="2"/>
  <c r="BW21" i="2" s="1"/>
  <c r="BK21" i="2"/>
  <c r="BT21" i="2" s="1"/>
  <c r="BJ21" i="2"/>
  <c r="BI21" i="2"/>
  <c r="BG21" i="2"/>
  <c r="BF21" i="2"/>
  <c r="BE21" i="2"/>
  <c r="BB21" i="2"/>
  <c r="BH21" i="2" s="1"/>
  <c r="AY21" i="2"/>
  <c r="GP21" i="2" s="1"/>
  <c r="AV21" i="2"/>
  <c r="AU21" i="2"/>
  <c r="AT21" i="2"/>
  <c r="AR21" i="2"/>
  <c r="AQ21" i="2"/>
  <c r="AM21" i="2"/>
  <c r="AJ21" i="2"/>
  <c r="AG21" i="2"/>
  <c r="AF21" i="2"/>
  <c r="AE21" i="2"/>
  <c r="AC21" i="2"/>
  <c r="AB21" i="2"/>
  <c r="X21" i="2"/>
  <c r="U21" i="2"/>
  <c r="R21" i="2"/>
  <c r="Q21" i="2"/>
  <c r="P21" i="2"/>
  <c r="N21" i="2"/>
  <c r="M21" i="2"/>
  <c r="I21" i="2"/>
  <c r="F21" i="2"/>
  <c r="O21" i="2" s="1"/>
  <c r="C21" i="2"/>
  <c r="L21" i="2" s="1"/>
  <c r="HD20" i="2"/>
  <c r="HC20" i="2"/>
  <c r="HA20" i="2"/>
  <c r="GZ20" i="2"/>
  <c r="GX20" i="2"/>
  <c r="GW20" i="2"/>
  <c r="GU20" i="2"/>
  <c r="GT20" i="2"/>
  <c r="GR20" i="2"/>
  <c r="GQ20" i="2"/>
  <c r="GO20" i="2"/>
  <c r="GN20" i="2"/>
  <c r="GL20" i="2"/>
  <c r="GK20" i="2"/>
  <c r="GI20" i="2"/>
  <c r="GH20" i="2"/>
  <c r="GF20" i="2"/>
  <c r="GE20" i="2"/>
  <c r="GC20" i="2"/>
  <c r="GB20" i="2"/>
  <c r="FZ20" i="2"/>
  <c r="FY20" i="2"/>
  <c r="FW20" i="2"/>
  <c r="FV20" i="2"/>
  <c r="FR20" i="2"/>
  <c r="FO20" i="2"/>
  <c r="FU20" i="2" s="1"/>
  <c r="FL20" i="2"/>
  <c r="FK20" i="2"/>
  <c r="FJ20" i="2"/>
  <c r="FH20" i="2"/>
  <c r="FG20" i="2"/>
  <c r="FC20" i="2"/>
  <c r="EZ20" i="2"/>
  <c r="FI20" i="2" s="1"/>
  <c r="EW20" i="2"/>
  <c r="FF20" i="2" s="1"/>
  <c r="EV20" i="2"/>
  <c r="EU20" i="2"/>
  <c r="ES20" i="2"/>
  <c r="ER20" i="2"/>
  <c r="EQ20" i="2"/>
  <c r="EN20" i="2"/>
  <c r="ET20" i="2" s="1"/>
  <c r="EK20" i="2"/>
  <c r="EH20" i="2"/>
  <c r="EG20" i="2"/>
  <c r="EF20" i="2"/>
  <c r="ED20" i="2"/>
  <c r="EC20" i="2"/>
  <c r="DY20" i="2"/>
  <c r="EE20" i="2" s="1"/>
  <c r="DV20" i="2"/>
  <c r="DS20" i="2"/>
  <c r="DR20" i="2"/>
  <c r="DQ20" i="2"/>
  <c r="DO20" i="2"/>
  <c r="DN20" i="2"/>
  <c r="DJ20" i="2"/>
  <c r="DP20" i="2" s="1"/>
  <c r="DG20" i="2"/>
  <c r="DM20" i="2" s="1"/>
  <c r="DD20" i="2"/>
  <c r="DC20" i="2"/>
  <c r="DB20" i="2"/>
  <c r="DA20" i="2"/>
  <c r="CZ20" i="2"/>
  <c r="CU20" i="2"/>
  <c r="CR20" i="2"/>
  <c r="GV20" i="2" s="1"/>
  <c r="CO20" i="2"/>
  <c r="CN20" i="2"/>
  <c r="CM20" i="2"/>
  <c r="CK20" i="2"/>
  <c r="CJ20" i="2"/>
  <c r="CI20" i="2"/>
  <c r="CF20" i="2"/>
  <c r="CL20" i="2" s="1"/>
  <c r="CC20" i="2"/>
  <c r="BZ20" i="2"/>
  <c r="BY20" i="2"/>
  <c r="BX20" i="2"/>
  <c r="BV20" i="2"/>
  <c r="BU20" i="2"/>
  <c r="BQ20" i="2"/>
  <c r="BW20" i="2" s="1"/>
  <c r="BN20" i="2"/>
  <c r="BK20" i="2"/>
  <c r="BT20" i="2" s="1"/>
  <c r="BJ20" i="2"/>
  <c r="BI20" i="2"/>
  <c r="BG20" i="2"/>
  <c r="BF20" i="2"/>
  <c r="BB20" i="2"/>
  <c r="AY20" i="2"/>
  <c r="BE20" i="2" s="1"/>
  <c r="AV20" i="2"/>
  <c r="AU20" i="2"/>
  <c r="AT20" i="2"/>
  <c r="AS20" i="2"/>
  <c r="AR20" i="2"/>
  <c r="AQ20" i="2"/>
  <c r="AP20" i="2"/>
  <c r="AM20" i="2"/>
  <c r="AJ20" i="2"/>
  <c r="AG20" i="2"/>
  <c r="AF20" i="2"/>
  <c r="AE20" i="2"/>
  <c r="AC20" i="2"/>
  <c r="AB20" i="2"/>
  <c r="AA20" i="2"/>
  <c r="X20" i="2"/>
  <c r="U20" i="2"/>
  <c r="GJ20" i="2" s="1"/>
  <c r="R20" i="2"/>
  <c r="Q20" i="2"/>
  <c r="P20" i="2"/>
  <c r="N20" i="2"/>
  <c r="M20" i="2"/>
  <c r="I20" i="2"/>
  <c r="F20" i="2"/>
  <c r="HB20" i="2" s="1"/>
  <c r="C20" i="2"/>
  <c r="L20" i="2" s="1"/>
  <c r="HD19" i="2"/>
  <c r="HC19" i="2"/>
  <c r="HA19" i="2"/>
  <c r="GZ19" i="2"/>
  <c r="GX19" i="2"/>
  <c r="GW19" i="2"/>
  <c r="GU19" i="2"/>
  <c r="GT19" i="2"/>
  <c r="GS19" i="2"/>
  <c r="GR19" i="2"/>
  <c r="GQ19" i="2"/>
  <c r="GO19" i="2"/>
  <c r="GN19" i="2"/>
  <c r="GL19" i="2"/>
  <c r="GK19" i="2"/>
  <c r="GI19" i="2"/>
  <c r="GH19" i="2"/>
  <c r="GG19" i="2"/>
  <c r="GF19" i="2"/>
  <c r="GE19" i="2"/>
  <c r="GD19" i="2"/>
  <c r="GC19" i="2"/>
  <c r="GB19" i="2"/>
  <c r="GA19" i="2"/>
  <c r="FZ19" i="2"/>
  <c r="FY19" i="2"/>
  <c r="FW19" i="2"/>
  <c r="FV19" i="2"/>
  <c r="FU19" i="2"/>
  <c r="FR19" i="2"/>
  <c r="FO19" i="2"/>
  <c r="FL19" i="2"/>
  <c r="FK19" i="2"/>
  <c r="FJ19" i="2"/>
  <c r="FH19" i="2"/>
  <c r="FG19" i="2"/>
  <c r="FC19" i="2"/>
  <c r="FI19" i="2" s="1"/>
  <c r="EZ19" i="2"/>
  <c r="EW19" i="2"/>
  <c r="FF19" i="2" s="1"/>
  <c r="EV19" i="2"/>
  <c r="EU19" i="2"/>
  <c r="ES19" i="2"/>
  <c r="ER19" i="2"/>
  <c r="EN19" i="2"/>
  <c r="EK19" i="2"/>
  <c r="EH19" i="2"/>
  <c r="EG19" i="2"/>
  <c r="EF19" i="2"/>
  <c r="EE19" i="2"/>
  <c r="ED19" i="2"/>
  <c r="EC19" i="2"/>
  <c r="EB19" i="2"/>
  <c r="DY19" i="2"/>
  <c r="DV19" i="2"/>
  <c r="DS19" i="2"/>
  <c r="DR19" i="2"/>
  <c r="DQ19" i="2"/>
  <c r="DO19" i="2"/>
  <c r="DN19" i="2"/>
  <c r="DJ19" i="2"/>
  <c r="DP19" i="2" s="1"/>
  <c r="DG19" i="2"/>
  <c r="DM19" i="2" s="1"/>
  <c r="DD19" i="2"/>
  <c r="DC19" i="2"/>
  <c r="DB19" i="2"/>
  <c r="CZ19" i="2"/>
  <c r="CY19" i="2"/>
  <c r="CU19" i="2"/>
  <c r="DA19" i="2" s="1"/>
  <c r="CR19" i="2"/>
  <c r="GV19" i="2" s="1"/>
  <c r="CO19" i="2"/>
  <c r="CN19" i="2"/>
  <c r="CM19" i="2"/>
  <c r="CK19" i="2"/>
  <c r="CJ19" i="2"/>
  <c r="CF19" i="2"/>
  <c r="CC19" i="2"/>
  <c r="CI19" i="2" s="1"/>
  <c r="BZ19" i="2"/>
  <c r="BY19" i="2"/>
  <c r="BX19" i="2"/>
  <c r="BW19" i="2"/>
  <c r="BV19" i="2"/>
  <c r="BU19" i="2"/>
  <c r="BT19" i="2"/>
  <c r="BQ19" i="2"/>
  <c r="BN19" i="2"/>
  <c r="BK19" i="2"/>
  <c r="BJ19" i="2"/>
  <c r="BI19" i="2"/>
  <c r="BG19" i="2"/>
  <c r="BF19" i="2"/>
  <c r="BB19" i="2"/>
  <c r="AY19" i="2"/>
  <c r="GP19" i="2" s="1"/>
  <c r="AV19" i="2"/>
  <c r="AU19" i="2"/>
  <c r="AT19" i="2"/>
  <c r="AR19" i="2"/>
  <c r="AQ19" i="2"/>
  <c r="AM19" i="2"/>
  <c r="AS19" i="2" s="1"/>
  <c r="AJ19" i="2"/>
  <c r="AG19" i="2"/>
  <c r="AF19" i="2"/>
  <c r="AE19" i="2"/>
  <c r="AC19" i="2"/>
  <c r="AB19" i="2"/>
  <c r="X19" i="2"/>
  <c r="U19" i="2"/>
  <c r="R19" i="2"/>
  <c r="Q19" i="2"/>
  <c r="P19" i="2"/>
  <c r="O19" i="2"/>
  <c r="N19" i="2"/>
  <c r="M19" i="2"/>
  <c r="L19" i="2"/>
  <c r="I19" i="2"/>
  <c r="F19" i="2"/>
  <c r="C19" i="2"/>
  <c r="HD18" i="2"/>
  <c r="HC18" i="2"/>
  <c r="HA18" i="2"/>
  <c r="GZ18" i="2"/>
  <c r="GX18" i="2"/>
  <c r="GW18" i="2"/>
  <c r="GV18" i="2"/>
  <c r="GU18" i="2"/>
  <c r="GT18" i="2"/>
  <c r="GS18" i="2"/>
  <c r="GR18" i="2"/>
  <c r="GQ18" i="2"/>
  <c r="GO18" i="2"/>
  <c r="GN18" i="2"/>
  <c r="GM18" i="2"/>
  <c r="GL18" i="2"/>
  <c r="GK18" i="2"/>
  <c r="GI18" i="2"/>
  <c r="GH18" i="2"/>
  <c r="GF18" i="2"/>
  <c r="GE18" i="2"/>
  <c r="GC18" i="2"/>
  <c r="GB18" i="2"/>
  <c r="FZ18" i="2"/>
  <c r="FY18" i="2"/>
  <c r="FW18" i="2"/>
  <c r="FV18" i="2"/>
  <c r="FR18" i="2"/>
  <c r="FO18" i="2"/>
  <c r="FL18" i="2"/>
  <c r="FK18" i="2"/>
  <c r="FJ18" i="2"/>
  <c r="FI18" i="2"/>
  <c r="FH18" i="2"/>
  <c r="FG18" i="2"/>
  <c r="FF18" i="2"/>
  <c r="FC18" i="2"/>
  <c r="EZ18" i="2"/>
  <c r="EW18" i="2"/>
  <c r="EV18" i="2"/>
  <c r="EU18" i="2"/>
  <c r="ES18" i="2"/>
  <c r="ER18" i="2"/>
  <c r="EN18" i="2"/>
  <c r="EK18" i="2"/>
  <c r="HB18" i="2" s="1"/>
  <c r="EH18" i="2"/>
  <c r="EG18" i="2"/>
  <c r="EF18" i="2"/>
  <c r="ED18" i="2"/>
  <c r="EC18" i="2"/>
  <c r="DY18" i="2"/>
  <c r="EE18" i="2" s="1"/>
  <c r="DV18" i="2"/>
  <c r="DS18" i="2"/>
  <c r="EB18" i="2" s="1"/>
  <c r="DR18" i="2"/>
  <c r="DQ18" i="2"/>
  <c r="DO18" i="2"/>
  <c r="DN18" i="2"/>
  <c r="DJ18" i="2"/>
  <c r="DG18" i="2"/>
  <c r="DM18" i="2" s="1"/>
  <c r="DD18" i="2"/>
  <c r="DC18" i="2"/>
  <c r="DB18" i="2"/>
  <c r="DA18" i="2"/>
  <c r="CZ18" i="2"/>
  <c r="CY18" i="2"/>
  <c r="CX18" i="2"/>
  <c r="CU18" i="2"/>
  <c r="CR18" i="2"/>
  <c r="CO18" i="2"/>
  <c r="CN18" i="2"/>
  <c r="CM18" i="2"/>
  <c r="CK18" i="2"/>
  <c r="CJ18" i="2"/>
  <c r="CF18" i="2"/>
  <c r="CC18" i="2"/>
  <c r="BZ18" i="2"/>
  <c r="CI18" i="2" s="1"/>
  <c r="BY18" i="2"/>
  <c r="BX18" i="2"/>
  <c r="BV18" i="2"/>
  <c r="BU18" i="2"/>
  <c r="BQ18" i="2"/>
  <c r="BW18" i="2" s="1"/>
  <c r="BN18" i="2"/>
  <c r="BK18" i="2"/>
  <c r="BT18" i="2" s="1"/>
  <c r="BJ18" i="2"/>
  <c r="BI18" i="2"/>
  <c r="BH18" i="2"/>
  <c r="BG18" i="2"/>
  <c r="BF18" i="2"/>
  <c r="BB18" i="2"/>
  <c r="AY18" i="2"/>
  <c r="AV18" i="2"/>
  <c r="AU18" i="2"/>
  <c r="AT18" i="2"/>
  <c r="AS18" i="2"/>
  <c r="AR18" i="2"/>
  <c r="AQ18" i="2"/>
  <c r="AP18" i="2"/>
  <c r="AM18" i="2"/>
  <c r="AJ18" i="2"/>
  <c r="AG18" i="2"/>
  <c r="AF18" i="2"/>
  <c r="AE18" i="2"/>
  <c r="AC18" i="2"/>
  <c r="AB18" i="2"/>
  <c r="X18" i="2"/>
  <c r="U18" i="2"/>
  <c r="GJ18" i="2" s="1"/>
  <c r="R18" i="2"/>
  <c r="AA18" i="2" s="1"/>
  <c r="Q18" i="2"/>
  <c r="P18" i="2"/>
  <c r="N18" i="2"/>
  <c r="M18" i="2"/>
  <c r="I18" i="2"/>
  <c r="O18" i="2" s="1"/>
  <c r="F18" i="2"/>
  <c r="GD18" i="2" s="1"/>
  <c r="C18" i="2"/>
  <c r="L18" i="2" s="1"/>
  <c r="HD17" i="2"/>
  <c r="HC17" i="2"/>
  <c r="HB17" i="2"/>
  <c r="HA17" i="2"/>
  <c r="GZ17" i="2"/>
  <c r="GY17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L17" i="2"/>
  <c r="GK17" i="2"/>
  <c r="GJ17" i="2"/>
  <c r="GH17" i="2"/>
  <c r="GG17" i="2"/>
  <c r="FW17" i="2"/>
  <c r="FV17" i="2"/>
  <c r="FU17" i="2"/>
  <c r="HD16" i="2"/>
  <c r="GU16" i="2"/>
  <c r="GR16" i="2"/>
  <c r="GO16" i="2"/>
  <c r="GL16" i="2"/>
  <c r="GE16" i="2"/>
  <c r="FZ16" i="2"/>
  <c r="FW16" i="2"/>
  <c r="FS16" i="2"/>
  <c r="FY16" i="2" s="1"/>
  <c r="FR16" i="2"/>
  <c r="FX16" i="2" s="1"/>
  <c r="FP16" i="2"/>
  <c r="FO16" i="2"/>
  <c r="FM16" i="2"/>
  <c r="FK16" i="2"/>
  <c r="FH16" i="2"/>
  <c r="FD16" i="2"/>
  <c r="FJ16" i="2" s="1"/>
  <c r="FC16" i="2"/>
  <c r="FI16" i="2" s="1"/>
  <c r="FA16" i="2"/>
  <c r="FA40" i="2" s="1"/>
  <c r="EZ16" i="2"/>
  <c r="EX16" i="2"/>
  <c r="FG16" i="2" s="1"/>
  <c r="ES16" i="2"/>
  <c r="EP16" i="2"/>
  <c r="EP40" i="2" s="1"/>
  <c r="EO16" i="2"/>
  <c r="GZ16" i="2" s="1"/>
  <c r="EL16" i="2"/>
  <c r="HC16" i="2" s="1"/>
  <c r="EI16" i="2"/>
  <c r="ED16" i="2"/>
  <c r="EC16" i="2"/>
  <c r="EA16" i="2"/>
  <c r="DZ16" i="2"/>
  <c r="EF16" i="2" s="1"/>
  <c r="DY16" i="2"/>
  <c r="DW16" i="2"/>
  <c r="DT16" i="2"/>
  <c r="DR16" i="2"/>
  <c r="DQ16" i="2"/>
  <c r="DO16" i="2"/>
  <c r="DK16" i="2"/>
  <c r="DJ16" i="2"/>
  <c r="DH16" i="2"/>
  <c r="DE16" i="2"/>
  <c r="DE40" i="2" s="1"/>
  <c r="CZ16" i="2"/>
  <c r="CY16" i="2"/>
  <c r="CV16" i="2"/>
  <c r="GT16" i="2" s="1"/>
  <c r="CU16" i="2"/>
  <c r="CS16" i="2"/>
  <c r="CR16" i="2" s="1"/>
  <c r="CP16" i="2"/>
  <c r="CP40" i="2" s="1"/>
  <c r="CN16" i="2"/>
  <c r="CK16" i="2"/>
  <c r="CJ16" i="2"/>
  <c r="CG16" i="2"/>
  <c r="CG40" i="2" s="1"/>
  <c r="CF16" i="2"/>
  <c r="CL16" i="2" s="1"/>
  <c r="CD16" i="2"/>
  <c r="CD40" i="2" s="1"/>
  <c r="CC16" i="2"/>
  <c r="CA16" i="2"/>
  <c r="BY16" i="2"/>
  <c r="BX16" i="2"/>
  <c r="BV16" i="2"/>
  <c r="BU16" i="2"/>
  <c r="BR16" i="2"/>
  <c r="BQ16" i="2"/>
  <c r="BW16" i="2" s="1"/>
  <c r="BO16" i="2"/>
  <c r="BN16" i="2"/>
  <c r="BL16" i="2"/>
  <c r="BJ16" i="2"/>
  <c r="BI16" i="2"/>
  <c r="BG16" i="2"/>
  <c r="BF16" i="2"/>
  <c r="BC16" i="2"/>
  <c r="BB16" i="2"/>
  <c r="BH16" i="2" s="1"/>
  <c r="AZ16" i="2"/>
  <c r="AZ40" i="2" s="1"/>
  <c r="AY16" i="2"/>
  <c r="AW16" i="2"/>
  <c r="AW40" i="2" s="1"/>
  <c r="AU16" i="2"/>
  <c r="AT16" i="2"/>
  <c r="AR16" i="2"/>
  <c r="AN16" i="2"/>
  <c r="AN40" i="2" s="1"/>
  <c r="AM16" i="2"/>
  <c r="AS16" i="2" s="1"/>
  <c r="AK16" i="2"/>
  <c r="AK40" i="2" s="1"/>
  <c r="AJ16" i="2"/>
  <c r="AH16" i="2"/>
  <c r="AH40" i="2" s="1"/>
  <c r="AF16" i="2"/>
  <c r="AC16" i="2"/>
  <c r="AB16" i="2"/>
  <c r="Y16" i="2"/>
  <c r="X16" i="2" s="1"/>
  <c r="V16" i="2"/>
  <c r="U16" i="2"/>
  <c r="S16" i="2"/>
  <c r="S42" i="2" s="1"/>
  <c r="Q16" i="2"/>
  <c r="N16" i="2"/>
  <c r="M16" i="2"/>
  <c r="J16" i="2"/>
  <c r="I16" i="2" s="1"/>
  <c r="G16" i="2"/>
  <c r="G42" i="2" s="1"/>
  <c r="GE42" i="2" s="1"/>
  <c r="D16" i="2"/>
  <c r="D42" i="2" s="1"/>
  <c r="HD15" i="2"/>
  <c r="HC15" i="2"/>
  <c r="HB15" i="2"/>
  <c r="HA15" i="2"/>
  <c r="GZ15" i="2"/>
  <c r="GW15" i="2"/>
  <c r="GV15" i="2"/>
  <c r="GU15" i="2"/>
  <c r="GT15" i="2"/>
  <c r="GR15" i="2"/>
  <c r="GQ15" i="2"/>
  <c r="GO15" i="2"/>
  <c r="GN15" i="2"/>
  <c r="GM15" i="2"/>
  <c r="GL15" i="2"/>
  <c r="GK15" i="2"/>
  <c r="GH15" i="2"/>
  <c r="GG15" i="2"/>
  <c r="GE15" i="2"/>
  <c r="GB15" i="2"/>
  <c r="GA15" i="2"/>
  <c r="FZ15" i="2"/>
  <c r="FY15" i="2"/>
  <c r="FW15" i="2"/>
  <c r="FV15" i="2"/>
  <c r="FU15" i="2"/>
  <c r="FR15" i="2"/>
  <c r="FX15" i="2" s="1"/>
  <c r="FO15" i="2"/>
  <c r="FL15" i="2"/>
  <c r="FK15" i="2"/>
  <c r="FJ15" i="2"/>
  <c r="FH15" i="2"/>
  <c r="FG15" i="2"/>
  <c r="FC15" i="2"/>
  <c r="EZ15" i="2"/>
  <c r="FI15" i="2" s="1"/>
  <c r="EW15" i="2"/>
  <c r="FF15" i="2" s="1"/>
  <c r="EV15" i="2"/>
  <c r="EU15" i="2"/>
  <c r="ES15" i="2"/>
  <c r="ER15" i="2"/>
  <c r="EN15" i="2"/>
  <c r="EK15" i="2"/>
  <c r="EH15" i="2"/>
  <c r="EQ15" i="2" s="1"/>
  <c r="EG15" i="2"/>
  <c r="EF15" i="2"/>
  <c r="EE15" i="2"/>
  <c r="ED15" i="2"/>
  <c r="EC15" i="2"/>
  <c r="DY15" i="2"/>
  <c r="DV15" i="2"/>
  <c r="DS15" i="2"/>
  <c r="EB15" i="2" s="1"/>
  <c r="DR15" i="2"/>
  <c r="DQ15" i="2"/>
  <c r="DO15" i="2"/>
  <c r="DN15" i="2"/>
  <c r="DM15" i="2"/>
  <c r="DJ15" i="2"/>
  <c r="DG15" i="2"/>
  <c r="DP15" i="2" s="1"/>
  <c r="DD15" i="2"/>
  <c r="DB15" i="2"/>
  <c r="CZ15" i="2"/>
  <c r="CY15" i="2"/>
  <c r="CU15" i="2"/>
  <c r="CR15" i="2"/>
  <c r="CO15" i="2"/>
  <c r="CN15" i="2"/>
  <c r="CM15" i="2"/>
  <c r="CK15" i="2"/>
  <c r="CJ15" i="2"/>
  <c r="CF15" i="2"/>
  <c r="CC15" i="2"/>
  <c r="CI15" i="2" s="1"/>
  <c r="BZ15" i="2"/>
  <c r="BY15" i="2"/>
  <c r="BX15" i="2"/>
  <c r="BW15" i="2"/>
  <c r="BV15" i="2"/>
  <c r="BU15" i="2"/>
  <c r="BT15" i="2"/>
  <c r="BQ15" i="2"/>
  <c r="BN15" i="2"/>
  <c r="BK15" i="2"/>
  <c r="BJ15" i="2"/>
  <c r="BI15" i="2"/>
  <c r="BG15" i="2"/>
  <c r="BF15" i="2"/>
  <c r="BB15" i="2"/>
  <c r="AY15" i="2"/>
  <c r="BH15" i="2" s="1"/>
  <c r="AV15" i="2"/>
  <c r="BE15" i="2" s="1"/>
  <c r="AU15" i="2"/>
  <c r="AT15" i="2"/>
  <c r="AR15" i="2"/>
  <c r="AQ15" i="2"/>
  <c r="AM15" i="2"/>
  <c r="AS15" i="2" s="1"/>
  <c r="AJ15" i="2"/>
  <c r="AG15" i="2"/>
  <c r="AP15" i="2" s="1"/>
  <c r="AF15" i="2"/>
  <c r="AE15" i="2"/>
  <c r="AC15" i="2"/>
  <c r="AB15" i="2"/>
  <c r="X15" i="2"/>
  <c r="AD15" i="2" s="1"/>
  <c r="U15" i="2"/>
  <c r="AA15" i="2" s="1"/>
  <c r="R15" i="2"/>
  <c r="Q15" i="2"/>
  <c r="P15" i="2"/>
  <c r="O15" i="2"/>
  <c r="N15" i="2"/>
  <c r="M15" i="2"/>
  <c r="L15" i="2"/>
  <c r="I15" i="2"/>
  <c r="F15" i="2"/>
  <c r="GD15" i="2" s="1"/>
  <c r="C15" i="2"/>
  <c r="HD14" i="2"/>
  <c r="HC14" i="2"/>
  <c r="HA14" i="2"/>
  <c r="GZ14" i="2"/>
  <c r="GY14" i="2"/>
  <c r="GW14" i="2"/>
  <c r="GU14" i="2"/>
  <c r="GT14" i="2"/>
  <c r="GR14" i="2"/>
  <c r="GQ14" i="2"/>
  <c r="GP14" i="2"/>
  <c r="GO14" i="2"/>
  <c r="GN14" i="2"/>
  <c r="GL14" i="2"/>
  <c r="GK14" i="2"/>
  <c r="GJ14" i="2"/>
  <c r="GH14" i="2"/>
  <c r="GE14" i="2"/>
  <c r="GB14" i="2"/>
  <c r="GA14" i="2"/>
  <c r="FZ14" i="2"/>
  <c r="FY14" i="2"/>
  <c r="FW14" i="2"/>
  <c r="FV14" i="2"/>
  <c r="FU14" i="2"/>
  <c r="FR14" i="2"/>
  <c r="FO14" i="2"/>
  <c r="FX14" i="2" s="1"/>
  <c r="FL14" i="2"/>
  <c r="FK14" i="2"/>
  <c r="FJ14" i="2"/>
  <c r="FI14" i="2"/>
  <c r="FH14" i="2"/>
  <c r="FG14" i="2"/>
  <c r="FC14" i="2"/>
  <c r="EZ14" i="2"/>
  <c r="EW14" i="2"/>
  <c r="EV14" i="2"/>
  <c r="EU14" i="2"/>
  <c r="ES14" i="2"/>
  <c r="ER14" i="2"/>
  <c r="EN14" i="2"/>
  <c r="EK14" i="2"/>
  <c r="EH14" i="2"/>
  <c r="EG14" i="2"/>
  <c r="EF14" i="2"/>
  <c r="EE14" i="2"/>
  <c r="ED14" i="2"/>
  <c r="EC14" i="2"/>
  <c r="DY14" i="2"/>
  <c r="DV14" i="2"/>
  <c r="DS14" i="2"/>
  <c r="EB14" i="2" s="1"/>
  <c r="DR14" i="2"/>
  <c r="DQ14" i="2"/>
  <c r="DO14" i="2"/>
  <c r="DN14" i="2"/>
  <c r="DM14" i="2"/>
  <c r="DJ14" i="2"/>
  <c r="DP14" i="2" s="1"/>
  <c r="DG14" i="2"/>
  <c r="DD14" i="2"/>
  <c r="DB14" i="2"/>
  <c r="CZ14" i="2"/>
  <c r="CY14" i="2"/>
  <c r="CU14" i="2"/>
  <c r="GS14" i="2" s="1"/>
  <c r="CR14" i="2"/>
  <c r="CX14" i="2" s="1"/>
  <c r="CO14" i="2"/>
  <c r="CN14" i="2"/>
  <c r="CM14" i="2"/>
  <c r="CK14" i="2"/>
  <c r="CJ14" i="2"/>
  <c r="CI14" i="2"/>
  <c r="CF14" i="2"/>
  <c r="CL14" i="2" s="1"/>
  <c r="CC14" i="2"/>
  <c r="BZ14" i="2"/>
  <c r="BY14" i="2"/>
  <c r="BX14" i="2"/>
  <c r="BW14" i="2"/>
  <c r="BV14" i="2"/>
  <c r="BU14" i="2"/>
  <c r="BQ14" i="2"/>
  <c r="BN14" i="2"/>
  <c r="BK14" i="2"/>
  <c r="BT14" i="2" s="1"/>
  <c r="BJ14" i="2"/>
  <c r="BI14" i="2"/>
  <c r="BH14" i="2"/>
  <c r="BG14" i="2"/>
  <c r="BF14" i="2"/>
  <c r="BE14" i="2"/>
  <c r="BB14" i="2"/>
  <c r="GM14" i="2" s="1"/>
  <c r="AY14" i="2"/>
  <c r="AV14" i="2"/>
  <c r="AU14" i="2"/>
  <c r="AT14" i="2"/>
  <c r="AR14" i="2"/>
  <c r="AQ14" i="2"/>
  <c r="AP14" i="2"/>
  <c r="AM14" i="2"/>
  <c r="AJ14" i="2"/>
  <c r="AS14" i="2" s="1"/>
  <c r="AG14" i="2"/>
  <c r="AF14" i="2"/>
  <c r="AE14" i="2"/>
  <c r="AC14" i="2"/>
  <c r="AB14" i="2"/>
  <c r="AA14" i="2"/>
  <c r="X14" i="2"/>
  <c r="U14" i="2"/>
  <c r="R14" i="2"/>
  <c r="Q14" i="2"/>
  <c r="P14" i="2"/>
  <c r="O14" i="2"/>
  <c r="N14" i="2"/>
  <c r="M14" i="2"/>
  <c r="I14" i="2"/>
  <c r="F14" i="2"/>
  <c r="GD14" i="2" s="1"/>
  <c r="C14" i="2"/>
  <c r="L14" i="2" s="1"/>
  <c r="HD13" i="2"/>
  <c r="HC13" i="2"/>
  <c r="HB13" i="2"/>
  <c r="HA13" i="2"/>
  <c r="GZ13" i="2"/>
  <c r="GW13" i="2"/>
  <c r="GV13" i="2"/>
  <c r="GU13" i="2"/>
  <c r="GT13" i="2"/>
  <c r="GR13" i="2"/>
  <c r="GQ13" i="2"/>
  <c r="GO13" i="2"/>
  <c r="GN13" i="2"/>
  <c r="GL13" i="2"/>
  <c r="GK13" i="2"/>
  <c r="GH13" i="2"/>
  <c r="GE13" i="2"/>
  <c r="GD13" i="2"/>
  <c r="GB13" i="2"/>
  <c r="FZ13" i="2"/>
  <c r="FY13" i="2"/>
  <c r="FX13" i="2"/>
  <c r="FW13" i="2"/>
  <c r="FV13" i="2"/>
  <c r="FU13" i="2"/>
  <c r="FR13" i="2"/>
  <c r="FO13" i="2"/>
  <c r="FL13" i="2"/>
  <c r="FK13" i="2"/>
  <c r="FJ13" i="2"/>
  <c r="FH13" i="2"/>
  <c r="FG13" i="2"/>
  <c r="FC13" i="2"/>
  <c r="FI13" i="2" s="1"/>
  <c r="EZ13" i="2"/>
  <c r="EW13" i="2"/>
  <c r="FF13" i="2" s="1"/>
  <c r="EV13" i="2"/>
  <c r="EU13" i="2"/>
  <c r="ES13" i="2"/>
  <c r="ER13" i="2"/>
  <c r="EN13" i="2"/>
  <c r="ET13" i="2" s="1"/>
  <c r="EK13" i="2"/>
  <c r="EQ13" i="2" s="1"/>
  <c r="EH13" i="2"/>
  <c r="EG13" i="2"/>
  <c r="EF13" i="2"/>
  <c r="ED13" i="2"/>
  <c r="EC13" i="2"/>
  <c r="EB13" i="2"/>
  <c r="DY13" i="2"/>
  <c r="EE13" i="2" s="1"/>
  <c r="DV13" i="2"/>
  <c r="DS13" i="2"/>
  <c r="DR13" i="2"/>
  <c r="DQ13" i="2"/>
  <c r="DP13" i="2"/>
  <c r="DO13" i="2"/>
  <c r="DN13" i="2"/>
  <c r="DM13" i="2"/>
  <c r="DJ13" i="2"/>
  <c r="DG13" i="2"/>
  <c r="DD13" i="2"/>
  <c r="DB13" i="2"/>
  <c r="CZ13" i="2"/>
  <c r="CY13" i="2"/>
  <c r="CU13" i="2"/>
  <c r="GS13" i="2" s="1"/>
  <c r="CR13" i="2"/>
  <c r="CO13" i="2"/>
  <c r="CN13" i="2"/>
  <c r="CM13" i="2"/>
  <c r="CK13" i="2"/>
  <c r="CJ13" i="2"/>
  <c r="CF13" i="2"/>
  <c r="CC13" i="2"/>
  <c r="CL13" i="2" s="1"/>
  <c r="BZ13" i="2"/>
  <c r="BY13" i="2"/>
  <c r="BX13" i="2"/>
  <c r="BW13" i="2"/>
  <c r="BV13" i="2"/>
  <c r="BU13" i="2"/>
  <c r="BQ13" i="2"/>
  <c r="BN13" i="2"/>
  <c r="BK13" i="2"/>
  <c r="BT13" i="2" s="1"/>
  <c r="BJ13" i="2"/>
  <c r="BI13" i="2"/>
  <c r="BG13" i="2"/>
  <c r="BF13" i="2"/>
  <c r="BE13" i="2"/>
  <c r="BB13" i="2"/>
  <c r="BH13" i="2" s="1"/>
  <c r="AY13" i="2"/>
  <c r="AV13" i="2"/>
  <c r="AU13" i="2"/>
  <c r="AT13" i="2"/>
  <c r="AR13" i="2"/>
  <c r="AQ13" i="2"/>
  <c r="AM13" i="2"/>
  <c r="AS13" i="2" s="1"/>
  <c r="AJ13" i="2"/>
  <c r="AG13" i="2"/>
  <c r="AP13" i="2" s="1"/>
  <c r="AF13" i="2"/>
  <c r="AE13" i="2"/>
  <c r="AC13" i="2"/>
  <c r="AB13" i="2"/>
  <c r="AA13" i="2"/>
  <c r="X13" i="2"/>
  <c r="GG13" i="2" s="1"/>
  <c r="U13" i="2"/>
  <c r="AD13" i="2" s="1"/>
  <c r="R13" i="2"/>
  <c r="Q13" i="2"/>
  <c r="P13" i="2"/>
  <c r="N13" i="2"/>
  <c r="M13" i="2"/>
  <c r="I13" i="2"/>
  <c r="GA13" i="2" s="1"/>
  <c r="F13" i="2"/>
  <c r="GJ13" i="2" s="1"/>
  <c r="C13" i="2"/>
  <c r="HD12" i="2"/>
  <c r="HC12" i="2"/>
  <c r="HA12" i="2"/>
  <c r="GZ12" i="2"/>
  <c r="GW12" i="2"/>
  <c r="GU12" i="2"/>
  <c r="GT12" i="2"/>
  <c r="GR12" i="2"/>
  <c r="GQ12" i="2"/>
  <c r="GO12" i="2"/>
  <c r="GN12" i="2"/>
  <c r="GL12" i="2"/>
  <c r="GK12" i="2"/>
  <c r="GH12" i="2"/>
  <c r="GE12" i="2"/>
  <c r="GB12" i="2"/>
  <c r="GA12" i="2"/>
  <c r="FZ12" i="2"/>
  <c r="FY12" i="2"/>
  <c r="FX12" i="2"/>
  <c r="FW12" i="2"/>
  <c r="FV12" i="2"/>
  <c r="FR12" i="2"/>
  <c r="FO12" i="2"/>
  <c r="FL12" i="2"/>
  <c r="FU12" i="2" s="1"/>
  <c r="FK12" i="2"/>
  <c r="FJ12" i="2"/>
  <c r="FI12" i="2"/>
  <c r="FH12" i="2"/>
  <c r="FG12" i="2"/>
  <c r="FF12" i="2"/>
  <c r="FC12" i="2"/>
  <c r="EZ12" i="2"/>
  <c r="EW12" i="2"/>
  <c r="EV12" i="2"/>
  <c r="EU12" i="2"/>
  <c r="ET12" i="2"/>
  <c r="ES12" i="2"/>
  <c r="ER12" i="2"/>
  <c r="EQ12" i="2"/>
  <c r="EN12" i="2"/>
  <c r="EK12" i="2"/>
  <c r="EH12" i="2"/>
  <c r="EG12" i="2"/>
  <c r="EF12" i="2"/>
  <c r="ED12" i="2"/>
  <c r="EC12" i="2"/>
  <c r="DY12" i="2"/>
  <c r="EE12" i="2" s="1"/>
  <c r="DV12" i="2"/>
  <c r="DS12" i="2"/>
  <c r="EB12" i="2" s="1"/>
  <c r="DR12" i="2"/>
  <c r="DQ12" i="2"/>
  <c r="DP12" i="2"/>
  <c r="DO12" i="2"/>
  <c r="DN12" i="2"/>
  <c r="DJ12" i="2"/>
  <c r="DG12" i="2"/>
  <c r="DD12" i="2"/>
  <c r="DM12" i="2" s="1"/>
  <c r="DB12" i="2"/>
  <c r="CZ12" i="2"/>
  <c r="CY12" i="2"/>
  <c r="CU12" i="2"/>
  <c r="CR12" i="2"/>
  <c r="GV12" i="2" s="1"/>
  <c r="CO12" i="2"/>
  <c r="CN12" i="2"/>
  <c r="CM12" i="2"/>
  <c r="CK12" i="2"/>
  <c r="CJ12" i="2"/>
  <c r="CF12" i="2"/>
  <c r="CL12" i="2" s="1"/>
  <c r="CC12" i="2"/>
  <c r="BZ12" i="2"/>
  <c r="CI12" i="2" s="1"/>
  <c r="BY12" i="2"/>
  <c r="BX12" i="2"/>
  <c r="BW12" i="2"/>
  <c r="BV12" i="2"/>
  <c r="BU12" i="2"/>
  <c r="BQ12" i="2"/>
  <c r="BN12" i="2"/>
  <c r="BT12" i="2" s="1"/>
  <c r="BK12" i="2"/>
  <c r="BJ12" i="2"/>
  <c r="BI12" i="2"/>
  <c r="BH12" i="2"/>
  <c r="BG12" i="2"/>
  <c r="BF12" i="2"/>
  <c r="BE12" i="2"/>
  <c r="BB12" i="2"/>
  <c r="AY12" i="2"/>
  <c r="AV12" i="2"/>
  <c r="AU12" i="2"/>
  <c r="AT12" i="2"/>
  <c r="AR12" i="2"/>
  <c r="AQ12" i="2"/>
  <c r="AP12" i="2"/>
  <c r="AM12" i="2"/>
  <c r="AS12" i="2" s="1"/>
  <c r="AJ12" i="2"/>
  <c r="AG12" i="2"/>
  <c r="AF12" i="2"/>
  <c r="AE12" i="2"/>
  <c r="AC12" i="2"/>
  <c r="AB12" i="2"/>
  <c r="X12" i="2"/>
  <c r="U12" i="2"/>
  <c r="R12" i="2"/>
  <c r="AA12" i="2" s="1"/>
  <c r="Q12" i="2"/>
  <c r="P12" i="2"/>
  <c r="N12" i="2"/>
  <c r="M12" i="2"/>
  <c r="I12" i="2"/>
  <c r="GM12" i="2" s="1"/>
  <c r="F12" i="2"/>
  <c r="L12" i="2" s="1"/>
  <c r="C12" i="2"/>
  <c r="HD11" i="2"/>
  <c r="HC11" i="2"/>
  <c r="HB11" i="2"/>
  <c r="HA11" i="2"/>
  <c r="GZ11" i="2"/>
  <c r="GY11" i="2"/>
  <c r="GW11" i="2"/>
  <c r="GU11" i="2"/>
  <c r="GT11" i="2"/>
  <c r="GQ11" i="2"/>
  <c r="GP11" i="2"/>
  <c r="GN11" i="2"/>
  <c r="GL11" i="2"/>
  <c r="GK11" i="2"/>
  <c r="GH11" i="2"/>
  <c r="GE11" i="2"/>
  <c r="GD11" i="2"/>
  <c r="GB11" i="2"/>
  <c r="FZ11" i="2"/>
  <c r="FY11" i="2"/>
  <c r="FX11" i="2"/>
  <c r="FW11" i="2"/>
  <c r="FV11" i="2"/>
  <c r="FU11" i="2"/>
  <c r="FR11" i="2"/>
  <c r="FO11" i="2"/>
  <c r="FL11" i="2"/>
  <c r="FK11" i="2"/>
  <c r="FJ11" i="2"/>
  <c r="FH11" i="2"/>
  <c r="FG11" i="2"/>
  <c r="FF11" i="2"/>
  <c r="FC11" i="2"/>
  <c r="FI11" i="2" s="1"/>
  <c r="EZ11" i="2"/>
  <c r="EW11" i="2"/>
  <c r="EV11" i="2"/>
  <c r="EU11" i="2"/>
  <c r="ES11" i="2"/>
  <c r="ER11" i="2"/>
  <c r="EN11" i="2"/>
  <c r="ET11" i="2" s="1"/>
  <c r="EK11" i="2"/>
  <c r="EH11" i="2"/>
  <c r="EQ11" i="2" s="1"/>
  <c r="EG11" i="2"/>
  <c r="EF11" i="2"/>
  <c r="EE11" i="2"/>
  <c r="ED11" i="2"/>
  <c r="EC11" i="2"/>
  <c r="EB11" i="2"/>
  <c r="DY11" i="2"/>
  <c r="DV11" i="2"/>
  <c r="DS11" i="2"/>
  <c r="DR11" i="2"/>
  <c r="DQ11" i="2"/>
  <c r="DP11" i="2"/>
  <c r="DO11" i="2"/>
  <c r="DN11" i="2"/>
  <c r="DM11" i="2"/>
  <c r="DJ11" i="2"/>
  <c r="DG11" i="2"/>
  <c r="DD11" i="2"/>
  <c r="DB11" i="2"/>
  <c r="CZ11" i="2"/>
  <c r="CY11" i="2"/>
  <c r="CU11" i="2"/>
  <c r="GS11" i="2" s="1"/>
  <c r="CR11" i="2"/>
  <c r="CO11" i="2"/>
  <c r="CX11" i="2" s="1"/>
  <c r="CN11" i="2"/>
  <c r="CM11" i="2"/>
  <c r="CK11" i="2"/>
  <c r="CJ11" i="2"/>
  <c r="CI11" i="2"/>
  <c r="CF11" i="2"/>
  <c r="CC11" i="2"/>
  <c r="CL11" i="2" s="1"/>
  <c r="BZ11" i="2"/>
  <c r="BY11" i="2"/>
  <c r="BX11" i="2"/>
  <c r="BV11" i="2"/>
  <c r="BU11" i="2"/>
  <c r="BQ11" i="2"/>
  <c r="BN11" i="2"/>
  <c r="BW11" i="2" s="1"/>
  <c r="BK11" i="2"/>
  <c r="BJ11" i="2"/>
  <c r="BI11" i="2"/>
  <c r="BG11" i="2"/>
  <c r="BF11" i="2"/>
  <c r="BE11" i="2"/>
  <c r="BB11" i="2"/>
  <c r="BH11" i="2" s="1"/>
  <c r="AY11" i="2"/>
  <c r="AV11" i="2"/>
  <c r="AU11" i="2"/>
  <c r="AT11" i="2"/>
  <c r="AR11" i="2"/>
  <c r="AQ11" i="2"/>
  <c r="AM11" i="2"/>
  <c r="AS11" i="2" s="1"/>
  <c r="AJ11" i="2"/>
  <c r="AG11" i="2"/>
  <c r="AP11" i="2" s="1"/>
  <c r="AF11" i="2"/>
  <c r="AE11" i="2"/>
  <c r="AC11" i="2"/>
  <c r="AB11" i="2"/>
  <c r="AA11" i="2"/>
  <c r="X11" i="2"/>
  <c r="GG11" i="2" s="1"/>
  <c r="U11" i="2"/>
  <c r="AD11" i="2" s="1"/>
  <c r="R11" i="2"/>
  <c r="Q11" i="2"/>
  <c r="P11" i="2"/>
  <c r="N11" i="2"/>
  <c r="M11" i="2"/>
  <c r="I11" i="2"/>
  <c r="GA11" i="2" s="1"/>
  <c r="F11" i="2"/>
  <c r="O11" i="2" s="1"/>
  <c r="C11" i="2"/>
  <c r="L11" i="2" s="1"/>
  <c r="HC10" i="2"/>
  <c r="HB10" i="2"/>
  <c r="GZ10" i="2"/>
  <c r="GW10" i="2"/>
  <c r="GV10" i="2"/>
  <c r="GT10" i="2"/>
  <c r="GQ10" i="2"/>
  <c r="GP10" i="2"/>
  <c r="GN10" i="2"/>
  <c r="GK10" i="2"/>
  <c r="GJ10" i="2"/>
  <c r="GH10" i="2"/>
  <c r="GE10" i="2"/>
  <c r="GD10" i="2"/>
  <c r="GB10" i="2"/>
  <c r="FZ10" i="2"/>
  <c r="FY10" i="2"/>
  <c r="FX10" i="2"/>
  <c r="FW10" i="2"/>
  <c r="FV10" i="2"/>
  <c r="FR10" i="2"/>
  <c r="FO10" i="2"/>
  <c r="FU10" i="2" s="1"/>
  <c r="FL10" i="2"/>
  <c r="FK10" i="2"/>
  <c r="FJ10" i="2"/>
  <c r="FH10" i="2"/>
  <c r="FG10" i="2"/>
  <c r="FF10" i="2"/>
  <c r="FC10" i="2"/>
  <c r="FI10" i="2" s="1"/>
  <c r="EZ10" i="2"/>
  <c r="EW10" i="2"/>
  <c r="EV10" i="2"/>
  <c r="EU10" i="2"/>
  <c r="ET10" i="2"/>
  <c r="ES10" i="2"/>
  <c r="ER10" i="2"/>
  <c r="EN10" i="2"/>
  <c r="EK10" i="2"/>
  <c r="EK16" i="2" s="1"/>
  <c r="EH10" i="2"/>
  <c r="EG10" i="2"/>
  <c r="EF10" i="2"/>
  <c r="EE10" i="2"/>
  <c r="ED10" i="2"/>
  <c r="EC10" i="2"/>
  <c r="EB10" i="2"/>
  <c r="DY10" i="2"/>
  <c r="DV10" i="2"/>
  <c r="DS10" i="2"/>
  <c r="DR10" i="2"/>
  <c r="DQ10" i="2"/>
  <c r="DO10" i="2"/>
  <c r="DN10" i="2"/>
  <c r="DM10" i="2"/>
  <c r="DJ10" i="2"/>
  <c r="DG10" i="2"/>
  <c r="DP10" i="2" s="1"/>
  <c r="DD10" i="2"/>
  <c r="DD16" i="2" s="1"/>
  <c r="DB10" i="2"/>
  <c r="CZ10" i="2"/>
  <c r="CY10" i="2"/>
  <c r="CX10" i="2"/>
  <c r="CU10" i="2"/>
  <c r="CR10" i="2"/>
  <c r="DA10" i="2" s="1"/>
  <c r="CO10" i="2"/>
  <c r="CN10" i="2"/>
  <c r="CM10" i="2"/>
  <c r="CL10" i="2"/>
  <c r="CK10" i="2"/>
  <c r="CJ10" i="2"/>
  <c r="CI10" i="2"/>
  <c r="CF10" i="2"/>
  <c r="CC10" i="2"/>
  <c r="BZ10" i="2"/>
  <c r="BY10" i="2"/>
  <c r="BX10" i="2"/>
  <c r="BV10" i="2"/>
  <c r="BU10" i="2"/>
  <c r="BQ10" i="2"/>
  <c r="BN10" i="2"/>
  <c r="BK10" i="2"/>
  <c r="BK16" i="2" s="1"/>
  <c r="BT16" i="2" s="1"/>
  <c r="BJ10" i="2"/>
  <c r="BI10" i="2"/>
  <c r="BG10" i="2"/>
  <c r="BF10" i="2"/>
  <c r="BB10" i="2"/>
  <c r="GM10" i="2" s="1"/>
  <c r="AY10" i="2"/>
  <c r="AV10" i="2"/>
  <c r="AU10" i="2"/>
  <c r="AT10" i="2"/>
  <c r="AS10" i="2"/>
  <c r="AR10" i="2"/>
  <c r="AQ10" i="2"/>
  <c r="AP10" i="2"/>
  <c r="AM10" i="2"/>
  <c r="AJ10" i="2"/>
  <c r="AG10" i="2"/>
  <c r="AF10" i="2"/>
  <c r="AE10" i="2"/>
  <c r="AD10" i="2"/>
  <c r="AC10" i="2"/>
  <c r="AB10" i="2"/>
  <c r="AA10" i="2"/>
  <c r="X10" i="2"/>
  <c r="GG10" i="2" s="1"/>
  <c r="U10" i="2"/>
  <c r="R10" i="2"/>
  <c r="Q10" i="2"/>
  <c r="P10" i="2"/>
  <c r="N10" i="2"/>
  <c r="M10" i="2"/>
  <c r="I10" i="2"/>
  <c r="F10" i="2"/>
  <c r="C10" i="2"/>
  <c r="C16" i="2" s="1"/>
  <c r="EI8" i="2"/>
  <c r="EJ8" i="2" s="1"/>
  <c r="EK8" i="2" s="1"/>
  <c r="EL8" i="2" s="1"/>
  <c r="EM8" i="2" s="1"/>
  <c r="EN8" i="2" s="1"/>
  <c r="EO8" i="2" s="1"/>
  <c r="EP8" i="2" s="1"/>
  <c r="EQ8" i="2" s="1"/>
  <c r="ER8" i="2" s="1"/>
  <c r="ES8" i="2" s="1"/>
  <c r="ET8" i="2" s="1"/>
  <c r="EU8" i="2" s="1"/>
  <c r="EV8" i="2" s="1"/>
  <c r="EW8" i="2" s="1"/>
  <c r="EX8" i="2" s="1"/>
  <c r="EY8" i="2" s="1"/>
  <c r="EZ8" i="2" s="1"/>
  <c r="FA8" i="2" s="1"/>
  <c r="FB8" i="2" s="1"/>
  <c r="FC8" i="2" s="1"/>
  <c r="FD8" i="2" s="1"/>
  <c r="FE8" i="2" s="1"/>
  <c r="FF8" i="2" s="1"/>
  <c r="FG8" i="2" s="1"/>
  <c r="FH8" i="2" s="1"/>
  <c r="FI8" i="2" s="1"/>
  <c r="FJ8" i="2" s="1"/>
  <c r="FK8" i="2" s="1"/>
  <c r="EF8" i="2"/>
  <c r="ED8" i="2"/>
  <c r="EB8" i="2"/>
  <c r="EA8" i="2"/>
  <c r="DU8" i="2"/>
  <c r="DV8" i="2" s="1"/>
  <c r="DW8" i="2" s="1"/>
  <c r="DX8" i="2" s="1"/>
  <c r="DY8" i="2" s="1"/>
  <c r="DT8" i="2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BS8" i="2" s="1"/>
  <c r="BT8" i="2" s="1"/>
  <c r="BU8" i="2" s="1"/>
  <c r="BV8" i="2" s="1"/>
  <c r="BW8" i="2" s="1"/>
  <c r="BX8" i="2" s="1"/>
  <c r="BY8" i="2" s="1"/>
  <c r="BZ8" i="2" s="1"/>
  <c r="CA8" i="2" s="1"/>
  <c r="CB8" i="2" s="1"/>
  <c r="CC8" i="2" s="1"/>
  <c r="CD8" i="2" s="1"/>
  <c r="CE8" i="2" s="1"/>
  <c r="CF8" i="2" s="1"/>
  <c r="CG8" i="2" s="1"/>
  <c r="CH8" i="2" s="1"/>
  <c r="CI8" i="2" s="1"/>
  <c r="CJ8" i="2" s="1"/>
  <c r="CK8" i="2" s="1"/>
  <c r="CL8" i="2" s="1"/>
  <c r="CM8" i="2" s="1"/>
  <c r="CN8" i="2" s="1"/>
  <c r="CO8" i="2" s="1"/>
  <c r="CP8" i="2" s="1"/>
  <c r="CQ8" i="2" s="1"/>
  <c r="CR8" i="2" s="1"/>
  <c r="CS8" i="2" s="1"/>
  <c r="CT8" i="2" s="1"/>
  <c r="CU8" i="2" s="1"/>
  <c r="CV8" i="2" s="1"/>
  <c r="CW8" i="2" s="1"/>
  <c r="CX8" i="2" s="1"/>
  <c r="CY8" i="2" s="1"/>
  <c r="CZ8" i="2" s="1"/>
  <c r="DA8" i="2" s="1"/>
  <c r="DB8" i="2" s="1"/>
  <c r="DC8" i="2" s="1"/>
  <c r="DD8" i="2" s="1"/>
  <c r="DE8" i="2" s="1"/>
  <c r="DF8" i="2" s="1"/>
  <c r="DG8" i="2" s="1"/>
  <c r="DH8" i="2" s="1"/>
  <c r="DI8" i="2" s="1"/>
  <c r="DJ8" i="2" s="1"/>
  <c r="DK8" i="2" s="1"/>
  <c r="DL8" i="2" s="1"/>
  <c r="DM8" i="2" s="1"/>
  <c r="DN8" i="2" s="1"/>
  <c r="DO8" i="2" s="1"/>
  <c r="DP8" i="2" s="1"/>
  <c r="DQ8" i="2" s="1"/>
  <c r="DR8" i="2" s="1"/>
  <c r="HG42" i="1"/>
  <c r="O42" i="1"/>
  <c r="L42" i="1"/>
  <c r="IE41" i="1"/>
  <c r="ID41" i="1"/>
  <c r="IC41" i="1"/>
  <c r="IB41" i="1"/>
  <c r="IA41" i="1"/>
  <c r="HZ41" i="1"/>
  <c r="HY41" i="1"/>
  <c r="HX41" i="1"/>
  <c r="HW41" i="1"/>
  <c r="HV41" i="1"/>
  <c r="HU41" i="1"/>
  <c r="HT41" i="1"/>
  <c r="HS41" i="1"/>
  <c r="HR41" i="1"/>
  <c r="HQ41" i="1"/>
  <c r="HP41" i="1"/>
  <c r="HO41" i="1"/>
  <c r="HN41" i="1"/>
  <c r="HM41" i="1"/>
  <c r="HK41" i="1"/>
  <c r="HJ41" i="1"/>
  <c r="HI41" i="1"/>
  <c r="HH41" i="1"/>
  <c r="HG41" i="1"/>
  <c r="HF41" i="1"/>
  <c r="HD41" i="1"/>
  <c r="HC41" i="1"/>
  <c r="HB41" i="1"/>
  <c r="HA41" i="1"/>
  <c r="GZ41" i="1"/>
  <c r="GY41" i="1"/>
  <c r="GX41" i="1"/>
  <c r="GW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H41" i="1"/>
  <c r="GG41" i="1"/>
  <c r="FZ41" i="1"/>
  <c r="FY41" i="1"/>
  <c r="FX41" i="1"/>
  <c r="FW41" i="1"/>
  <c r="FV41" i="1"/>
  <c r="FU41" i="1"/>
  <c r="FK41" i="1"/>
  <c r="FJ41" i="1"/>
  <c r="FI41" i="1"/>
  <c r="FH41" i="1"/>
  <c r="FG41" i="1"/>
  <c r="FF41" i="1"/>
  <c r="EV41" i="1"/>
  <c r="EU41" i="1"/>
  <c r="ET41" i="1"/>
  <c r="ES41" i="1"/>
  <c r="ER41" i="1"/>
  <c r="EQ41" i="1"/>
  <c r="EG41" i="1"/>
  <c r="EF41" i="1"/>
  <c r="EE41" i="1"/>
  <c r="ED41" i="1"/>
  <c r="EC41" i="1"/>
  <c r="EB41" i="1"/>
  <c r="DO41" i="1"/>
  <c r="DN41" i="1"/>
  <c r="DM41" i="1"/>
  <c r="DC41" i="1"/>
  <c r="DB41" i="1"/>
  <c r="DA41" i="1"/>
  <c r="CZ41" i="1"/>
  <c r="CY41" i="1"/>
  <c r="CX41" i="1"/>
  <c r="CM41" i="1"/>
  <c r="CL41" i="1"/>
  <c r="CJ41" i="1"/>
  <c r="CI41" i="1"/>
  <c r="BW41" i="1"/>
  <c r="BT41" i="1"/>
  <c r="BH41" i="1"/>
  <c r="BE41" i="1"/>
  <c r="AU41" i="1"/>
  <c r="AS41" i="1"/>
  <c r="AP41" i="1"/>
  <c r="AD41" i="1"/>
  <c r="AA41" i="1"/>
  <c r="O41" i="1"/>
  <c r="L41" i="1"/>
  <c r="HG40" i="1"/>
  <c r="GC40" i="1"/>
  <c r="GC42" i="1" s="1"/>
  <c r="FQ40" i="1"/>
  <c r="FQ42" i="1" s="1"/>
  <c r="FE40" i="1"/>
  <c r="FE42" i="1" s="1"/>
  <c r="FK42" i="1" s="1"/>
  <c r="DU40" i="1"/>
  <c r="DU42" i="1" s="1"/>
  <c r="HG39" i="1"/>
  <c r="GH39" i="1"/>
  <c r="GF39" i="1"/>
  <c r="GF40" i="1" s="1"/>
  <c r="GF42" i="1" s="1"/>
  <c r="GE39" i="1"/>
  <c r="GD39" i="1" s="1"/>
  <c r="GC39" i="1"/>
  <c r="GB39" i="1"/>
  <c r="GA39" i="1"/>
  <c r="FV39" i="1"/>
  <c r="FT39" i="1"/>
  <c r="IB39" i="1" s="1"/>
  <c r="FS39" i="1"/>
  <c r="FR39" i="1" s="1"/>
  <c r="FQ39" i="1"/>
  <c r="IE39" i="1" s="1"/>
  <c r="FP39" i="1"/>
  <c r="FO39" i="1"/>
  <c r="FN39" i="1"/>
  <c r="FN40" i="1" s="1"/>
  <c r="FM39" i="1"/>
  <c r="FJ39" i="1"/>
  <c r="FH39" i="1"/>
  <c r="FE39" i="1"/>
  <c r="FK39" i="1" s="1"/>
  <c r="FD39" i="1"/>
  <c r="FC39" i="1"/>
  <c r="FB39" i="1"/>
  <c r="FB40" i="1" s="1"/>
  <c r="FB42" i="1" s="1"/>
  <c r="FA39" i="1"/>
  <c r="FA40" i="1" s="1"/>
  <c r="EZ40" i="1" s="1"/>
  <c r="EZ42" i="1" s="1"/>
  <c r="EY39" i="1"/>
  <c r="EY40" i="1" s="1"/>
  <c r="EX39" i="1"/>
  <c r="EV39" i="1"/>
  <c r="EP39" i="1"/>
  <c r="HP39" i="1" s="1"/>
  <c r="EO39" i="1"/>
  <c r="EU39" i="1" s="1"/>
  <c r="EM39" i="1"/>
  <c r="HS39" i="1" s="1"/>
  <c r="EL39" i="1"/>
  <c r="EJ39" i="1"/>
  <c r="ES39" i="1" s="1"/>
  <c r="EI39" i="1"/>
  <c r="EH39" i="1" s="1"/>
  <c r="EA39" i="1"/>
  <c r="EG39" i="1" s="1"/>
  <c r="DZ39" i="1"/>
  <c r="DX39" i="1"/>
  <c r="HY39" i="1" s="1"/>
  <c r="DW39" i="1"/>
  <c r="DV39" i="1" s="1"/>
  <c r="DU39" i="1"/>
  <c r="ED39" i="1" s="1"/>
  <c r="DT39" i="1"/>
  <c r="DS39" i="1"/>
  <c r="DN39" i="1"/>
  <c r="DL39" i="1"/>
  <c r="DR39" i="1" s="1"/>
  <c r="DK39" i="1"/>
  <c r="DJ39" i="1" s="1"/>
  <c r="DP39" i="1" s="1"/>
  <c r="DI39" i="1"/>
  <c r="DI40" i="1" s="1"/>
  <c r="DI42" i="1" s="1"/>
  <c r="DH39" i="1"/>
  <c r="DG39" i="1"/>
  <c r="DF39" i="1"/>
  <c r="DF40" i="1" s="1"/>
  <c r="DE39" i="1"/>
  <c r="DB39" i="1"/>
  <c r="CZ39" i="1"/>
  <c r="CW39" i="1"/>
  <c r="CV39" i="1"/>
  <c r="CU39" i="1"/>
  <c r="CT39" i="1"/>
  <c r="CT40" i="1" s="1"/>
  <c r="CT42" i="1" s="1"/>
  <c r="CS39" i="1"/>
  <c r="CQ39" i="1"/>
  <c r="CQ40" i="1" s="1"/>
  <c r="CP39" i="1"/>
  <c r="CM39" i="1"/>
  <c r="CH39" i="1"/>
  <c r="CH40" i="1" s="1"/>
  <c r="CG39" i="1"/>
  <c r="CE39" i="1"/>
  <c r="CE40" i="1" s="1"/>
  <c r="CD39" i="1"/>
  <c r="HL39" i="1" s="1"/>
  <c r="CB39" i="1"/>
  <c r="CA39" i="1"/>
  <c r="CJ39" i="1" s="1"/>
  <c r="BS39" i="1"/>
  <c r="BS40" i="1" s="1"/>
  <c r="BS42" i="1" s="1"/>
  <c r="BR39" i="1"/>
  <c r="BP39" i="1"/>
  <c r="BP40" i="1" s="1"/>
  <c r="BP42" i="1" s="1"/>
  <c r="BO39" i="1"/>
  <c r="BX39" i="1" s="1"/>
  <c r="BN39" i="1"/>
  <c r="BM39" i="1"/>
  <c r="BM40" i="1" s="1"/>
  <c r="BM42" i="1" s="1"/>
  <c r="BL39" i="1"/>
  <c r="BK39" i="1" s="1"/>
  <c r="BG39" i="1"/>
  <c r="BD39" i="1"/>
  <c r="BJ39" i="1" s="1"/>
  <c r="BC39" i="1"/>
  <c r="BB39" i="1"/>
  <c r="BA39" i="1"/>
  <c r="HA39" i="1" s="1"/>
  <c r="AZ39" i="1"/>
  <c r="AY39" i="1" s="1"/>
  <c r="AX39" i="1"/>
  <c r="AX40" i="1" s="1"/>
  <c r="AX42" i="1" s="1"/>
  <c r="AW39" i="1"/>
  <c r="AU39" i="1"/>
  <c r="AO39" i="1"/>
  <c r="GR39" i="1" s="1"/>
  <c r="AN39" i="1"/>
  <c r="AM39" i="1" s="1"/>
  <c r="AL39" i="1"/>
  <c r="AL40" i="1" s="1"/>
  <c r="AK39" i="1"/>
  <c r="AI39" i="1"/>
  <c r="AI40" i="1" s="1"/>
  <c r="AI42" i="1" s="1"/>
  <c r="AH39" i="1"/>
  <c r="AB39" i="1"/>
  <c r="Z39" i="1"/>
  <c r="Z40" i="1" s="1"/>
  <c r="Y39" i="1"/>
  <c r="W39" i="1"/>
  <c r="V39" i="1"/>
  <c r="ID39" i="1" s="1"/>
  <c r="S39" i="1"/>
  <c r="P39" i="1"/>
  <c r="K39" i="1"/>
  <c r="K40" i="1" s="1"/>
  <c r="K42" i="1" s="1"/>
  <c r="J39" i="1"/>
  <c r="H39" i="1"/>
  <c r="Q39" i="1" s="1"/>
  <c r="G39" i="1"/>
  <c r="M39" i="1" s="1"/>
  <c r="F39" i="1"/>
  <c r="E39" i="1"/>
  <c r="E40" i="1" s="1"/>
  <c r="E42" i="1" s="1"/>
  <c r="D39" i="1"/>
  <c r="C39" i="1" s="1"/>
  <c r="IE38" i="1"/>
  <c r="ID38" i="1"/>
  <c r="IB38" i="1"/>
  <c r="IA38" i="1"/>
  <c r="HY38" i="1"/>
  <c r="HX38" i="1"/>
  <c r="HW38" i="1"/>
  <c r="HV38" i="1"/>
  <c r="HU38" i="1"/>
  <c r="HS38" i="1"/>
  <c r="HR38" i="1"/>
  <c r="HP38" i="1"/>
  <c r="HO38" i="1"/>
  <c r="HM38" i="1"/>
  <c r="HL38" i="1"/>
  <c r="HK38" i="1"/>
  <c r="HJ38" i="1"/>
  <c r="HI38" i="1"/>
  <c r="HG38" i="1"/>
  <c r="HF38" i="1"/>
  <c r="HD38" i="1"/>
  <c r="HC38" i="1"/>
  <c r="HA38" i="1"/>
  <c r="GZ38" i="1"/>
  <c r="GY38" i="1"/>
  <c r="GX38" i="1"/>
  <c r="GW38" i="1"/>
  <c r="GU38" i="1"/>
  <c r="GT38" i="1"/>
  <c r="GR38" i="1"/>
  <c r="GQ38" i="1"/>
  <c r="GO38" i="1"/>
  <c r="GN38" i="1"/>
  <c r="GM38" i="1"/>
  <c r="GL38" i="1"/>
  <c r="GK38" i="1"/>
  <c r="GI38" i="1"/>
  <c r="GH38" i="1"/>
  <c r="GD38" i="1"/>
  <c r="GA38" i="1"/>
  <c r="GG38" i="1" s="1"/>
  <c r="FZ38" i="1"/>
  <c r="FY38" i="1"/>
  <c r="FX38" i="1"/>
  <c r="FW38" i="1"/>
  <c r="FV38" i="1"/>
  <c r="FU38" i="1"/>
  <c r="FR38" i="1"/>
  <c r="HZ38" i="1" s="1"/>
  <c r="FO38" i="1"/>
  <c r="IC38" i="1" s="1"/>
  <c r="FL38" i="1"/>
  <c r="FK38" i="1"/>
  <c r="FJ38" i="1"/>
  <c r="FH38" i="1"/>
  <c r="FG38" i="1"/>
  <c r="FC38" i="1"/>
  <c r="FI38" i="1" s="1"/>
  <c r="EZ38" i="1"/>
  <c r="EW38" i="1"/>
  <c r="FF38" i="1" s="1"/>
  <c r="EV38" i="1"/>
  <c r="EU38" i="1"/>
  <c r="ET38" i="1"/>
  <c r="ES38" i="1"/>
  <c r="ER38" i="1"/>
  <c r="EN38" i="1"/>
  <c r="HN38" i="1" s="1"/>
  <c r="EK38" i="1"/>
  <c r="HQ38" i="1" s="1"/>
  <c r="EH38" i="1"/>
  <c r="EQ38" i="1" s="1"/>
  <c r="EG38" i="1"/>
  <c r="EF38" i="1"/>
  <c r="EE38" i="1"/>
  <c r="ED38" i="1"/>
  <c r="EC38" i="1"/>
  <c r="DY38" i="1"/>
  <c r="HT38" i="1" s="1"/>
  <c r="DV38" i="1"/>
  <c r="EB38" i="1" s="1"/>
  <c r="DS38" i="1"/>
  <c r="DR38" i="1"/>
  <c r="DQ38" i="1"/>
  <c r="DP38" i="1"/>
  <c r="DO38" i="1"/>
  <c r="DN38" i="1"/>
  <c r="DM38" i="1"/>
  <c r="DJ38" i="1"/>
  <c r="DG38" i="1"/>
  <c r="DD38" i="1"/>
  <c r="DC38" i="1"/>
  <c r="DB38" i="1"/>
  <c r="CZ38" i="1"/>
  <c r="CY38" i="1"/>
  <c r="CU38" i="1"/>
  <c r="DA38" i="1" s="1"/>
  <c r="CR38" i="1"/>
  <c r="CO38" i="1"/>
  <c r="CX38" i="1" s="1"/>
  <c r="CM38" i="1"/>
  <c r="CJ38" i="1"/>
  <c r="CF38" i="1"/>
  <c r="HH38" i="1" s="1"/>
  <c r="CC38" i="1"/>
  <c r="CL38" i="1" s="1"/>
  <c r="BZ38" i="1"/>
  <c r="CI38" i="1" s="1"/>
  <c r="BX38" i="1"/>
  <c r="BU38" i="1"/>
  <c r="BT38" i="1"/>
  <c r="BQ38" i="1"/>
  <c r="HB38" i="1" s="1"/>
  <c r="BN38" i="1"/>
  <c r="HE38" i="1" s="1"/>
  <c r="BK38" i="1"/>
  <c r="BJ38" i="1"/>
  <c r="BI38" i="1"/>
  <c r="BG38" i="1"/>
  <c r="BF38" i="1"/>
  <c r="BB38" i="1"/>
  <c r="GV38" i="1" s="1"/>
  <c r="AY38" i="1"/>
  <c r="AV38" i="1"/>
  <c r="AU38" i="1"/>
  <c r="AT38" i="1"/>
  <c r="AR38" i="1"/>
  <c r="AQ38" i="1"/>
  <c r="AP38" i="1"/>
  <c r="AM38" i="1"/>
  <c r="AS38" i="1" s="1"/>
  <c r="AJ38" i="1"/>
  <c r="GS38" i="1" s="1"/>
  <c r="AG38" i="1"/>
  <c r="AF38" i="1"/>
  <c r="AE38" i="1"/>
  <c r="AC38" i="1"/>
  <c r="AB38" i="1"/>
  <c r="X38" i="1"/>
  <c r="AD38" i="1" s="1"/>
  <c r="U38" i="1"/>
  <c r="AA38" i="1" s="1"/>
  <c r="R38" i="1"/>
  <c r="Q38" i="1"/>
  <c r="P38" i="1"/>
  <c r="N38" i="1"/>
  <c r="M38" i="1"/>
  <c r="L38" i="1"/>
  <c r="I38" i="1"/>
  <c r="O38" i="1" s="1"/>
  <c r="F38" i="1"/>
  <c r="C38" i="1"/>
  <c r="IE37" i="1"/>
  <c r="ID37" i="1"/>
  <c r="IB37" i="1"/>
  <c r="IA37" i="1"/>
  <c r="HY37" i="1"/>
  <c r="HX37" i="1"/>
  <c r="HV37" i="1"/>
  <c r="HU37" i="1"/>
  <c r="HS37" i="1"/>
  <c r="HR37" i="1"/>
  <c r="HP37" i="1"/>
  <c r="HO37" i="1"/>
  <c r="HM37" i="1"/>
  <c r="HL37" i="1"/>
  <c r="HJ37" i="1"/>
  <c r="HI37" i="1"/>
  <c r="HG37" i="1"/>
  <c r="HF37" i="1"/>
  <c r="HD37" i="1"/>
  <c r="HC37" i="1"/>
  <c r="HA37" i="1"/>
  <c r="GZ37" i="1"/>
  <c r="GX37" i="1"/>
  <c r="GW37" i="1"/>
  <c r="GU37" i="1"/>
  <c r="GT37" i="1"/>
  <c r="GR37" i="1"/>
  <c r="GQ37" i="1"/>
  <c r="GO37" i="1"/>
  <c r="GN37" i="1"/>
  <c r="GL37" i="1"/>
  <c r="GK37" i="1"/>
  <c r="GI37" i="1"/>
  <c r="GH37" i="1"/>
  <c r="GG37" i="1"/>
  <c r="GD37" i="1"/>
  <c r="GA37" i="1"/>
  <c r="FZ37" i="1"/>
  <c r="FY37" i="1"/>
  <c r="FX37" i="1"/>
  <c r="FW37" i="1"/>
  <c r="FV37" i="1"/>
  <c r="FR37" i="1"/>
  <c r="FO37" i="1"/>
  <c r="IC37" i="1" s="1"/>
  <c r="FL37" i="1"/>
  <c r="FU37" i="1" s="1"/>
  <c r="FK37" i="1"/>
  <c r="FJ37" i="1"/>
  <c r="FI37" i="1"/>
  <c r="FH37" i="1"/>
  <c r="FG37" i="1"/>
  <c r="FF37" i="1"/>
  <c r="FC37" i="1"/>
  <c r="EZ37" i="1"/>
  <c r="EW37" i="1"/>
  <c r="EV37" i="1"/>
  <c r="ET37" i="1"/>
  <c r="ES37" i="1"/>
  <c r="ER37" i="1"/>
  <c r="EN37" i="1"/>
  <c r="HN37" i="1" s="1"/>
  <c r="EK37" i="1"/>
  <c r="EH37" i="1"/>
  <c r="EQ37" i="1" s="1"/>
  <c r="EG37" i="1"/>
  <c r="EF37" i="1"/>
  <c r="EE37" i="1"/>
  <c r="ED37" i="1"/>
  <c r="EC37" i="1"/>
  <c r="DY37" i="1"/>
  <c r="HT37" i="1" s="1"/>
  <c r="DV37" i="1"/>
  <c r="HW37" i="1" s="1"/>
  <c r="DS37" i="1"/>
  <c r="DR37" i="1"/>
  <c r="DQ37" i="1"/>
  <c r="DP37" i="1"/>
  <c r="DO37" i="1"/>
  <c r="DN37" i="1"/>
  <c r="DM37" i="1"/>
  <c r="DJ37" i="1"/>
  <c r="DG37" i="1"/>
  <c r="DD37" i="1"/>
  <c r="DC37" i="1"/>
  <c r="DB37" i="1"/>
  <c r="CZ37" i="1"/>
  <c r="CY37" i="1"/>
  <c r="CU37" i="1"/>
  <c r="DA37" i="1" s="1"/>
  <c r="CR37" i="1"/>
  <c r="CO37" i="1"/>
  <c r="CX37" i="1" s="1"/>
  <c r="CM37" i="1"/>
  <c r="CJ37" i="1"/>
  <c r="CF37" i="1"/>
  <c r="HH37" i="1" s="1"/>
  <c r="CC37" i="1"/>
  <c r="HK37" i="1" s="1"/>
  <c r="BZ37" i="1"/>
  <c r="CI37" i="1" s="1"/>
  <c r="BX37" i="1"/>
  <c r="BU37" i="1"/>
  <c r="BQ37" i="1"/>
  <c r="HB37" i="1" s="1"/>
  <c r="BN37" i="1"/>
  <c r="BT37" i="1" s="1"/>
  <c r="BK37" i="1"/>
  <c r="BJ37" i="1"/>
  <c r="BI37" i="1"/>
  <c r="BG37" i="1"/>
  <c r="BF37" i="1"/>
  <c r="BB37" i="1"/>
  <c r="GV37" i="1" s="1"/>
  <c r="AY37" i="1"/>
  <c r="AV37" i="1"/>
  <c r="AU37" i="1"/>
  <c r="AT37" i="1"/>
  <c r="AR37" i="1"/>
  <c r="AQ37" i="1"/>
  <c r="AP37" i="1"/>
  <c r="AM37" i="1"/>
  <c r="AS37" i="1" s="1"/>
  <c r="AJ37" i="1"/>
  <c r="GS37" i="1" s="1"/>
  <c r="AG37" i="1"/>
  <c r="AF37" i="1"/>
  <c r="AE37" i="1"/>
  <c r="AC37" i="1"/>
  <c r="AB37" i="1"/>
  <c r="X37" i="1"/>
  <c r="AD37" i="1" s="1"/>
  <c r="U37" i="1"/>
  <c r="GM37" i="1" s="1"/>
  <c r="R37" i="1"/>
  <c r="Q37" i="1"/>
  <c r="P37" i="1"/>
  <c r="N37" i="1"/>
  <c r="M37" i="1"/>
  <c r="I37" i="1"/>
  <c r="O37" i="1" s="1"/>
  <c r="F37" i="1"/>
  <c r="L37" i="1" s="1"/>
  <c r="C37" i="1"/>
  <c r="IE36" i="1"/>
  <c r="ID36" i="1"/>
  <c r="IB36" i="1"/>
  <c r="IA36" i="1"/>
  <c r="HY36" i="1"/>
  <c r="HX36" i="1"/>
  <c r="HV36" i="1"/>
  <c r="HU36" i="1"/>
  <c r="HS36" i="1"/>
  <c r="HR36" i="1"/>
  <c r="HP36" i="1"/>
  <c r="HO36" i="1"/>
  <c r="HM36" i="1"/>
  <c r="HL36" i="1"/>
  <c r="HJ36" i="1"/>
  <c r="HI36" i="1"/>
  <c r="HG36" i="1"/>
  <c r="HF36" i="1"/>
  <c r="HD36" i="1"/>
  <c r="HC36" i="1"/>
  <c r="HA36" i="1"/>
  <c r="GZ36" i="1"/>
  <c r="GX36" i="1"/>
  <c r="GW36" i="1"/>
  <c r="GU36" i="1"/>
  <c r="GT36" i="1"/>
  <c r="GR36" i="1"/>
  <c r="GQ36" i="1"/>
  <c r="GO36" i="1"/>
  <c r="GN36" i="1"/>
  <c r="GL36" i="1"/>
  <c r="GK36" i="1"/>
  <c r="GI36" i="1"/>
  <c r="GH36" i="1"/>
  <c r="GD36" i="1"/>
  <c r="GA36" i="1"/>
  <c r="GG36" i="1" s="1"/>
  <c r="FZ36" i="1"/>
  <c r="FY36" i="1"/>
  <c r="FX36" i="1"/>
  <c r="FW36" i="1"/>
  <c r="FV36" i="1"/>
  <c r="FR36" i="1"/>
  <c r="FO36" i="1"/>
  <c r="IC36" i="1" s="1"/>
  <c r="FL36" i="1"/>
  <c r="FU36" i="1" s="1"/>
  <c r="FK36" i="1"/>
  <c r="FJ36" i="1"/>
  <c r="FI36" i="1"/>
  <c r="FH36" i="1"/>
  <c r="FG36" i="1"/>
  <c r="FF36" i="1"/>
  <c r="FC36" i="1"/>
  <c r="EZ36" i="1"/>
  <c r="EW36" i="1"/>
  <c r="EV36" i="1"/>
  <c r="ET36" i="1"/>
  <c r="ES36" i="1"/>
  <c r="ER36" i="1"/>
  <c r="EN36" i="1"/>
  <c r="HN36" i="1" s="1"/>
  <c r="EK36" i="1"/>
  <c r="HQ36" i="1" s="1"/>
  <c r="EH36" i="1"/>
  <c r="EQ36" i="1" s="1"/>
  <c r="EG36" i="1"/>
  <c r="EF36" i="1"/>
  <c r="EE36" i="1"/>
  <c r="ED36" i="1"/>
  <c r="EC36" i="1"/>
  <c r="EB36" i="1"/>
  <c r="DY36" i="1"/>
  <c r="HT36" i="1" s="1"/>
  <c r="DV36" i="1"/>
  <c r="HW36" i="1" s="1"/>
  <c r="DS36" i="1"/>
  <c r="DR36" i="1"/>
  <c r="DQ36" i="1"/>
  <c r="DO36" i="1"/>
  <c r="DN36" i="1"/>
  <c r="DM36" i="1"/>
  <c r="DJ36" i="1"/>
  <c r="DP36" i="1" s="1"/>
  <c r="DG36" i="1"/>
  <c r="DD36" i="1"/>
  <c r="DC36" i="1"/>
  <c r="DB36" i="1"/>
  <c r="CZ36" i="1"/>
  <c r="CY36" i="1"/>
  <c r="CU36" i="1"/>
  <c r="DA36" i="1" s="1"/>
  <c r="CR36" i="1"/>
  <c r="CO36" i="1"/>
  <c r="CX36" i="1" s="1"/>
  <c r="CM36" i="1"/>
  <c r="CJ36" i="1"/>
  <c r="CF36" i="1"/>
  <c r="HH36" i="1" s="1"/>
  <c r="CC36" i="1"/>
  <c r="HK36" i="1" s="1"/>
  <c r="BZ36" i="1"/>
  <c r="CI36" i="1" s="1"/>
  <c r="BX36" i="1"/>
  <c r="BU36" i="1"/>
  <c r="BQ36" i="1"/>
  <c r="HB36" i="1" s="1"/>
  <c r="BN36" i="1"/>
  <c r="BT36" i="1" s="1"/>
  <c r="BK36" i="1"/>
  <c r="BJ36" i="1"/>
  <c r="BI36" i="1"/>
  <c r="BG36" i="1"/>
  <c r="BF36" i="1"/>
  <c r="BB36" i="1"/>
  <c r="GV36" i="1" s="1"/>
  <c r="AY36" i="1"/>
  <c r="AV36" i="1"/>
  <c r="AU36" i="1"/>
  <c r="AT36" i="1"/>
  <c r="AR36" i="1"/>
  <c r="AQ36" i="1"/>
  <c r="AM36" i="1"/>
  <c r="AS36" i="1" s="1"/>
  <c r="AJ36" i="1"/>
  <c r="GS36" i="1" s="1"/>
  <c r="AG36" i="1"/>
  <c r="AF36" i="1"/>
  <c r="AE36" i="1"/>
  <c r="AC36" i="1"/>
  <c r="AB36" i="1"/>
  <c r="X36" i="1"/>
  <c r="AD36" i="1" s="1"/>
  <c r="U36" i="1"/>
  <c r="GM36" i="1" s="1"/>
  <c r="R36" i="1"/>
  <c r="Q36" i="1"/>
  <c r="P36" i="1"/>
  <c r="N36" i="1"/>
  <c r="M36" i="1"/>
  <c r="I36" i="1"/>
  <c r="O36" i="1" s="1"/>
  <c r="F36" i="1"/>
  <c r="L36" i="1" s="1"/>
  <c r="C36" i="1"/>
  <c r="IE35" i="1"/>
  <c r="ID35" i="1"/>
  <c r="IB35" i="1"/>
  <c r="IA35" i="1"/>
  <c r="HY35" i="1"/>
  <c r="HX35" i="1"/>
  <c r="HV35" i="1"/>
  <c r="HU35" i="1"/>
  <c r="HS35" i="1"/>
  <c r="HR35" i="1"/>
  <c r="HP35" i="1"/>
  <c r="HO35" i="1"/>
  <c r="HM35" i="1"/>
  <c r="HL35" i="1"/>
  <c r="HJ35" i="1"/>
  <c r="HI35" i="1"/>
  <c r="HG35" i="1"/>
  <c r="HF35" i="1"/>
  <c r="HD35" i="1"/>
  <c r="HC35" i="1"/>
  <c r="HA35" i="1"/>
  <c r="GZ35" i="1"/>
  <c r="GX35" i="1"/>
  <c r="GW35" i="1"/>
  <c r="GU35" i="1"/>
  <c r="GT35" i="1"/>
  <c r="GR35" i="1"/>
  <c r="GQ35" i="1"/>
  <c r="GO35" i="1"/>
  <c r="GN35" i="1"/>
  <c r="GL35" i="1"/>
  <c r="GK35" i="1"/>
  <c r="GI35" i="1"/>
  <c r="GH35" i="1"/>
  <c r="GD35" i="1"/>
  <c r="GA35" i="1"/>
  <c r="GG35" i="1" s="1"/>
  <c r="FZ35" i="1"/>
  <c r="FY35" i="1"/>
  <c r="FX35" i="1"/>
  <c r="FW35" i="1"/>
  <c r="FV35" i="1"/>
  <c r="FR35" i="1"/>
  <c r="FO35" i="1"/>
  <c r="IC35" i="1" s="1"/>
  <c r="FL35" i="1"/>
  <c r="FU35" i="1" s="1"/>
  <c r="FK35" i="1"/>
  <c r="FJ35" i="1"/>
  <c r="FH35" i="1"/>
  <c r="FG35" i="1"/>
  <c r="FF35" i="1"/>
  <c r="FC35" i="1"/>
  <c r="EZ35" i="1"/>
  <c r="FI35" i="1" s="1"/>
  <c r="EW35" i="1"/>
  <c r="EV35" i="1"/>
  <c r="EU35" i="1"/>
  <c r="ET35" i="1"/>
  <c r="ES35" i="1"/>
  <c r="ER35" i="1"/>
  <c r="EN35" i="1"/>
  <c r="HN35" i="1" s="1"/>
  <c r="EK35" i="1"/>
  <c r="HQ35" i="1" s="1"/>
  <c r="EH35" i="1"/>
  <c r="EQ35" i="1" s="1"/>
  <c r="EG35" i="1"/>
  <c r="EF35" i="1"/>
  <c r="EE35" i="1"/>
  <c r="ED35" i="1"/>
  <c r="EC35" i="1"/>
  <c r="EB35" i="1"/>
  <c r="DY35" i="1"/>
  <c r="HT35" i="1" s="1"/>
  <c r="DV35" i="1"/>
  <c r="HW35" i="1" s="1"/>
  <c r="DS35" i="1"/>
  <c r="DR35" i="1"/>
  <c r="DQ35" i="1"/>
  <c r="DP35" i="1"/>
  <c r="DO35" i="1"/>
  <c r="DN35" i="1"/>
  <c r="DJ35" i="1"/>
  <c r="DG35" i="1"/>
  <c r="DD35" i="1"/>
  <c r="DM35" i="1" s="1"/>
  <c r="DC35" i="1"/>
  <c r="DB35" i="1"/>
  <c r="CZ35" i="1"/>
  <c r="CY35" i="1"/>
  <c r="CX35" i="1"/>
  <c r="CU35" i="1"/>
  <c r="CR35" i="1"/>
  <c r="DA35" i="1" s="1"/>
  <c r="CO35" i="1"/>
  <c r="CM35" i="1"/>
  <c r="CL35" i="1"/>
  <c r="CJ35" i="1"/>
  <c r="CF35" i="1"/>
  <c r="HH35" i="1" s="1"/>
  <c r="CC35" i="1"/>
  <c r="HK35" i="1" s="1"/>
  <c r="BZ35" i="1"/>
  <c r="BX35" i="1"/>
  <c r="BW35" i="1"/>
  <c r="BU35" i="1"/>
  <c r="BT35" i="1"/>
  <c r="BQ35" i="1"/>
  <c r="HB35" i="1" s="1"/>
  <c r="BN35" i="1"/>
  <c r="HE35" i="1" s="1"/>
  <c r="BK35" i="1"/>
  <c r="BJ35" i="1"/>
  <c r="BI35" i="1"/>
  <c r="BG35" i="1"/>
  <c r="BF35" i="1"/>
  <c r="BB35" i="1"/>
  <c r="AY35" i="1"/>
  <c r="GY35" i="1" s="1"/>
  <c r="AV35" i="1"/>
  <c r="BE35" i="1" s="1"/>
  <c r="AU35" i="1"/>
  <c r="AT35" i="1"/>
  <c r="AS35" i="1"/>
  <c r="AR35" i="1"/>
  <c r="AQ35" i="1"/>
  <c r="AM35" i="1"/>
  <c r="GP35" i="1" s="1"/>
  <c r="AJ35" i="1"/>
  <c r="GS35" i="1" s="1"/>
  <c r="AG35" i="1"/>
  <c r="AP35" i="1" s="1"/>
  <c r="AF35" i="1"/>
  <c r="AE35" i="1"/>
  <c r="AD35" i="1"/>
  <c r="AC35" i="1"/>
  <c r="AB35" i="1"/>
  <c r="AA35" i="1"/>
  <c r="X35" i="1"/>
  <c r="GJ35" i="1" s="1"/>
  <c r="U35" i="1"/>
  <c r="GM35" i="1" s="1"/>
  <c r="R35" i="1"/>
  <c r="Q35" i="1"/>
  <c r="P35" i="1"/>
  <c r="N35" i="1"/>
  <c r="M35" i="1"/>
  <c r="L35" i="1"/>
  <c r="I35" i="1"/>
  <c r="O35" i="1" s="1"/>
  <c r="F35" i="1"/>
  <c r="C35" i="1"/>
  <c r="IE34" i="1"/>
  <c r="ID34" i="1"/>
  <c r="IB34" i="1"/>
  <c r="IA34" i="1"/>
  <c r="HY34" i="1"/>
  <c r="HX34" i="1"/>
  <c r="HW34" i="1"/>
  <c r="HV34" i="1"/>
  <c r="HU34" i="1"/>
  <c r="HS34" i="1"/>
  <c r="HR34" i="1"/>
  <c r="HP34" i="1"/>
  <c r="HO34" i="1"/>
  <c r="HM34" i="1"/>
  <c r="HL34" i="1"/>
  <c r="HK34" i="1"/>
  <c r="HJ34" i="1"/>
  <c r="HI34" i="1"/>
  <c r="HG34" i="1"/>
  <c r="HF34" i="1"/>
  <c r="HD34" i="1"/>
  <c r="HC34" i="1"/>
  <c r="HA34" i="1"/>
  <c r="GZ34" i="1"/>
  <c r="GX34" i="1"/>
  <c r="GW34" i="1"/>
  <c r="GU34" i="1"/>
  <c r="GT34" i="1"/>
  <c r="GR34" i="1"/>
  <c r="GQ34" i="1"/>
  <c r="GO34" i="1"/>
  <c r="GN34" i="1"/>
  <c r="GL34" i="1"/>
  <c r="GK34" i="1"/>
  <c r="GI34" i="1"/>
  <c r="GH34" i="1"/>
  <c r="GD34" i="1"/>
  <c r="GA34" i="1"/>
  <c r="GG34" i="1" s="1"/>
  <c r="FZ34" i="1"/>
  <c r="FY34" i="1"/>
  <c r="FW34" i="1"/>
  <c r="FV34" i="1"/>
  <c r="FR34" i="1"/>
  <c r="HZ34" i="1" s="1"/>
  <c r="FO34" i="1"/>
  <c r="FX34" i="1" s="1"/>
  <c r="FL34" i="1"/>
  <c r="FU34" i="1" s="1"/>
  <c r="FK34" i="1"/>
  <c r="FJ34" i="1"/>
  <c r="FH34" i="1"/>
  <c r="FG34" i="1"/>
  <c r="FC34" i="1"/>
  <c r="FI34" i="1" s="1"/>
  <c r="EZ34" i="1"/>
  <c r="EW34" i="1"/>
  <c r="FF34" i="1" s="1"/>
  <c r="EV34" i="1"/>
  <c r="EU34" i="1"/>
  <c r="ES34" i="1"/>
  <c r="ER34" i="1"/>
  <c r="EN34" i="1"/>
  <c r="HN34" i="1" s="1"/>
  <c r="EK34" i="1"/>
  <c r="EH34" i="1"/>
  <c r="EG34" i="1"/>
  <c r="EF34" i="1"/>
  <c r="ED34" i="1"/>
  <c r="EC34" i="1"/>
  <c r="DY34" i="1"/>
  <c r="DV34" i="1"/>
  <c r="EE34" i="1" s="1"/>
  <c r="DS34" i="1"/>
  <c r="DR34" i="1"/>
  <c r="DQ34" i="1"/>
  <c r="DO34" i="1"/>
  <c r="DN34" i="1"/>
  <c r="DJ34" i="1"/>
  <c r="DP34" i="1" s="1"/>
  <c r="DG34" i="1"/>
  <c r="DD34" i="1"/>
  <c r="DM34" i="1" s="1"/>
  <c r="DC34" i="1"/>
  <c r="DB34" i="1"/>
  <c r="CZ34" i="1"/>
  <c r="CY34" i="1"/>
  <c r="CU34" i="1"/>
  <c r="DA34" i="1" s="1"/>
  <c r="CR34" i="1"/>
  <c r="CO34" i="1"/>
  <c r="CX34" i="1" s="1"/>
  <c r="CM34" i="1"/>
  <c r="CL34" i="1"/>
  <c r="CJ34" i="1"/>
  <c r="CF34" i="1"/>
  <c r="HH34" i="1" s="1"/>
  <c r="CC34" i="1"/>
  <c r="BZ34" i="1"/>
  <c r="CI34" i="1" s="1"/>
  <c r="BX34" i="1"/>
  <c r="BU34" i="1"/>
  <c r="BQ34" i="1"/>
  <c r="HB34" i="1" s="1"/>
  <c r="BN34" i="1"/>
  <c r="BW34" i="1" s="1"/>
  <c r="BK34" i="1"/>
  <c r="BJ34" i="1"/>
  <c r="BI34" i="1"/>
  <c r="BG34" i="1"/>
  <c r="BF34" i="1"/>
  <c r="BE34" i="1"/>
  <c r="BB34" i="1"/>
  <c r="AY34" i="1"/>
  <c r="GY34" i="1" s="1"/>
  <c r="AV34" i="1"/>
  <c r="AU34" i="1"/>
  <c r="AT34" i="1"/>
  <c r="AS34" i="1"/>
  <c r="AR34" i="1"/>
  <c r="AQ34" i="1"/>
  <c r="AM34" i="1"/>
  <c r="GP34" i="1" s="1"/>
  <c r="AJ34" i="1"/>
  <c r="GS34" i="1" s="1"/>
  <c r="AG34" i="1"/>
  <c r="AP34" i="1" s="1"/>
  <c r="AF34" i="1"/>
  <c r="AE34" i="1"/>
  <c r="AD34" i="1"/>
  <c r="AC34" i="1"/>
  <c r="AB34" i="1"/>
  <c r="AA34" i="1"/>
  <c r="X34" i="1"/>
  <c r="HT34" i="1" s="1"/>
  <c r="U34" i="1"/>
  <c r="R34" i="1"/>
  <c r="Q34" i="1"/>
  <c r="P34" i="1"/>
  <c r="O34" i="1"/>
  <c r="N34" i="1"/>
  <c r="M34" i="1"/>
  <c r="I34" i="1"/>
  <c r="F34" i="1"/>
  <c r="GM34" i="1" s="1"/>
  <c r="C34" i="1"/>
  <c r="IE33" i="1"/>
  <c r="ID33" i="1"/>
  <c r="IB33" i="1"/>
  <c r="IA33" i="1"/>
  <c r="HZ33" i="1"/>
  <c r="HY33" i="1"/>
  <c r="HX33" i="1"/>
  <c r="HV33" i="1"/>
  <c r="HU33" i="1"/>
  <c r="HS33" i="1"/>
  <c r="HR33" i="1"/>
  <c r="HP33" i="1"/>
  <c r="HO33" i="1"/>
  <c r="HN33" i="1"/>
  <c r="HM33" i="1"/>
  <c r="HL33" i="1"/>
  <c r="HK33" i="1"/>
  <c r="HJ33" i="1"/>
  <c r="HI33" i="1"/>
  <c r="HH33" i="1"/>
  <c r="HG33" i="1"/>
  <c r="HF33" i="1"/>
  <c r="HD33" i="1"/>
  <c r="HC33" i="1"/>
  <c r="HB33" i="1"/>
  <c r="HA33" i="1"/>
  <c r="GZ33" i="1"/>
  <c r="GX33" i="1"/>
  <c r="GW33" i="1"/>
  <c r="GU33" i="1"/>
  <c r="GT33" i="1"/>
  <c r="GR33" i="1"/>
  <c r="GQ33" i="1"/>
  <c r="GP33" i="1"/>
  <c r="GO33" i="1"/>
  <c r="GN33" i="1"/>
  <c r="GL33" i="1"/>
  <c r="GK33" i="1"/>
  <c r="GI33" i="1"/>
  <c r="GH33" i="1"/>
  <c r="GG33" i="1"/>
  <c r="GD33" i="1"/>
  <c r="GA33" i="1"/>
  <c r="FZ33" i="1"/>
  <c r="FY33" i="1"/>
  <c r="FX33" i="1"/>
  <c r="FW33" i="1"/>
  <c r="FV33" i="1"/>
  <c r="FU33" i="1"/>
  <c r="FR33" i="1"/>
  <c r="FO33" i="1"/>
  <c r="IC33" i="1" s="1"/>
  <c r="FL33" i="1"/>
  <c r="FK33" i="1"/>
  <c r="FJ33" i="1"/>
  <c r="FH33" i="1"/>
  <c r="FG33" i="1"/>
  <c r="FF33" i="1"/>
  <c r="FC33" i="1"/>
  <c r="FI33" i="1" s="1"/>
  <c r="EZ33" i="1"/>
  <c r="EW33" i="1"/>
  <c r="EV33" i="1"/>
  <c r="EU33" i="1"/>
  <c r="ES33" i="1"/>
  <c r="ER33" i="1"/>
  <c r="EN33" i="1"/>
  <c r="ET33" i="1" s="1"/>
  <c r="EK33" i="1"/>
  <c r="EH33" i="1"/>
  <c r="EQ33" i="1" s="1"/>
  <c r="EG33" i="1"/>
  <c r="EF33" i="1"/>
  <c r="EE33" i="1"/>
  <c r="ED33" i="1"/>
  <c r="EC33" i="1"/>
  <c r="DY33" i="1"/>
  <c r="HT33" i="1" s="1"/>
  <c r="DV33" i="1"/>
  <c r="EB33" i="1" s="1"/>
  <c r="DS33" i="1"/>
  <c r="DR33" i="1"/>
  <c r="DQ33" i="1"/>
  <c r="DP33" i="1"/>
  <c r="DO33" i="1"/>
  <c r="DN33" i="1"/>
  <c r="DM33" i="1"/>
  <c r="DJ33" i="1"/>
  <c r="DG33" i="1"/>
  <c r="DD33" i="1"/>
  <c r="DC33" i="1"/>
  <c r="DB33" i="1"/>
  <c r="CZ33" i="1"/>
  <c r="CY33" i="1"/>
  <c r="CX33" i="1"/>
  <c r="CU33" i="1"/>
  <c r="DA33" i="1" s="1"/>
  <c r="CR33" i="1"/>
  <c r="CO33" i="1"/>
  <c r="CM33" i="1"/>
  <c r="CL33" i="1"/>
  <c r="CJ33" i="1"/>
  <c r="CF33" i="1"/>
  <c r="CC33" i="1"/>
  <c r="BZ33" i="1"/>
  <c r="CI33" i="1" s="1"/>
  <c r="BX33" i="1"/>
  <c r="BW33" i="1"/>
  <c r="BU33" i="1"/>
  <c r="BQ33" i="1"/>
  <c r="BN33" i="1"/>
  <c r="BT33" i="1" s="1"/>
  <c r="BK33" i="1"/>
  <c r="BJ33" i="1"/>
  <c r="BI33" i="1"/>
  <c r="BG33" i="1"/>
  <c r="BF33" i="1"/>
  <c r="BB33" i="1"/>
  <c r="GV33" i="1" s="1"/>
  <c r="AY33" i="1"/>
  <c r="BE33" i="1" s="1"/>
  <c r="AV33" i="1"/>
  <c r="AU33" i="1"/>
  <c r="AT33" i="1"/>
  <c r="AR33" i="1"/>
  <c r="AQ33" i="1"/>
  <c r="AM33" i="1"/>
  <c r="AJ33" i="1"/>
  <c r="AG33" i="1"/>
  <c r="AF33" i="1"/>
  <c r="AE33" i="1"/>
  <c r="AC33" i="1"/>
  <c r="AB33" i="1"/>
  <c r="X33" i="1"/>
  <c r="AD33" i="1" s="1"/>
  <c r="U33" i="1"/>
  <c r="HW33" i="1" s="1"/>
  <c r="R33" i="1"/>
  <c r="Q33" i="1"/>
  <c r="P33" i="1"/>
  <c r="N33" i="1"/>
  <c r="M33" i="1"/>
  <c r="I33" i="1"/>
  <c r="O33" i="1" s="1"/>
  <c r="F33" i="1"/>
  <c r="L33" i="1" s="1"/>
  <c r="C33" i="1"/>
  <c r="IE32" i="1"/>
  <c r="ID32" i="1"/>
  <c r="IB32" i="1"/>
  <c r="IA32" i="1"/>
  <c r="HY32" i="1"/>
  <c r="HX32" i="1"/>
  <c r="HV32" i="1"/>
  <c r="HU32" i="1"/>
  <c r="HS32" i="1"/>
  <c r="HR32" i="1"/>
  <c r="HP32" i="1"/>
  <c r="HO32" i="1"/>
  <c r="HM32" i="1"/>
  <c r="HL32" i="1"/>
  <c r="HJ32" i="1"/>
  <c r="HI32" i="1"/>
  <c r="HG32" i="1"/>
  <c r="HF32" i="1"/>
  <c r="HD32" i="1"/>
  <c r="HC32" i="1"/>
  <c r="HA32" i="1"/>
  <c r="GZ32" i="1"/>
  <c r="GX32" i="1"/>
  <c r="GW32" i="1"/>
  <c r="GU32" i="1"/>
  <c r="GT32" i="1"/>
  <c r="GR32" i="1"/>
  <c r="GQ32" i="1"/>
  <c r="GO32" i="1"/>
  <c r="GN32" i="1"/>
  <c r="GL32" i="1"/>
  <c r="GK32" i="1"/>
  <c r="GI32" i="1"/>
  <c r="GH32" i="1"/>
  <c r="GD32" i="1"/>
  <c r="GA32" i="1"/>
  <c r="GG32" i="1" s="1"/>
  <c r="FZ32" i="1"/>
  <c r="FY32" i="1"/>
  <c r="FX32" i="1"/>
  <c r="FW32" i="1"/>
  <c r="FV32" i="1"/>
  <c r="FU32" i="1"/>
  <c r="FR32" i="1"/>
  <c r="HZ32" i="1" s="1"/>
  <c r="FO32" i="1"/>
  <c r="IC32" i="1" s="1"/>
  <c r="FL32" i="1"/>
  <c r="FK32" i="1"/>
  <c r="FJ32" i="1"/>
  <c r="FI32" i="1"/>
  <c r="FH32" i="1"/>
  <c r="FG32" i="1"/>
  <c r="FC32" i="1"/>
  <c r="EZ32" i="1"/>
  <c r="EW32" i="1"/>
  <c r="FF32" i="1" s="1"/>
  <c r="EV32" i="1"/>
  <c r="EU32" i="1"/>
  <c r="ES32" i="1"/>
  <c r="ER32" i="1"/>
  <c r="EN32" i="1"/>
  <c r="HN32" i="1" s="1"/>
  <c r="EK32" i="1"/>
  <c r="EH32" i="1"/>
  <c r="EG32" i="1"/>
  <c r="EF32" i="1"/>
  <c r="EE32" i="1"/>
  <c r="ED32" i="1"/>
  <c r="EC32" i="1"/>
  <c r="DY32" i="1"/>
  <c r="HT32" i="1" s="1"/>
  <c r="DV32" i="1"/>
  <c r="HW32" i="1" s="1"/>
  <c r="DS32" i="1"/>
  <c r="EB32" i="1" s="1"/>
  <c r="DR32" i="1"/>
  <c r="DQ32" i="1"/>
  <c r="DP32" i="1"/>
  <c r="DO32" i="1"/>
  <c r="DN32" i="1"/>
  <c r="DM32" i="1"/>
  <c r="DJ32" i="1"/>
  <c r="DG32" i="1"/>
  <c r="DD32" i="1"/>
  <c r="DC32" i="1"/>
  <c r="DB32" i="1"/>
  <c r="DA32" i="1"/>
  <c r="CZ32" i="1"/>
  <c r="CY32" i="1"/>
  <c r="CU32" i="1"/>
  <c r="CR32" i="1"/>
  <c r="CO32" i="1"/>
  <c r="CX32" i="1" s="1"/>
  <c r="CM32" i="1"/>
  <c r="CJ32" i="1"/>
  <c r="CF32" i="1"/>
  <c r="HH32" i="1" s="1"/>
  <c r="CC32" i="1"/>
  <c r="BZ32" i="1"/>
  <c r="CI32" i="1" s="1"/>
  <c r="BX32" i="1"/>
  <c r="BU32" i="1"/>
  <c r="BT32" i="1"/>
  <c r="BQ32" i="1"/>
  <c r="BN32" i="1"/>
  <c r="HE32" i="1" s="1"/>
  <c r="BK32" i="1"/>
  <c r="BJ32" i="1"/>
  <c r="BI32" i="1"/>
  <c r="BG32" i="1"/>
  <c r="BF32" i="1"/>
  <c r="BB32" i="1"/>
  <c r="GV32" i="1" s="1"/>
  <c r="AY32" i="1"/>
  <c r="GY32" i="1" s="1"/>
  <c r="AV32" i="1"/>
  <c r="BE32" i="1" s="1"/>
  <c r="AU32" i="1"/>
  <c r="AT32" i="1"/>
  <c r="AR32" i="1"/>
  <c r="AQ32" i="1"/>
  <c r="AM32" i="1"/>
  <c r="AJ32" i="1"/>
  <c r="GS32" i="1" s="1"/>
  <c r="AG32" i="1"/>
  <c r="AF32" i="1"/>
  <c r="AE32" i="1"/>
  <c r="AD32" i="1"/>
  <c r="AC32" i="1"/>
  <c r="AB32" i="1"/>
  <c r="AA32" i="1"/>
  <c r="X32" i="1"/>
  <c r="U32" i="1"/>
  <c r="GM32" i="1" s="1"/>
  <c r="R32" i="1"/>
  <c r="Q32" i="1"/>
  <c r="P32" i="1"/>
  <c r="N32" i="1"/>
  <c r="M32" i="1"/>
  <c r="L32" i="1"/>
  <c r="I32" i="1"/>
  <c r="O32" i="1" s="1"/>
  <c r="F32" i="1"/>
  <c r="C32" i="1"/>
  <c r="IE31" i="1"/>
  <c r="ID31" i="1"/>
  <c r="IB31" i="1"/>
  <c r="IA31" i="1"/>
  <c r="HZ31" i="1"/>
  <c r="HY31" i="1"/>
  <c r="HX31" i="1"/>
  <c r="HV31" i="1"/>
  <c r="HU31" i="1"/>
  <c r="HS31" i="1"/>
  <c r="HR31" i="1"/>
  <c r="HP31" i="1"/>
  <c r="HO31" i="1"/>
  <c r="HM31" i="1"/>
  <c r="HL31" i="1"/>
  <c r="HJ31" i="1"/>
  <c r="HI31" i="1"/>
  <c r="HG31" i="1"/>
  <c r="HF31" i="1"/>
  <c r="HD31" i="1"/>
  <c r="HC31" i="1"/>
  <c r="HB31" i="1"/>
  <c r="HA31" i="1"/>
  <c r="GZ31" i="1"/>
  <c r="GX31" i="1"/>
  <c r="GW31" i="1"/>
  <c r="GU31" i="1"/>
  <c r="GT31" i="1"/>
  <c r="GR31" i="1"/>
  <c r="GQ31" i="1"/>
  <c r="GP31" i="1"/>
  <c r="GO31" i="1"/>
  <c r="GN31" i="1"/>
  <c r="GM31" i="1"/>
  <c r="GL31" i="1"/>
  <c r="GK31" i="1"/>
  <c r="GI31" i="1"/>
  <c r="GH31" i="1"/>
  <c r="GD31" i="1"/>
  <c r="GA31" i="1"/>
  <c r="GG31" i="1" s="1"/>
  <c r="FZ31" i="1"/>
  <c r="FY31" i="1"/>
  <c r="FW31" i="1"/>
  <c r="FV31" i="1"/>
  <c r="FR31" i="1"/>
  <c r="FO31" i="1"/>
  <c r="FU31" i="1" s="1"/>
  <c r="FL31" i="1"/>
  <c r="FK31" i="1"/>
  <c r="FJ31" i="1"/>
  <c r="FH31" i="1"/>
  <c r="FG31" i="1"/>
  <c r="FF31" i="1"/>
  <c r="FC31" i="1"/>
  <c r="FI31" i="1" s="1"/>
  <c r="EZ31" i="1"/>
  <c r="EW31" i="1"/>
  <c r="EV31" i="1"/>
  <c r="EU31" i="1"/>
  <c r="ES31" i="1"/>
  <c r="ER31" i="1"/>
  <c r="EN31" i="1"/>
  <c r="ET31" i="1" s="1"/>
  <c r="EK31" i="1"/>
  <c r="HQ31" i="1" s="1"/>
  <c r="EH31" i="1"/>
  <c r="EG31" i="1"/>
  <c r="EF31" i="1"/>
  <c r="ED31" i="1"/>
  <c r="EC31" i="1"/>
  <c r="DY31" i="1"/>
  <c r="DV31" i="1"/>
  <c r="DS31" i="1"/>
  <c r="DR31" i="1"/>
  <c r="DQ31" i="1"/>
  <c r="DO31" i="1"/>
  <c r="DN31" i="1"/>
  <c r="DJ31" i="1"/>
  <c r="DP31" i="1" s="1"/>
  <c r="DG31" i="1"/>
  <c r="DM31" i="1" s="1"/>
  <c r="DD31" i="1"/>
  <c r="DC31" i="1"/>
  <c r="DB31" i="1"/>
  <c r="CZ31" i="1"/>
  <c r="CY31" i="1"/>
  <c r="CX31" i="1"/>
  <c r="CU31" i="1"/>
  <c r="DA31" i="1" s="1"/>
  <c r="CR31" i="1"/>
  <c r="CO31" i="1"/>
  <c r="CM31" i="1"/>
  <c r="CL31" i="1"/>
  <c r="CJ31" i="1"/>
  <c r="CF31" i="1"/>
  <c r="HH31" i="1" s="1"/>
  <c r="CC31" i="1"/>
  <c r="BZ31" i="1"/>
  <c r="CI31" i="1" s="1"/>
  <c r="BX31" i="1"/>
  <c r="BW31" i="1"/>
  <c r="BU31" i="1"/>
  <c r="BQ31" i="1"/>
  <c r="BN31" i="1"/>
  <c r="HE31" i="1" s="1"/>
  <c r="BK31" i="1"/>
  <c r="BJ31" i="1"/>
  <c r="BI31" i="1"/>
  <c r="BG31" i="1"/>
  <c r="BF31" i="1"/>
  <c r="BB31" i="1"/>
  <c r="GV31" i="1" s="1"/>
  <c r="AY31" i="1"/>
  <c r="BE31" i="1" s="1"/>
  <c r="AV31" i="1"/>
  <c r="AU31" i="1"/>
  <c r="AT31" i="1"/>
  <c r="AR31" i="1"/>
  <c r="AQ31" i="1"/>
  <c r="AM31" i="1"/>
  <c r="AJ31" i="1"/>
  <c r="AG31" i="1"/>
  <c r="AF31" i="1"/>
  <c r="AE31" i="1"/>
  <c r="AD31" i="1"/>
  <c r="AC31" i="1"/>
  <c r="AB31" i="1"/>
  <c r="AA31" i="1"/>
  <c r="X31" i="1"/>
  <c r="HT31" i="1" s="1"/>
  <c r="U31" i="1"/>
  <c r="R31" i="1"/>
  <c r="HK31" i="1" s="1"/>
  <c r="Q31" i="1"/>
  <c r="P31" i="1"/>
  <c r="O31" i="1"/>
  <c r="N31" i="1"/>
  <c r="M31" i="1"/>
  <c r="I31" i="1"/>
  <c r="F31" i="1"/>
  <c r="L31" i="1" s="1"/>
  <c r="C31" i="1"/>
  <c r="IE30" i="1"/>
  <c r="ID30" i="1"/>
  <c r="IB30" i="1"/>
  <c r="IA30" i="1"/>
  <c r="HY30" i="1"/>
  <c r="HX30" i="1"/>
  <c r="HV30" i="1"/>
  <c r="HU30" i="1"/>
  <c r="HS30" i="1"/>
  <c r="HR30" i="1"/>
  <c r="HP30" i="1"/>
  <c r="HO30" i="1"/>
  <c r="HM30" i="1"/>
  <c r="HL30" i="1"/>
  <c r="HJ30" i="1"/>
  <c r="HI30" i="1"/>
  <c r="HG30" i="1"/>
  <c r="HF30" i="1"/>
  <c r="HD30" i="1"/>
  <c r="HC30" i="1"/>
  <c r="HA30" i="1"/>
  <c r="GZ30" i="1"/>
  <c r="GX30" i="1"/>
  <c r="GW30" i="1"/>
  <c r="GU30" i="1"/>
  <c r="GT30" i="1"/>
  <c r="GR30" i="1"/>
  <c r="GQ30" i="1"/>
  <c r="GO30" i="1"/>
  <c r="GN30" i="1"/>
  <c r="GL30" i="1"/>
  <c r="GK30" i="1"/>
  <c r="GI30" i="1"/>
  <c r="GH30" i="1"/>
  <c r="GD30" i="1"/>
  <c r="GA30" i="1"/>
  <c r="GG30" i="1" s="1"/>
  <c r="FZ30" i="1"/>
  <c r="FY30" i="1"/>
  <c r="FX30" i="1"/>
  <c r="FW30" i="1"/>
  <c r="FV30" i="1"/>
  <c r="FR30" i="1"/>
  <c r="HZ30" i="1" s="1"/>
  <c r="FO30" i="1"/>
  <c r="IC30" i="1" s="1"/>
  <c r="FL30" i="1"/>
  <c r="FU30" i="1" s="1"/>
  <c r="FK30" i="1"/>
  <c r="FJ30" i="1"/>
  <c r="FI30" i="1"/>
  <c r="FH30" i="1"/>
  <c r="FG30" i="1"/>
  <c r="FF30" i="1"/>
  <c r="FC30" i="1"/>
  <c r="EZ30" i="1"/>
  <c r="EW30" i="1"/>
  <c r="EV30" i="1"/>
  <c r="EU30" i="1"/>
  <c r="ES30" i="1"/>
  <c r="ER30" i="1"/>
  <c r="EQ30" i="1"/>
  <c r="EN30" i="1"/>
  <c r="HN30" i="1" s="1"/>
  <c r="EK30" i="1"/>
  <c r="ET30" i="1" s="1"/>
  <c r="EH30" i="1"/>
  <c r="EG30" i="1"/>
  <c r="EF30" i="1"/>
  <c r="EE30" i="1"/>
  <c r="ED30" i="1"/>
  <c r="EC30" i="1"/>
  <c r="DY30" i="1"/>
  <c r="DV30" i="1"/>
  <c r="HW30" i="1" s="1"/>
  <c r="DS30" i="1"/>
  <c r="EB30" i="1" s="1"/>
  <c r="DR30" i="1"/>
  <c r="DQ30" i="1"/>
  <c r="DP30" i="1"/>
  <c r="DO30" i="1"/>
  <c r="DN30" i="1"/>
  <c r="DJ30" i="1"/>
  <c r="DG30" i="1"/>
  <c r="DD30" i="1"/>
  <c r="DM30" i="1" s="1"/>
  <c r="DC30" i="1"/>
  <c r="DB30" i="1"/>
  <c r="DA30" i="1"/>
  <c r="CZ30" i="1"/>
  <c r="CY30" i="1"/>
  <c r="CX30" i="1"/>
  <c r="CU30" i="1"/>
  <c r="CR30" i="1"/>
  <c r="CO30" i="1"/>
  <c r="CM30" i="1"/>
  <c r="CJ30" i="1"/>
  <c r="CF30" i="1"/>
  <c r="CC30" i="1"/>
  <c r="BZ30" i="1"/>
  <c r="CI30" i="1" s="1"/>
  <c r="BX30" i="1"/>
  <c r="BW30" i="1"/>
  <c r="BU30" i="1"/>
  <c r="BQ30" i="1"/>
  <c r="BN30" i="1"/>
  <c r="BT30" i="1" s="1"/>
  <c r="BK30" i="1"/>
  <c r="BJ30" i="1"/>
  <c r="BI30" i="1"/>
  <c r="BG30" i="1"/>
  <c r="BF30" i="1"/>
  <c r="BE30" i="1"/>
  <c r="BB30" i="1"/>
  <c r="GV30" i="1" s="1"/>
  <c r="AY30" i="1"/>
  <c r="GY30" i="1" s="1"/>
  <c r="AV30" i="1"/>
  <c r="AU30" i="1"/>
  <c r="AT30" i="1"/>
  <c r="AR30" i="1"/>
  <c r="AQ30" i="1"/>
  <c r="AM30" i="1"/>
  <c r="AJ30" i="1"/>
  <c r="GS30" i="1" s="1"/>
  <c r="AG30" i="1"/>
  <c r="AF30" i="1"/>
  <c r="AE30" i="1"/>
  <c r="AC30" i="1"/>
  <c r="AB30" i="1"/>
  <c r="X30" i="1"/>
  <c r="HB30" i="1" s="1"/>
  <c r="U30" i="1"/>
  <c r="GM30" i="1" s="1"/>
  <c r="T30" i="1"/>
  <c r="T39" i="1" s="1"/>
  <c r="T40" i="1" s="1"/>
  <c r="T42" i="1" s="1"/>
  <c r="R30" i="1"/>
  <c r="AA30" i="1" s="1"/>
  <c r="Q30" i="1"/>
  <c r="P30" i="1"/>
  <c r="O30" i="1"/>
  <c r="N30" i="1"/>
  <c r="M30" i="1"/>
  <c r="I30" i="1"/>
  <c r="F30" i="1"/>
  <c r="L30" i="1" s="1"/>
  <c r="C30" i="1"/>
  <c r="IE29" i="1"/>
  <c r="ID29" i="1"/>
  <c r="IB29" i="1"/>
  <c r="IA29" i="1"/>
  <c r="HZ29" i="1"/>
  <c r="HY29" i="1"/>
  <c r="HX29" i="1"/>
  <c r="HV29" i="1"/>
  <c r="HU29" i="1"/>
  <c r="HS29" i="1"/>
  <c r="HR29" i="1"/>
  <c r="HP29" i="1"/>
  <c r="HO29" i="1"/>
  <c r="HM29" i="1"/>
  <c r="HL29" i="1"/>
  <c r="HJ29" i="1"/>
  <c r="HI29" i="1"/>
  <c r="HH29" i="1"/>
  <c r="HG29" i="1"/>
  <c r="HF29" i="1"/>
  <c r="HE29" i="1"/>
  <c r="HD29" i="1"/>
  <c r="HC29" i="1"/>
  <c r="HB29" i="1"/>
  <c r="HA29" i="1"/>
  <c r="GZ29" i="1"/>
  <c r="GX29" i="1"/>
  <c r="GW29" i="1"/>
  <c r="GV29" i="1"/>
  <c r="GU29" i="1"/>
  <c r="GT29" i="1"/>
  <c r="GR29" i="1"/>
  <c r="GQ29" i="1"/>
  <c r="GP29" i="1"/>
  <c r="GO29" i="1"/>
  <c r="GN29" i="1"/>
  <c r="GL29" i="1"/>
  <c r="GK29" i="1"/>
  <c r="GI29" i="1"/>
  <c r="GH29" i="1"/>
  <c r="GG29" i="1"/>
  <c r="GD29" i="1"/>
  <c r="GA29" i="1"/>
  <c r="FZ29" i="1"/>
  <c r="FY29" i="1"/>
  <c r="FW29" i="1"/>
  <c r="FV29" i="1"/>
  <c r="FU29" i="1"/>
  <c r="FR29" i="1"/>
  <c r="FX29" i="1" s="1"/>
  <c r="FO29" i="1"/>
  <c r="FL29" i="1"/>
  <c r="FK29" i="1"/>
  <c r="FJ29" i="1"/>
  <c r="FI29" i="1"/>
  <c r="FH29" i="1"/>
  <c r="FG29" i="1"/>
  <c r="FC29" i="1"/>
  <c r="EZ29" i="1"/>
  <c r="EW29" i="1"/>
  <c r="FF29" i="1" s="1"/>
  <c r="EV29" i="1"/>
  <c r="EU29" i="1"/>
  <c r="ES29" i="1"/>
  <c r="ER29" i="1"/>
  <c r="EQ29" i="1"/>
  <c r="EN29" i="1"/>
  <c r="HN29" i="1" s="1"/>
  <c r="EK29" i="1"/>
  <c r="EH29" i="1"/>
  <c r="EG29" i="1"/>
  <c r="EF29" i="1"/>
  <c r="ED29" i="1"/>
  <c r="EC29" i="1"/>
  <c r="DY29" i="1"/>
  <c r="DV29" i="1"/>
  <c r="DS29" i="1"/>
  <c r="DR29" i="1"/>
  <c r="DQ29" i="1"/>
  <c r="DO29" i="1"/>
  <c r="DN29" i="1"/>
  <c r="DM29" i="1"/>
  <c r="DJ29" i="1"/>
  <c r="DP29" i="1" s="1"/>
  <c r="DG29" i="1"/>
  <c r="DD29" i="1"/>
  <c r="DC29" i="1"/>
  <c r="DB29" i="1"/>
  <c r="DA29" i="1"/>
  <c r="CZ29" i="1"/>
  <c r="CY29" i="1"/>
  <c r="CU29" i="1"/>
  <c r="CR29" i="1"/>
  <c r="CO29" i="1"/>
  <c r="CX29" i="1" s="1"/>
  <c r="CM29" i="1"/>
  <c r="CJ29" i="1"/>
  <c r="CI29" i="1"/>
  <c r="CF29" i="1"/>
  <c r="CC29" i="1"/>
  <c r="HK29" i="1" s="1"/>
  <c r="BZ29" i="1"/>
  <c r="BX29" i="1"/>
  <c r="BU29" i="1"/>
  <c r="BQ29" i="1"/>
  <c r="BN29" i="1"/>
  <c r="BW29" i="1" s="1"/>
  <c r="BK29" i="1"/>
  <c r="BJ29" i="1"/>
  <c r="BI29" i="1"/>
  <c r="BH29" i="1"/>
  <c r="BG29" i="1"/>
  <c r="BF29" i="1"/>
  <c r="BB29" i="1"/>
  <c r="AY29" i="1"/>
  <c r="BE29" i="1" s="1"/>
  <c r="AV29" i="1"/>
  <c r="AU29" i="1"/>
  <c r="AT29" i="1"/>
  <c r="AR29" i="1"/>
  <c r="AQ29" i="1"/>
  <c r="AM29" i="1"/>
  <c r="AS29" i="1" s="1"/>
  <c r="AJ29" i="1"/>
  <c r="AP29" i="1" s="1"/>
  <c r="AG29" i="1"/>
  <c r="AF29" i="1"/>
  <c r="AE29" i="1"/>
  <c r="AC29" i="1"/>
  <c r="AB29" i="1"/>
  <c r="X29" i="1"/>
  <c r="U29" i="1"/>
  <c r="R29" i="1"/>
  <c r="Q29" i="1"/>
  <c r="P29" i="1"/>
  <c r="N29" i="1"/>
  <c r="M29" i="1"/>
  <c r="I29" i="1"/>
  <c r="O29" i="1" s="1"/>
  <c r="F29" i="1"/>
  <c r="L29" i="1" s="1"/>
  <c r="C29" i="1"/>
  <c r="IE28" i="1"/>
  <c r="ID28" i="1"/>
  <c r="IB28" i="1"/>
  <c r="IA28" i="1"/>
  <c r="HY28" i="1"/>
  <c r="HX28" i="1"/>
  <c r="HV28" i="1"/>
  <c r="HU28" i="1"/>
  <c r="HS28" i="1"/>
  <c r="HR28" i="1"/>
  <c r="HP28" i="1"/>
  <c r="HO28" i="1"/>
  <c r="HM28" i="1"/>
  <c r="HL28" i="1"/>
  <c r="HJ28" i="1"/>
  <c r="HI28" i="1"/>
  <c r="HG28" i="1"/>
  <c r="HF28" i="1"/>
  <c r="HD28" i="1"/>
  <c r="HC28" i="1"/>
  <c r="HA28" i="1"/>
  <c r="GZ28" i="1"/>
  <c r="GX28" i="1"/>
  <c r="GW28" i="1"/>
  <c r="GU28" i="1"/>
  <c r="GT28" i="1"/>
  <c r="GR28" i="1"/>
  <c r="GQ28" i="1"/>
  <c r="GO28" i="1"/>
  <c r="GN28" i="1"/>
  <c r="GM28" i="1"/>
  <c r="GL28" i="1"/>
  <c r="GK28" i="1"/>
  <c r="GI28" i="1"/>
  <c r="GH28" i="1"/>
  <c r="GD28" i="1"/>
  <c r="GA28" i="1"/>
  <c r="GG28" i="1" s="1"/>
  <c r="FZ28" i="1"/>
  <c r="FY28" i="1"/>
  <c r="FX28" i="1"/>
  <c r="FW28" i="1"/>
  <c r="FV28" i="1"/>
  <c r="FR28" i="1"/>
  <c r="FO28" i="1"/>
  <c r="FL28" i="1"/>
  <c r="FU28" i="1" s="1"/>
  <c r="FK28" i="1"/>
  <c r="FJ28" i="1"/>
  <c r="FI28" i="1"/>
  <c r="FH28" i="1"/>
  <c r="FG28" i="1"/>
  <c r="FC28" i="1"/>
  <c r="EZ28" i="1"/>
  <c r="EW28" i="1"/>
  <c r="FF28" i="1" s="1"/>
  <c r="EV28" i="1"/>
  <c r="EU28" i="1"/>
  <c r="ET28" i="1"/>
  <c r="ES28" i="1"/>
  <c r="ER28" i="1"/>
  <c r="EQ28" i="1"/>
  <c r="EN28" i="1"/>
  <c r="EK28" i="1"/>
  <c r="EH28" i="1"/>
  <c r="EG28" i="1"/>
  <c r="EF28" i="1"/>
  <c r="ED28" i="1"/>
  <c r="EC28" i="1"/>
  <c r="EB28" i="1"/>
  <c r="DY28" i="1"/>
  <c r="HT28" i="1" s="1"/>
  <c r="DV28" i="1"/>
  <c r="HW28" i="1" s="1"/>
  <c r="DS28" i="1"/>
  <c r="DR28" i="1"/>
  <c r="DQ28" i="1"/>
  <c r="DP28" i="1"/>
  <c r="DO28" i="1"/>
  <c r="DN28" i="1"/>
  <c r="DJ28" i="1"/>
  <c r="DG28" i="1"/>
  <c r="DD28" i="1"/>
  <c r="DM28" i="1" s="1"/>
  <c r="DC28" i="1"/>
  <c r="DB28" i="1"/>
  <c r="DA28" i="1"/>
  <c r="CZ28" i="1"/>
  <c r="CY28" i="1"/>
  <c r="CU28" i="1"/>
  <c r="CR28" i="1"/>
  <c r="CO28" i="1"/>
  <c r="CX28" i="1" s="1"/>
  <c r="CM28" i="1"/>
  <c r="CJ28" i="1"/>
  <c r="CF28" i="1"/>
  <c r="CC28" i="1"/>
  <c r="CI28" i="1" s="1"/>
  <c r="BZ28" i="1"/>
  <c r="BX28" i="1"/>
  <c r="BU28" i="1"/>
  <c r="BT28" i="1"/>
  <c r="BQ28" i="1"/>
  <c r="BN28" i="1"/>
  <c r="BK28" i="1"/>
  <c r="BJ28" i="1"/>
  <c r="BI28" i="1"/>
  <c r="BH28" i="1"/>
  <c r="BG28" i="1"/>
  <c r="BF28" i="1"/>
  <c r="BB28" i="1"/>
  <c r="AY28" i="1"/>
  <c r="BE28" i="1" s="1"/>
  <c r="AV28" i="1"/>
  <c r="AU28" i="1"/>
  <c r="AT28" i="1"/>
  <c r="AR28" i="1"/>
  <c r="AQ28" i="1"/>
  <c r="AP28" i="1"/>
  <c r="AM28" i="1"/>
  <c r="AJ28" i="1"/>
  <c r="AG28" i="1"/>
  <c r="AF28" i="1"/>
  <c r="AE28" i="1"/>
  <c r="AC28" i="1"/>
  <c r="AB28" i="1"/>
  <c r="X28" i="1"/>
  <c r="U28" i="1"/>
  <c r="IC28" i="1" s="1"/>
  <c r="R28" i="1"/>
  <c r="Q28" i="1"/>
  <c r="P28" i="1"/>
  <c r="N28" i="1"/>
  <c r="M28" i="1"/>
  <c r="L28" i="1"/>
  <c r="I28" i="1"/>
  <c r="O28" i="1" s="1"/>
  <c r="F28" i="1"/>
  <c r="C28" i="1"/>
  <c r="IE27" i="1"/>
  <c r="ID27" i="1"/>
  <c r="IB27" i="1"/>
  <c r="IA27" i="1"/>
  <c r="HY27" i="1"/>
  <c r="HX27" i="1"/>
  <c r="HV27" i="1"/>
  <c r="HU27" i="1"/>
  <c r="HS27" i="1"/>
  <c r="HR27" i="1"/>
  <c r="HP27" i="1"/>
  <c r="HO27" i="1"/>
  <c r="HM27" i="1"/>
  <c r="HL27" i="1"/>
  <c r="HJ27" i="1"/>
  <c r="HI27" i="1"/>
  <c r="HG27" i="1"/>
  <c r="HF27" i="1"/>
  <c r="HD27" i="1"/>
  <c r="HC27" i="1"/>
  <c r="HA27" i="1"/>
  <c r="GZ27" i="1"/>
  <c r="GX27" i="1"/>
  <c r="GW27" i="1"/>
  <c r="GU27" i="1"/>
  <c r="GT27" i="1"/>
  <c r="GR27" i="1"/>
  <c r="GQ27" i="1"/>
  <c r="GO27" i="1"/>
  <c r="GN27" i="1"/>
  <c r="GL27" i="1"/>
  <c r="GK27" i="1"/>
  <c r="GI27" i="1"/>
  <c r="GH27" i="1"/>
  <c r="GG27" i="1"/>
  <c r="GD27" i="1"/>
  <c r="GA27" i="1"/>
  <c r="FZ27" i="1"/>
  <c r="FY27" i="1"/>
  <c r="FW27" i="1"/>
  <c r="FV27" i="1"/>
  <c r="FR27" i="1"/>
  <c r="HZ27" i="1" s="1"/>
  <c r="FO27" i="1"/>
  <c r="FL27" i="1"/>
  <c r="FU27" i="1" s="1"/>
  <c r="FK27" i="1"/>
  <c r="FJ27" i="1"/>
  <c r="FH27" i="1"/>
  <c r="FG27" i="1"/>
  <c r="FF27" i="1"/>
  <c r="FC27" i="1"/>
  <c r="FI27" i="1" s="1"/>
  <c r="EZ27" i="1"/>
  <c r="EW27" i="1"/>
  <c r="EV27" i="1"/>
  <c r="EU27" i="1"/>
  <c r="ET27" i="1"/>
  <c r="ES27" i="1"/>
  <c r="ER27" i="1"/>
  <c r="EN27" i="1"/>
  <c r="HN27" i="1" s="1"/>
  <c r="EK27" i="1"/>
  <c r="EH27" i="1"/>
  <c r="EQ27" i="1" s="1"/>
  <c r="EG27" i="1"/>
  <c r="EF27" i="1"/>
  <c r="ED27" i="1"/>
  <c r="EC27" i="1"/>
  <c r="DY27" i="1"/>
  <c r="HT27" i="1" s="1"/>
  <c r="DV27" i="1"/>
  <c r="EB27" i="1" s="1"/>
  <c r="DS27" i="1"/>
  <c r="DR27" i="1"/>
  <c r="DQ27" i="1"/>
  <c r="DP27" i="1"/>
  <c r="DO27" i="1"/>
  <c r="DN27" i="1"/>
  <c r="DJ27" i="1"/>
  <c r="DG27" i="1"/>
  <c r="DD27" i="1"/>
  <c r="DC27" i="1"/>
  <c r="DB27" i="1"/>
  <c r="CZ27" i="1"/>
  <c r="CY27" i="1"/>
  <c r="CU27" i="1"/>
  <c r="DA27" i="1" s="1"/>
  <c r="CR27" i="1"/>
  <c r="CX27" i="1" s="1"/>
  <c r="CO27" i="1"/>
  <c r="CM27" i="1"/>
  <c r="CL27" i="1"/>
  <c r="CJ27" i="1"/>
  <c r="CI27" i="1"/>
  <c r="CF27" i="1"/>
  <c r="HH27" i="1" s="1"/>
  <c r="CC27" i="1"/>
  <c r="BZ27" i="1"/>
  <c r="BX27" i="1"/>
  <c r="BW27" i="1"/>
  <c r="BU27" i="1"/>
  <c r="BQ27" i="1"/>
  <c r="HB27" i="1" s="1"/>
  <c r="BN27" i="1"/>
  <c r="BK27" i="1"/>
  <c r="BT27" i="1" s="1"/>
  <c r="BJ27" i="1"/>
  <c r="BI27" i="1"/>
  <c r="BH27" i="1"/>
  <c r="BG27" i="1"/>
  <c r="BF27" i="1"/>
  <c r="BB27" i="1"/>
  <c r="GV27" i="1" s="1"/>
  <c r="AY27" i="1"/>
  <c r="BE27" i="1" s="1"/>
  <c r="AV27" i="1"/>
  <c r="AU27" i="1"/>
  <c r="AT27" i="1"/>
  <c r="AS27" i="1"/>
  <c r="AR27" i="1"/>
  <c r="AQ27" i="1"/>
  <c r="AP27" i="1"/>
  <c r="AM27" i="1"/>
  <c r="GP27" i="1" s="1"/>
  <c r="AJ27" i="1"/>
  <c r="AG27" i="1"/>
  <c r="AF27" i="1"/>
  <c r="AE27" i="1"/>
  <c r="AC27" i="1"/>
  <c r="AB27" i="1"/>
  <c r="AA27" i="1"/>
  <c r="X27" i="1"/>
  <c r="GJ27" i="1" s="1"/>
  <c r="U27" i="1"/>
  <c r="HQ27" i="1" s="1"/>
  <c r="R27" i="1"/>
  <c r="HK27" i="1" s="1"/>
  <c r="Q27" i="1"/>
  <c r="P27" i="1"/>
  <c r="O27" i="1"/>
  <c r="N27" i="1"/>
  <c r="M27" i="1"/>
  <c r="I27" i="1"/>
  <c r="F27" i="1"/>
  <c r="C27" i="1"/>
  <c r="L27" i="1" s="1"/>
  <c r="IE26" i="1"/>
  <c r="ID26" i="1"/>
  <c r="IB26" i="1"/>
  <c r="IA26" i="1"/>
  <c r="HY26" i="1"/>
  <c r="HX26" i="1"/>
  <c r="HV26" i="1"/>
  <c r="HU26" i="1"/>
  <c r="HT26" i="1"/>
  <c r="HS26" i="1"/>
  <c r="HR26" i="1"/>
  <c r="HP26" i="1"/>
  <c r="HO26" i="1"/>
  <c r="HM26" i="1"/>
  <c r="HL26" i="1"/>
  <c r="HK26" i="1"/>
  <c r="HJ26" i="1"/>
  <c r="HI26" i="1"/>
  <c r="HH26" i="1"/>
  <c r="HG26" i="1"/>
  <c r="HF26" i="1"/>
  <c r="HD26" i="1"/>
  <c r="HC26" i="1"/>
  <c r="HA26" i="1"/>
  <c r="GZ26" i="1"/>
  <c r="GX26" i="1"/>
  <c r="GW26" i="1"/>
  <c r="GV26" i="1"/>
  <c r="GU26" i="1"/>
  <c r="GT26" i="1"/>
  <c r="GR26" i="1"/>
  <c r="GQ26" i="1"/>
  <c r="GO26" i="1"/>
  <c r="GN26" i="1"/>
  <c r="GL26" i="1"/>
  <c r="GK26" i="1"/>
  <c r="GJ26" i="1"/>
  <c r="GI26" i="1"/>
  <c r="GH26" i="1"/>
  <c r="GG26" i="1"/>
  <c r="GD26" i="1"/>
  <c r="GA26" i="1"/>
  <c r="FZ26" i="1"/>
  <c r="FY26" i="1"/>
  <c r="FW26" i="1"/>
  <c r="FV26" i="1"/>
  <c r="FR26" i="1"/>
  <c r="FO26" i="1"/>
  <c r="FL26" i="1"/>
  <c r="FU26" i="1" s="1"/>
  <c r="FK26" i="1"/>
  <c r="FJ26" i="1"/>
  <c r="FH26" i="1"/>
  <c r="FG26" i="1"/>
  <c r="FF26" i="1"/>
  <c r="FC26" i="1"/>
  <c r="FI26" i="1" s="1"/>
  <c r="EZ26" i="1"/>
  <c r="EW26" i="1"/>
  <c r="EV26" i="1"/>
  <c r="EU26" i="1"/>
  <c r="ET26" i="1"/>
  <c r="ES26" i="1"/>
  <c r="ER26" i="1"/>
  <c r="EN26" i="1"/>
  <c r="HN26" i="1" s="1"/>
  <c r="EK26" i="1"/>
  <c r="EH26" i="1"/>
  <c r="EQ26" i="1" s="1"/>
  <c r="EG26" i="1"/>
  <c r="EF26" i="1"/>
  <c r="ED26" i="1"/>
  <c r="EC26" i="1"/>
  <c r="EB26" i="1"/>
  <c r="DY26" i="1"/>
  <c r="EE26" i="1" s="1"/>
  <c r="DV26" i="1"/>
  <c r="DS26" i="1"/>
  <c r="DR26" i="1"/>
  <c r="DQ26" i="1"/>
  <c r="DO26" i="1"/>
  <c r="DN26" i="1"/>
  <c r="DJ26" i="1"/>
  <c r="DP26" i="1" s="1"/>
  <c r="DG26" i="1"/>
  <c r="DD26" i="1"/>
  <c r="DM26" i="1" s="1"/>
  <c r="DC26" i="1"/>
  <c r="DB26" i="1"/>
  <c r="CZ26" i="1"/>
  <c r="CY26" i="1"/>
  <c r="CX26" i="1"/>
  <c r="CU26" i="1"/>
  <c r="DA26" i="1" s="1"/>
  <c r="CR26" i="1"/>
  <c r="CO26" i="1"/>
  <c r="CM26" i="1"/>
  <c r="CL26" i="1"/>
  <c r="CJ26" i="1"/>
  <c r="CI26" i="1"/>
  <c r="CF26" i="1"/>
  <c r="CC26" i="1"/>
  <c r="BZ26" i="1"/>
  <c r="BX26" i="1"/>
  <c r="BU26" i="1"/>
  <c r="BQ26" i="1"/>
  <c r="BN26" i="1"/>
  <c r="BK26" i="1"/>
  <c r="BJ26" i="1"/>
  <c r="BI26" i="1"/>
  <c r="BG26" i="1"/>
  <c r="BF26" i="1"/>
  <c r="BE26" i="1"/>
  <c r="BB26" i="1"/>
  <c r="AY26" i="1"/>
  <c r="BH26" i="1" s="1"/>
  <c r="AV26" i="1"/>
  <c r="AU26" i="1"/>
  <c r="AT26" i="1"/>
  <c r="AS26" i="1"/>
  <c r="AR26" i="1"/>
  <c r="AQ26" i="1"/>
  <c r="AM26" i="1"/>
  <c r="AJ26" i="1"/>
  <c r="AP26" i="1" s="1"/>
  <c r="AG26" i="1"/>
  <c r="AF26" i="1"/>
  <c r="AE26" i="1"/>
  <c r="AC26" i="1"/>
  <c r="AB26" i="1"/>
  <c r="X26" i="1"/>
  <c r="HB26" i="1" s="1"/>
  <c r="U26" i="1"/>
  <c r="AA26" i="1" s="1"/>
  <c r="R26" i="1"/>
  <c r="Q26" i="1"/>
  <c r="P26" i="1"/>
  <c r="N26" i="1"/>
  <c r="M26" i="1"/>
  <c r="I26" i="1"/>
  <c r="F26" i="1"/>
  <c r="C26" i="1"/>
  <c r="IE25" i="1"/>
  <c r="ID25" i="1"/>
  <c r="IB25" i="1"/>
  <c r="IA25" i="1"/>
  <c r="HY25" i="1"/>
  <c r="HX25" i="1"/>
  <c r="HV25" i="1"/>
  <c r="HU25" i="1"/>
  <c r="HS25" i="1"/>
  <c r="HR25" i="1"/>
  <c r="HP25" i="1"/>
  <c r="HO25" i="1"/>
  <c r="HM25" i="1"/>
  <c r="HL25" i="1"/>
  <c r="HK25" i="1"/>
  <c r="HJ25" i="1"/>
  <c r="HI25" i="1"/>
  <c r="HG25" i="1"/>
  <c r="HF25" i="1"/>
  <c r="HD25" i="1"/>
  <c r="HC25" i="1"/>
  <c r="HA25" i="1"/>
  <c r="GZ25" i="1"/>
  <c r="GX25" i="1"/>
  <c r="GW25" i="1"/>
  <c r="GU25" i="1"/>
  <c r="GT25" i="1"/>
  <c r="GR25" i="1"/>
  <c r="GQ25" i="1"/>
  <c r="GO25" i="1"/>
  <c r="GN25" i="1"/>
  <c r="GL25" i="1"/>
  <c r="GK25" i="1"/>
  <c r="GI25" i="1"/>
  <c r="GH25" i="1"/>
  <c r="GD25" i="1"/>
  <c r="GA25" i="1"/>
  <c r="GG25" i="1" s="1"/>
  <c r="FZ25" i="1"/>
  <c r="FY25" i="1"/>
  <c r="FW25" i="1"/>
  <c r="FV25" i="1"/>
  <c r="FU25" i="1"/>
  <c r="FR25" i="1"/>
  <c r="FO25" i="1"/>
  <c r="IC25" i="1" s="1"/>
  <c r="FL25" i="1"/>
  <c r="FK25" i="1"/>
  <c r="FJ25" i="1"/>
  <c r="FI25" i="1"/>
  <c r="FH25" i="1"/>
  <c r="FG25" i="1"/>
  <c r="FC25" i="1"/>
  <c r="EZ25" i="1"/>
  <c r="EW25" i="1"/>
  <c r="FF25" i="1" s="1"/>
  <c r="EV25" i="1"/>
  <c r="EU25" i="1"/>
  <c r="ET25" i="1"/>
  <c r="ES25" i="1"/>
  <c r="ER25" i="1"/>
  <c r="EN25" i="1"/>
  <c r="EK25" i="1"/>
  <c r="HQ25" i="1" s="1"/>
  <c r="EH25" i="1"/>
  <c r="EG25" i="1"/>
  <c r="EF25" i="1"/>
  <c r="ED25" i="1"/>
  <c r="EC25" i="1"/>
  <c r="EB25" i="1"/>
  <c r="DY25" i="1"/>
  <c r="HT25" i="1" s="1"/>
  <c r="DV25" i="1"/>
  <c r="DS25" i="1"/>
  <c r="DR25" i="1"/>
  <c r="DQ25" i="1"/>
  <c r="DO25" i="1"/>
  <c r="DN25" i="1"/>
  <c r="DJ25" i="1"/>
  <c r="DP25" i="1" s="1"/>
  <c r="DG25" i="1"/>
  <c r="DD25" i="1"/>
  <c r="DM25" i="1" s="1"/>
  <c r="DC25" i="1"/>
  <c r="DB25" i="1"/>
  <c r="CZ25" i="1"/>
  <c r="CY25" i="1"/>
  <c r="CX25" i="1"/>
  <c r="CU25" i="1"/>
  <c r="DA25" i="1" s="1"/>
  <c r="CR25" i="1"/>
  <c r="CO25" i="1"/>
  <c r="CM25" i="1"/>
  <c r="CL25" i="1"/>
  <c r="CJ25" i="1"/>
  <c r="CI25" i="1"/>
  <c r="CF25" i="1"/>
  <c r="CC25" i="1"/>
  <c r="BZ25" i="1"/>
  <c r="BX25" i="1"/>
  <c r="BU25" i="1"/>
  <c r="BQ25" i="1"/>
  <c r="BN25" i="1"/>
  <c r="BK25" i="1"/>
  <c r="BJ25" i="1"/>
  <c r="BI25" i="1"/>
  <c r="BG25" i="1"/>
  <c r="BF25" i="1"/>
  <c r="BB25" i="1"/>
  <c r="GV25" i="1" s="1"/>
  <c r="AY25" i="1"/>
  <c r="BH25" i="1" s="1"/>
  <c r="AV25" i="1"/>
  <c r="AU25" i="1"/>
  <c r="AT25" i="1"/>
  <c r="AS25" i="1"/>
  <c r="AR25" i="1"/>
  <c r="AQ25" i="1"/>
  <c r="AM25" i="1"/>
  <c r="AJ25" i="1"/>
  <c r="GS25" i="1" s="1"/>
  <c r="AG25" i="1"/>
  <c r="AF25" i="1"/>
  <c r="AE25" i="1"/>
  <c r="AC25" i="1"/>
  <c r="AB25" i="1"/>
  <c r="X25" i="1"/>
  <c r="HH25" i="1" s="1"/>
  <c r="U25" i="1"/>
  <c r="AA25" i="1" s="1"/>
  <c r="R25" i="1"/>
  <c r="Q25" i="1"/>
  <c r="P25" i="1"/>
  <c r="N25" i="1"/>
  <c r="M25" i="1"/>
  <c r="I25" i="1"/>
  <c r="F25" i="1"/>
  <c r="C25" i="1"/>
  <c r="IE24" i="1"/>
  <c r="ID24" i="1"/>
  <c r="IB24" i="1"/>
  <c r="IA24" i="1"/>
  <c r="HY24" i="1"/>
  <c r="HX24" i="1"/>
  <c r="HW24" i="1"/>
  <c r="HV24" i="1"/>
  <c r="HU24" i="1"/>
  <c r="HS24" i="1"/>
  <c r="HR24" i="1"/>
  <c r="HP24" i="1"/>
  <c r="HO24" i="1"/>
  <c r="HM24" i="1"/>
  <c r="HL24" i="1"/>
  <c r="HJ24" i="1"/>
  <c r="HI24" i="1"/>
  <c r="HG24" i="1"/>
  <c r="HF24" i="1"/>
  <c r="HD24" i="1"/>
  <c r="HC24" i="1"/>
  <c r="HA24" i="1"/>
  <c r="GZ24" i="1"/>
  <c r="GX24" i="1"/>
  <c r="GW24" i="1"/>
  <c r="GU24" i="1"/>
  <c r="GT24" i="1"/>
  <c r="GR24" i="1"/>
  <c r="GQ24" i="1"/>
  <c r="GO24" i="1"/>
  <c r="GN24" i="1"/>
  <c r="GL24" i="1"/>
  <c r="GK24" i="1"/>
  <c r="GI24" i="1"/>
  <c r="GH24" i="1"/>
  <c r="GD24" i="1"/>
  <c r="GA24" i="1"/>
  <c r="GG24" i="1" s="1"/>
  <c r="FZ24" i="1"/>
  <c r="FY24" i="1"/>
  <c r="FW24" i="1"/>
  <c r="FV24" i="1"/>
  <c r="FU24" i="1"/>
  <c r="FR24" i="1"/>
  <c r="FO24" i="1"/>
  <c r="IC24" i="1" s="1"/>
  <c r="FL24" i="1"/>
  <c r="FK24" i="1"/>
  <c r="FJ24" i="1"/>
  <c r="FI24" i="1"/>
  <c r="FH24" i="1"/>
  <c r="FG24" i="1"/>
  <c r="FC24" i="1"/>
  <c r="EZ24" i="1"/>
  <c r="EW24" i="1"/>
  <c r="FF24" i="1" s="1"/>
  <c r="EV24" i="1"/>
  <c r="EU24" i="1"/>
  <c r="ET24" i="1"/>
  <c r="ES24" i="1"/>
  <c r="ER24" i="1"/>
  <c r="EN24" i="1"/>
  <c r="HN24" i="1" s="1"/>
  <c r="EK24" i="1"/>
  <c r="HQ24" i="1" s="1"/>
  <c r="EH24" i="1"/>
  <c r="EQ24" i="1" s="1"/>
  <c r="EG24" i="1"/>
  <c r="EF24" i="1"/>
  <c r="EE24" i="1"/>
  <c r="ED24" i="1"/>
  <c r="EC24" i="1"/>
  <c r="EB24" i="1"/>
  <c r="DY24" i="1"/>
  <c r="DV24" i="1"/>
  <c r="DS24" i="1"/>
  <c r="DR24" i="1"/>
  <c r="DQ24" i="1"/>
  <c r="DO24" i="1"/>
  <c r="DN24" i="1"/>
  <c r="DM24" i="1"/>
  <c r="DJ24" i="1"/>
  <c r="DG24" i="1"/>
  <c r="DP24" i="1" s="1"/>
  <c r="DD24" i="1"/>
  <c r="DC24" i="1"/>
  <c r="DB24" i="1"/>
  <c r="DA24" i="1"/>
  <c r="CZ24" i="1"/>
  <c r="CY24" i="1"/>
  <c r="CU24" i="1"/>
  <c r="CR24" i="1"/>
  <c r="CO24" i="1"/>
  <c r="CX24" i="1" s="1"/>
  <c r="CM24" i="1"/>
  <c r="CL24" i="1"/>
  <c r="CJ24" i="1"/>
  <c r="CF24" i="1"/>
  <c r="CC24" i="1"/>
  <c r="HK24" i="1" s="1"/>
  <c r="BZ24" i="1"/>
  <c r="CI24" i="1" s="1"/>
  <c r="BX24" i="1"/>
  <c r="BU24" i="1"/>
  <c r="BQ24" i="1"/>
  <c r="BN24" i="1"/>
  <c r="HE24" i="1" s="1"/>
  <c r="BK24" i="1"/>
  <c r="BJ24" i="1"/>
  <c r="BI24" i="1"/>
  <c r="BG24" i="1"/>
  <c r="BF24" i="1"/>
  <c r="BE24" i="1"/>
  <c r="BB24" i="1"/>
  <c r="GV24" i="1" s="1"/>
  <c r="AY24" i="1"/>
  <c r="BH24" i="1" s="1"/>
  <c r="AV24" i="1"/>
  <c r="AU24" i="1"/>
  <c r="AT24" i="1"/>
  <c r="AS24" i="1"/>
  <c r="AR24" i="1"/>
  <c r="AQ24" i="1"/>
  <c r="AM24" i="1"/>
  <c r="AJ24" i="1"/>
  <c r="GS24" i="1" s="1"/>
  <c r="AG24" i="1"/>
  <c r="AF24" i="1"/>
  <c r="AE24" i="1"/>
  <c r="AC24" i="1"/>
  <c r="AB24" i="1"/>
  <c r="AA24" i="1"/>
  <c r="X24" i="1"/>
  <c r="HT24" i="1" s="1"/>
  <c r="U24" i="1"/>
  <c r="R24" i="1"/>
  <c r="Q24" i="1"/>
  <c r="P24" i="1"/>
  <c r="N24" i="1"/>
  <c r="M24" i="1"/>
  <c r="I24" i="1"/>
  <c r="O24" i="1" s="1"/>
  <c r="F24" i="1"/>
  <c r="GM24" i="1" s="1"/>
  <c r="C24" i="1"/>
  <c r="IE23" i="1"/>
  <c r="ID23" i="1"/>
  <c r="IB23" i="1"/>
  <c r="IA23" i="1"/>
  <c r="HY23" i="1"/>
  <c r="HX23" i="1"/>
  <c r="HV23" i="1"/>
  <c r="HU23" i="1"/>
  <c r="HT23" i="1"/>
  <c r="HS23" i="1"/>
  <c r="HR23" i="1"/>
  <c r="HP23" i="1"/>
  <c r="HO23" i="1"/>
  <c r="HM23" i="1"/>
  <c r="HL23" i="1"/>
  <c r="HJ23" i="1"/>
  <c r="HI23" i="1"/>
  <c r="HH23" i="1"/>
  <c r="HG23" i="1"/>
  <c r="HF23" i="1"/>
  <c r="HD23" i="1"/>
  <c r="HC23" i="1"/>
  <c r="HB23" i="1"/>
  <c r="HA23" i="1"/>
  <c r="GZ23" i="1"/>
  <c r="GX23" i="1"/>
  <c r="GW23" i="1"/>
  <c r="GV23" i="1"/>
  <c r="GU23" i="1"/>
  <c r="GT23" i="1"/>
  <c r="GR23" i="1"/>
  <c r="GQ23" i="1"/>
  <c r="GP23" i="1"/>
  <c r="GO23" i="1"/>
  <c r="GN23" i="1"/>
  <c r="GL23" i="1"/>
  <c r="GK23" i="1"/>
  <c r="GJ23" i="1"/>
  <c r="GI23" i="1"/>
  <c r="GH23" i="1"/>
  <c r="GD23" i="1"/>
  <c r="GA23" i="1"/>
  <c r="GG23" i="1" s="1"/>
  <c r="FZ23" i="1"/>
  <c r="FY23" i="1"/>
  <c r="FW23" i="1"/>
  <c r="FV23" i="1"/>
  <c r="FR23" i="1"/>
  <c r="HZ23" i="1" s="1"/>
  <c r="FO23" i="1"/>
  <c r="FU23" i="1" s="1"/>
  <c r="FL23" i="1"/>
  <c r="FK23" i="1"/>
  <c r="FJ23" i="1"/>
  <c r="FH23" i="1"/>
  <c r="FG23" i="1"/>
  <c r="FC23" i="1"/>
  <c r="EZ23" i="1"/>
  <c r="FI23" i="1" s="1"/>
  <c r="EW23" i="1"/>
  <c r="EV23" i="1"/>
  <c r="EU23" i="1"/>
  <c r="ES23" i="1"/>
  <c r="ER23" i="1"/>
  <c r="EN23" i="1"/>
  <c r="ET23" i="1" s="1"/>
  <c r="EK23" i="1"/>
  <c r="HQ23" i="1" s="1"/>
  <c r="EH23" i="1"/>
  <c r="EG23" i="1"/>
  <c r="EF23" i="1"/>
  <c r="EE23" i="1"/>
  <c r="ED23" i="1"/>
  <c r="EC23" i="1"/>
  <c r="DY23" i="1"/>
  <c r="DV23" i="1"/>
  <c r="EB23" i="1" s="1"/>
  <c r="DS23" i="1"/>
  <c r="DR23" i="1"/>
  <c r="DQ23" i="1"/>
  <c r="DO23" i="1"/>
  <c r="DN23" i="1"/>
  <c r="DJ23" i="1"/>
  <c r="DP23" i="1" s="1"/>
  <c r="DG23" i="1"/>
  <c r="DM23" i="1" s="1"/>
  <c r="DD23" i="1"/>
  <c r="DC23" i="1"/>
  <c r="DB23" i="1"/>
  <c r="CZ23" i="1"/>
  <c r="CY23" i="1"/>
  <c r="CU23" i="1"/>
  <c r="CR23" i="1"/>
  <c r="DA23" i="1" s="1"/>
  <c r="CO23" i="1"/>
  <c r="CX23" i="1" s="1"/>
  <c r="CM23" i="1"/>
  <c r="CL23" i="1"/>
  <c r="CJ23" i="1"/>
  <c r="CF23" i="1"/>
  <c r="CC23" i="1"/>
  <c r="HK23" i="1" s="1"/>
  <c r="BZ23" i="1"/>
  <c r="CI23" i="1" s="1"/>
  <c r="BX23" i="1"/>
  <c r="BU23" i="1"/>
  <c r="BT23" i="1"/>
  <c r="BQ23" i="1"/>
  <c r="BN23" i="1"/>
  <c r="HE23" i="1" s="1"/>
  <c r="BK23" i="1"/>
  <c r="BJ23" i="1"/>
  <c r="BI23" i="1"/>
  <c r="BH23" i="1"/>
  <c r="BG23" i="1"/>
  <c r="BF23" i="1"/>
  <c r="BB23" i="1"/>
  <c r="AY23" i="1"/>
  <c r="GY23" i="1" s="1"/>
  <c r="AV23" i="1"/>
  <c r="BE23" i="1" s="1"/>
  <c r="AU23" i="1"/>
  <c r="AT23" i="1"/>
  <c r="AS23" i="1"/>
  <c r="AR23" i="1"/>
  <c r="AQ23" i="1"/>
  <c r="AM23" i="1"/>
  <c r="AJ23" i="1"/>
  <c r="GS23" i="1" s="1"/>
  <c r="AG23" i="1"/>
  <c r="AF23" i="1"/>
  <c r="AE23" i="1"/>
  <c r="AD23" i="1"/>
  <c r="AC23" i="1"/>
  <c r="AB23" i="1"/>
  <c r="AA23" i="1"/>
  <c r="X23" i="1"/>
  <c r="U23" i="1"/>
  <c r="GM23" i="1" s="1"/>
  <c r="R23" i="1"/>
  <c r="Q23" i="1"/>
  <c r="P23" i="1"/>
  <c r="N23" i="1"/>
  <c r="M23" i="1"/>
  <c r="L23" i="1"/>
  <c r="I23" i="1"/>
  <c r="F23" i="1"/>
  <c r="O23" i="1" s="1"/>
  <c r="C23" i="1"/>
  <c r="IE22" i="1"/>
  <c r="ID22" i="1"/>
  <c r="IB22" i="1"/>
  <c r="IA22" i="1"/>
  <c r="HY22" i="1"/>
  <c r="HX22" i="1"/>
  <c r="HW22" i="1"/>
  <c r="HV22" i="1"/>
  <c r="HU22" i="1"/>
  <c r="HT22" i="1"/>
  <c r="HS22" i="1"/>
  <c r="HR22" i="1"/>
  <c r="HP22" i="1"/>
  <c r="HO22" i="1"/>
  <c r="HM22" i="1"/>
  <c r="HL22" i="1"/>
  <c r="HK22" i="1"/>
  <c r="HJ22" i="1"/>
  <c r="HI22" i="1"/>
  <c r="HH22" i="1"/>
  <c r="HG22" i="1"/>
  <c r="HF22" i="1"/>
  <c r="HD22" i="1"/>
  <c r="HC22" i="1"/>
  <c r="HA22" i="1"/>
  <c r="GZ22" i="1"/>
  <c r="GY22" i="1"/>
  <c r="GX22" i="1"/>
  <c r="GW22" i="1"/>
  <c r="GV22" i="1"/>
  <c r="GU22" i="1"/>
  <c r="GT22" i="1"/>
  <c r="GR22" i="1"/>
  <c r="GQ22" i="1"/>
  <c r="GO22" i="1"/>
  <c r="GN22" i="1"/>
  <c r="GM22" i="1"/>
  <c r="GL22" i="1"/>
  <c r="GK22" i="1"/>
  <c r="GJ22" i="1"/>
  <c r="GI22" i="1"/>
  <c r="GH22" i="1"/>
  <c r="GD22" i="1"/>
  <c r="GA22" i="1"/>
  <c r="GG22" i="1" s="1"/>
  <c r="FZ22" i="1"/>
  <c r="FY22" i="1"/>
  <c r="FW22" i="1"/>
  <c r="FV22" i="1"/>
  <c r="FU22" i="1"/>
  <c r="FR22" i="1"/>
  <c r="HZ22" i="1" s="1"/>
  <c r="FO22" i="1"/>
  <c r="FL22" i="1"/>
  <c r="FK22" i="1"/>
  <c r="FJ22" i="1"/>
  <c r="FH22" i="1"/>
  <c r="FG22" i="1"/>
  <c r="FC22" i="1"/>
  <c r="FI22" i="1" s="1"/>
  <c r="EZ22" i="1"/>
  <c r="EW22" i="1"/>
  <c r="FF22" i="1" s="1"/>
  <c r="EV22" i="1"/>
  <c r="EU22" i="1"/>
  <c r="ES22" i="1"/>
  <c r="ER22" i="1"/>
  <c r="EQ22" i="1"/>
  <c r="EN22" i="1"/>
  <c r="ET22" i="1" s="1"/>
  <c r="EK22" i="1"/>
  <c r="EH22" i="1"/>
  <c r="EG22" i="1"/>
  <c r="EF22" i="1"/>
  <c r="EE22" i="1"/>
  <c r="ED22" i="1"/>
  <c r="EC22" i="1"/>
  <c r="DY22" i="1"/>
  <c r="DV22" i="1"/>
  <c r="EB22" i="1" s="1"/>
  <c r="DS22" i="1"/>
  <c r="DR22" i="1"/>
  <c r="DQ22" i="1"/>
  <c r="DO22" i="1"/>
  <c r="DN22" i="1"/>
  <c r="DM22" i="1"/>
  <c r="DJ22" i="1"/>
  <c r="DP22" i="1" s="1"/>
  <c r="DG22" i="1"/>
  <c r="DD22" i="1"/>
  <c r="DC22" i="1"/>
  <c r="DB22" i="1"/>
  <c r="CZ22" i="1"/>
  <c r="CY22" i="1"/>
  <c r="CU22" i="1"/>
  <c r="DA22" i="1" s="1"/>
  <c r="CR22" i="1"/>
  <c r="CO22" i="1"/>
  <c r="CX22" i="1" s="1"/>
  <c r="CM22" i="1"/>
  <c r="CJ22" i="1"/>
  <c r="CF22" i="1"/>
  <c r="CC22" i="1"/>
  <c r="CL22" i="1" s="1"/>
  <c r="BZ22" i="1"/>
  <c r="CI22" i="1" s="1"/>
  <c r="BX22" i="1"/>
  <c r="BU22" i="1"/>
  <c r="BQ22" i="1"/>
  <c r="HB22" i="1" s="1"/>
  <c r="BN22" i="1"/>
  <c r="BT22" i="1" s="1"/>
  <c r="BK22" i="1"/>
  <c r="BJ22" i="1"/>
  <c r="BI22" i="1"/>
  <c r="BG22" i="1"/>
  <c r="BF22" i="1"/>
  <c r="BB22" i="1"/>
  <c r="AY22" i="1"/>
  <c r="AV22" i="1"/>
  <c r="AU22" i="1"/>
  <c r="AT22" i="1"/>
  <c r="AR22" i="1"/>
  <c r="AQ22" i="1"/>
  <c r="AM22" i="1"/>
  <c r="AS22" i="1" s="1"/>
  <c r="AJ22" i="1"/>
  <c r="GS22" i="1" s="1"/>
  <c r="AG22" i="1"/>
  <c r="AF22" i="1"/>
  <c r="AE22" i="1"/>
  <c r="AD22" i="1"/>
  <c r="AC22" i="1"/>
  <c r="AB22" i="1"/>
  <c r="X22" i="1"/>
  <c r="U22" i="1"/>
  <c r="AA22" i="1" s="1"/>
  <c r="R22" i="1"/>
  <c r="Q22" i="1"/>
  <c r="P22" i="1"/>
  <c r="N22" i="1"/>
  <c r="M22" i="1"/>
  <c r="I22" i="1"/>
  <c r="O22" i="1" s="1"/>
  <c r="F22" i="1"/>
  <c r="L22" i="1" s="1"/>
  <c r="C22" i="1"/>
  <c r="IE21" i="1"/>
  <c r="ID21" i="1"/>
  <c r="IB21" i="1"/>
  <c r="IA21" i="1"/>
  <c r="HY21" i="1"/>
  <c r="HX21" i="1"/>
  <c r="HV21" i="1"/>
  <c r="HU21" i="1"/>
  <c r="HS21" i="1"/>
  <c r="HR21" i="1"/>
  <c r="HP21" i="1"/>
  <c r="HO21" i="1"/>
  <c r="HM21" i="1"/>
  <c r="HL21" i="1"/>
  <c r="HJ21" i="1"/>
  <c r="HI21" i="1"/>
  <c r="HG21" i="1"/>
  <c r="HF21" i="1"/>
  <c r="HD21" i="1"/>
  <c r="HC21" i="1"/>
  <c r="HA21" i="1"/>
  <c r="GZ21" i="1"/>
  <c r="GX21" i="1"/>
  <c r="GW21" i="1"/>
  <c r="GU21" i="1"/>
  <c r="GT21" i="1"/>
  <c r="GR21" i="1"/>
  <c r="GQ21" i="1"/>
  <c r="GO21" i="1"/>
  <c r="GN21" i="1"/>
  <c r="GL21" i="1"/>
  <c r="GK21" i="1"/>
  <c r="GI21" i="1"/>
  <c r="GH21" i="1"/>
  <c r="GD21" i="1"/>
  <c r="GA21" i="1"/>
  <c r="GG21" i="1" s="1"/>
  <c r="FZ21" i="1"/>
  <c r="FY21" i="1"/>
  <c r="FX21" i="1"/>
  <c r="FW21" i="1"/>
  <c r="FV21" i="1"/>
  <c r="FU21" i="1"/>
  <c r="FR21" i="1"/>
  <c r="FO21" i="1"/>
  <c r="FL21" i="1"/>
  <c r="FK21" i="1"/>
  <c r="FJ21" i="1"/>
  <c r="FH21" i="1"/>
  <c r="FG21" i="1"/>
  <c r="FF21" i="1"/>
  <c r="FC21" i="1"/>
  <c r="EZ21" i="1"/>
  <c r="FI21" i="1" s="1"/>
  <c r="EW21" i="1"/>
  <c r="EV21" i="1"/>
  <c r="EU21" i="1"/>
  <c r="ET21" i="1"/>
  <c r="ES21" i="1"/>
  <c r="ER21" i="1"/>
  <c r="EN21" i="1"/>
  <c r="HN21" i="1" s="1"/>
  <c r="EK21" i="1"/>
  <c r="EH21" i="1"/>
  <c r="EQ21" i="1" s="1"/>
  <c r="EG21" i="1"/>
  <c r="EF21" i="1"/>
  <c r="EE21" i="1"/>
  <c r="ED21" i="1"/>
  <c r="EC21" i="1"/>
  <c r="DY21" i="1"/>
  <c r="HT21" i="1" s="1"/>
  <c r="DV21" i="1"/>
  <c r="HW21" i="1" s="1"/>
  <c r="DS21" i="1"/>
  <c r="DR21" i="1"/>
  <c r="DQ21" i="1"/>
  <c r="DP21" i="1"/>
  <c r="DO21" i="1"/>
  <c r="DN21" i="1"/>
  <c r="DM21" i="1"/>
  <c r="DJ21" i="1"/>
  <c r="DG21" i="1"/>
  <c r="DD21" i="1"/>
  <c r="DC21" i="1"/>
  <c r="DB21" i="1"/>
  <c r="CZ21" i="1"/>
  <c r="CY21" i="1"/>
  <c r="CX21" i="1"/>
  <c r="CU21" i="1"/>
  <c r="CR21" i="1"/>
  <c r="DA21" i="1" s="1"/>
  <c r="CO21" i="1"/>
  <c r="CM21" i="1"/>
  <c r="CJ21" i="1"/>
  <c r="CF21" i="1"/>
  <c r="HH21" i="1" s="1"/>
  <c r="CC21" i="1"/>
  <c r="HK21" i="1" s="1"/>
  <c r="BZ21" i="1"/>
  <c r="BX21" i="1"/>
  <c r="BW21" i="1"/>
  <c r="BU21" i="1"/>
  <c r="BT21" i="1"/>
  <c r="BQ21" i="1"/>
  <c r="HB21" i="1" s="1"/>
  <c r="BN21" i="1"/>
  <c r="BK21" i="1"/>
  <c r="BJ21" i="1"/>
  <c r="BI21" i="1"/>
  <c r="BG21" i="1"/>
  <c r="BF21" i="1"/>
  <c r="BB21" i="1"/>
  <c r="AY21" i="1"/>
  <c r="GY21" i="1" s="1"/>
  <c r="AV21" i="1"/>
  <c r="AU21" i="1"/>
  <c r="AT21" i="1"/>
  <c r="AR21" i="1"/>
  <c r="AQ21" i="1"/>
  <c r="AP21" i="1"/>
  <c r="AM21" i="1"/>
  <c r="AS21" i="1" s="1"/>
  <c r="AJ21" i="1"/>
  <c r="AG21" i="1"/>
  <c r="AF21" i="1"/>
  <c r="AE21" i="1"/>
  <c r="AD21" i="1"/>
  <c r="AC21" i="1"/>
  <c r="AB21" i="1"/>
  <c r="X21" i="1"/>
  <c r="GJ21" i="1" s="1"/>
  <c r="U21" i="1"/>
  <c r="GM21" i="1" s="1"/>
  <c r="R21" i="1"/>
  <c r="Q21" i="1"/>
  <c r="P21" i="1"/>
  <c r="N21" i="1"/>
  <c r="M21" i="1"/>
  <c r="L21" i="1"/>
  <c r="I21" i="1"/>
  <c r="O21" i="1" s="1"/>
  <c r="F21" i="1"/>
  <c r="C21" i="1"/>
  <c r="IE20" i="1"/>
  <c r="ID20" i="1"/>
  <c r="IC20" i="1"/>
  <c r="IB20" i="1"/>
  <c r="IA20" i="1"/>
  <c r="HY20" i="1"/>
  <c r="HX20" i="1"/>
  <c r="HW20" i="1"/>
  <c r="HV20" i="1"/>
  <c r="HU20" i="1"/>
  <c r="HS20" i="1"/>
  <c r="HR20" i="1"/>
  <c r="HP20" i="1"/>
  <c r="HO20" i="1"/>
  <c r="HM20" i="1"/>
  <c r="HL20" i="1"/>
  <c r="HJ20" i="1"/>
  <c r="HI20" i="1"/>
  <c r="HG20" i="1"/>
  <c r="HF20" i="1"/>
  <c r="HE20" i="1"/>
  <c r="HD20" i="1"/>
  <c r="HC20" i="1"/>
  <c r="HA20" i="1"/>
  <c r="GZ20" i="1"/>
  <c r="GY20" i="1"/>
  <c r="GX20" i="1"/>
  <c r="GW20" i="1"/>
  <c r="GU20" i="1"/>
  <c r="GT20" i="1"/>
  <c r="GS20" i="1"/>
  <c r="GR20" i="1"/>
  <c r="GQ20" i="1"/>
  <c r="GO20" i="1"/>
  <c r="GN20" i="1"/>
  <c r="GM20" i="1"/>
  <c r="GL20" i="1"/>
  <c r="GK20" i="1"/>
  <c r="GI20" i="1"/>
  <c r="GH20" i="1"/>
  <c r="GG20" i="1"/>
  <c r="GD20" i="1"/>
  <c r="GA20" i="1"/>
  <c r="FZ20" i="1"/>
  <c r="FY20" i="1"/>
  <c r="FX20" i="1"/>
  <c r="FW20" i="1"/>
  <c r="FV20" i="1"/>
  <c r="FR20" i="1"/>
  <c r="HZ20" i="1" s="1"/>
  <c r="FO20" i="1"/>
  <c r="FL20" i="1"/>
  <c r="FU20" i="1" s="1"/>
  <c r="FK20" i="1"/>
  <c r="FJ20" i="1"/>
  <c r="FH20" i="1"/>
  <c r="FG20" i="1"/>
  <c r="FC20" i="1"/>
  <c r="FI20" i="1" s="1"/>
  <c r="EZ20" i="1"/>
  <c r="FF20" i="1" s="1"/>
  <c r="EW20" i="1"/>
  <c r="EV20" i="1"/>
  <c r="EU20" i="1"/>
  <c r="ES20" i="1"/>
  <c r="ER20" i="1"/>
  <c r="EN20" i="1"/>
  <c r="HN20" i="1" s="1"/>
  <c r="EK20" i="1"/>
  <c r="EH20" i="1"/>
  <c r="EG20" i="1"/>
  <c r="EF20" i="1"/>
  <c r="ED20" i="1"/>
  <c r="EC20" i="1"/>
  <c r="DY20" i="1"/>
  <c r="HT20" i="1" s="1"/>
  <c r="DV20" i="1"/>
  <c r="EE20" i="1" s="1"/>
  <c r="DS20" i="1"/>
  <c r="DR20" i="1"/>
  <c r="DQ20" i="1"/>
  <c r="DP20" i="1"/>
  <c r="DO20" i="1"/>
  <c r="DN20" i="1"/>
  <c r="DJ20" i="1"/>
  <c r="DG20" i="1"/>
  <c r="DD20" i="1"/>
  <c r="DM20" i="1" s="1"/>
  <c r="DC20" i="1"/>
  <c r="DB20" i="1"/>
  <c r="CZ20" i="1"/>
  <c r="CY20" i="1"/>
  <c r="CU20" i="1"/>
  <c r="DA20" i="1" s="1"/>
  <c r="CR20" i="1"/>
  <c r="CX20" i="1" s="1"/>
  <c r="CO20" i="1"/>
  <c r="CM20" i="1"/>
  <c r="CJ20" i="1"/>
  <c r="CI20" i="1"/>
  <c r="CF20" i="1"/>
  <c r="HH20" i="1" s="1"/>
  <c r="CC20" i="1"/>
  <c r="BZ20" i="1"/>
  <c r="BX20" i="1"/>
  <c r="BW20" i="1"/>
  <c r="BU20" i="1"/>
  <c r="BT20" i="1"/>
  <c r="BQ20" i="1"/>
  <c r="HB20" i="1" s="1"/>
  <c r="BN20" i="1"/>
  <c r="BK20" i="1"/>
  <c r="BJ20" i="1"/>
  <c r="BI20" i="1"/>
  <c r="BG20" i="1"/>
  <c r="BB20" i="1"/>
  <c r="AY20" i="1"/>
  <c r="BE20" i="1" s="1"/>
  <c r="AV20" i="1"/>
  <c r="AU20" i="1"/>
  <c r="AT20" i="1"/>
  <c r="AR20" i="1"/>
  <c r="AQ20" i="1"/>
  <c r="AP20" i="1"/>
  <c r="AM20" i="1"/>
  <c r="AS20" i="1" s="1"/>
  <c r="AJ20" i="1"/>
  <c r="AG20" i="1"/>
  <c r="AF20" i="1"/>
  <c r="AE20" i="1"/>
  <c r="AD20" i="1"/>
  <c r="AC20" i="1"/>
  <c r="AB20" i="1"/>
  <c r="X20" i="1"/>
  <c r="GJ20" i="1" s="1"/>
  <c r="U20" i="1"/>
  <c r="AA20" i="1" s="1"/>
  <c r="R20" i="1"/>
  <c r="HK20" i="1" s="1"/>
  <c r="Q20" i="1"/>
  <c r="P20" i="1"/>
  <c r="N20" i="1"/>
  <c r="M20" i="1"/>
  <c r="L20" i="1"/>
  <c r="I20" i="1"/>
  <c r="O20" i="1" s="1"/>
  <c r="F20" i="1"/>
  <c r="C20" i="1"/>
  <c r="IE19" i="1"/>
  <c r="ID19" i="1"/>
  <c r="IB19" i="1"/>
  <c r="IA19" i="1"/>
  <c r="HY19" i="1"/>
  <c r="HX19" i="1"/>
  <c r="HV19" i="1"/>
  <c r="HU19" i="1"/>
  <c r="HS19" i="1"/>
  <c r="HR19" i="1"/>
  <c r="HP19" i="1"/>
  <c r="HO19" i="1"/>
  <c r="HM19" i="1"/>
  <c r="HL19" i="1"/>
  <c r="HK19" i="1"/>
  <c r="HJ19" i="1"/>
  <c r="HI19" i="1"/>
  <c r="HG19" i="1"/>
  <c r="HF19" i="1"/>
  <c r="HD19" i="1"/>
  <c r="HC19" i="1"/>
  <c r="HA19" i="1"/>
  <c r="GZ19" i="1"/>
  <c r="GX19" i="1"/>
  <c r="GW19" i="1"/>
  <c r="GU19" i="1"/>
  <c r="GT19" i="1"/>
  <c r="GR19" i="1"/>
  <c r="GQ19" i="1"/>
  <c r="GO19" i="1"/>
  <c r="GN19" i="1"/>
  <c r="GL19" i="1"/>
  <c r="GK19" i="1"/>
  <c r="GI19" i="1"/>
  <c r="GH19" i="1"/>
  <c r="GG19" i="1"/>
  <c r="GD19" i="1"/>
  <c r="GA19" i="1"/>
  <c r="FZ19" i="1"/>
  <c r="FY19" i="1"/>
  <c r="FX19" i="1"/>
  <c r="FW19" i="1"/>
  <c r="FV19" i="1"/>
  <c r="FR19" i="1"/>
  <c r="HZ19" i="1" s="1"/>
  <c r="FO19" i="1"/>
  <c r="FL19" i="1"/>
  <c r="FU19" i="1" s="1"/>
  <c r="FK19" i="1"/>
  <c r="FJ19" i="1"/>
  <c r="FH19" i="1"/>
  <c r="FG19" i="1"/>
  <c r="FF19" i="1"/>
  <c r="FC19" i="1"/>
  <c r="FI19" i="1" s="1"/>
  <c r="EZ19" i="1"/>
  <c r="EW19" i="1"/>
  <c r="EV19" i="1"/>
  <c r="EU19" i="1"/>
  <c r="ES19" i="1"/>
  <c r="ER19" i="1"/>
  <c r="EN19" i="1"/>
  <c r="HN19" i="1" s="1"/>
  <c r="EK19" i="1"/>
  <c r="EH19" i="1"/>
  <c r="EG19" i="1"/>
  <c r="EF19" i="1"/>
  <c r="ED19" i="1"/>
  <c r="EC19" i="1"/>
  <c r="DY19" i="1"/>
  <c r="HT19" i="1" s="1"/>
  <c r="DV19" i="1"/>
  <c r="DS19" i="1"/>
  <c r="DR19" i="1"/>
  <c r="DQ19" i="1"/>
  <c r="DP19" i="1"/>
  <c r="DO19" i="1"/>
  <c r="DN19" i="1"/>
  <c r="DJ19" i="1"/>
  <c r="DG19" i="1"/>
  <c r="DD19" i="1"/>
  <c r="DM19" i="1" s="1"/>
  <c r="DC19" i="1"/>
  <c r="DB19" i="1"/>
  <c r="CZ19" i="1"/>
  <c r="CY19" i="1"/>
  <c r="CU19" i="1"/>
  <c r="CR19" i="1"/>
  <c r="CX19" i="1" s="1"/>
  <c r="CO19" i="1"/>
  <c r="CM19" i="1"/>
  <c r="CJ19" i="1"/>
  <c r="CI19" i="1"/>
  <c r="CF19" i="1"/>
  <c r="HH19" i="1" s="1"/>
  <c r="CC19" i="1"/>
  <c r="BZ19" i="1"/>
  <c r="BX19" i="1"/>
  <c r="BW19" i="1"/>
  <c r="BU19" i="1"/>
  <c r="BT19" i="1"/>
  <c r="BQ19" i="1"/>
  <c r="HB19" i="1" s="1"/>
  <c r="BN19" i="1"/>
  <c r="BK19" i="1"/>
  <c r="BJ19" i="1"/>
  <c r="BI19" i="1"/>
  <c r="BG19" i="1"/>
  <c r="BF19" i="1"/>
  <c r="BE19" i="1"/>
  <c r="BB19" i="1"/>
  <c r="GV19" i="1" s="1"/>
  <c r="AY19" i="1"/>
  <c r="AV19" i="1"/>
  <c r="AU19" i="1"/>
  <c r="AT19" i="1"/>
  <c r="AS19" i="1"/>
  <c r="AR19" i="1"/>
  <c r="AQ19" i="1"/>
  <c r="AM19" i="1"/>
  <c r="GP19" i="1" s="1"/>
  <c r="AJ19" i="1"/>
  <c r="AG19" i="1"/>
  <c r="AP19" i="1" s="1"/>
  <c r="AF19" i="1"/>
  <c r="AE19" i="1"/>
  <c r="AC19" i="1"/>
  <c r="AB19" i="1"/>
  <c r="X19" i="1"/>
  <c r="GJ19" i="1" s="1"/>
  <c r="U19" i="1"/>
  <c r="R19" i="1"/>
  <c r="Q19" i="1"/>
  <c r="P19" i="1"/>
  <c r="O19" i="1"/>
  <c r="N19" i="1"/>
  <c r="M19" i="1"/>
  <c r="L19" i="1"/>
  <c r="I19" i="1"/>
  <c r="F19" i="1"/>
  <c r="C19" i="1"/>
  <c r="IE18" i="1"/>
  <c r="ID18" i="1"/>
  <c r="IB18" i="1"/>
  <c r="IA18" i="1"/>
  <c r="HY18" i="1"/>
  <c r="HX18" i="1"/>
  <c r="HW18" i="1"/>
  <c r="HV18" i="1"/>
  <c r="HU18" i="1"/>
  <c r="HS18" i="1"/>
  <c r="HR18" i="1"/>
  <c r="HP18" i="1"/>
  <c r="HO18" i="1"/>
  <c r="HM18" i="1"/>
  <c r="HL18" i="1"/>
  <c r="HK18" i="1"/>
  <c r="HJ18" i="1"/>
  <c r="HI18" i="1"/>
  <c r="HH18" i="1"/>
  <c r="HG18" i="1"/>
  <c r="HF18" i="1"/>
  <c r="HD18" i="1"/>
  <c r="HC18" i="1"/>
  <c r="HA18" i="1"/>
  <c r="GZ18" i="1"/>
  <c r="GX18" i="1"/>
  <c r="GW18" i="1"/>
  <c r="GU18" i="1"/>
  <c r="GT18" i="1"/>
  <c r="GR18" i="1"/>
  <c r="GQ18" i="1"/>
  <c r="GO18" i="1"/>
  <c r="GN18" i="1"/>
  <c r="GM18" i="1"/>
  <c r="GL18" i="1"/>
  <c r="GK18" i="1"/>
  <c r="GI18" i="1"/>
  <c r="GH18" i="1"/>
  <c r="GG18" i="1"/>
  <c r="GD18" i="1"/>
  <c r="GA18" i="1"/>
  <c r="FZ18" i="1"/>
  <c r="FY18" i="1"/>
  <c r="FX18" i="1"/>
  <c r="FW18" i="1"/>
  <c r="FV18" i="1"/>
  <c r="FR18" i="1"/>
  <c r="FO18" i="1"/>
  <c r="IC18" i="1" s="1"/>
  <c r="FL18" i="1"/>
  <c r="FU18" i="1" s="1"/>
  <c r="FK18" i="1"/>
  <c r="FJ18" i="1"/>
  <c r="FH18" i="1"/>
  <c r="FG18" i="1"/>
  <c r="FF18" i="1"/>
  <c r="FC18" i="1"/>
  <c r="FI18" i="1" s="1"/>
  <c r="EZ18" i="1"/>
  <c r="EW18" i="1"/>
  <c r="EV18" i="1"/>
  <c r="EU18" i="1"/>
  <c r="ES18" i="1"/>
  <c r="ER18" i="1"/>
  <c r="EN18" i="1"/>
  <c r="HN18" i="1" s="1"/>
  <c r="EK18" i="1"/>
  <c r="EH18" i="1"/>
  <c r="EQ18" i="1" s="1"/>
  <c r="EG18" i="1"/>
  <c r="EF18" i="1"/>
  <c r="ED18" i="1"/>
  <c r="EC18" i="1"/>
  <c r="EB18" i="1"/>
  <c r="DY18" i="1"/>
  <c r="EE18" i="1" s="1"/>
  <c r="DV18" i="1"/>
  <c r="DS18" i="1"/>
  <c r="DR18" i="1"/>
  <c r="DQ18" i="1"/>
  <c r="DP18" i="1"/>
  <c r="DO18" i="1"/>
  <c r="DN18" i="1"/>
  <c r="DJ18" i="1"/>
  <c r="DG18" i="1"/>
  <c r="DD18" i="1"/>
  <c r="DM18" i="1" s="1"/>
  <c r="DC18" i="1"/>
  <c r="DB18" i="1"/>
  <c r="CZ18" i="1"/>
  <c r="CY18" i="1"/>
  <c r="CX18" i="1"/>
  <c r="CU18" i="1"/>
  <c r="DA18" i="1" s="1"/>
  <c r="CR18" i="1"/>
  <c r="CO18" i="1"/>
  <c r="CM18" i="1"/>
  <c r="CL18" i="1"/>
  <c r="CJ18" i="1"/>
  <c r="CF18" i="1"/>
  <c r="CC18" i="1"/>
  <c r="BZ18" i="1"/>
  <c r="CI18" i="1" s="1"/>
  <c r="BX18" i="1"/>
  <c r="BW18" i="1"/>
  <c r="BU18" i="1"/>
  <c r="BQ18" i="1"/>
  <c r="BN18" i="1"/>
  <c r="BT18" i="1" s="1"/>
  <c r="BK18" i="1"/>
  <c r="BJ18" i="1"/>
  <c r="BI18" i="1"/>
  <c r="BG18" i="1"/>
  <c r="BF18" i="1"/>
  <c r="BB18" i="1"/>
  <c r="AY18" i="1"/>
  <c r="GY18" i="1" s="1"/>
  <c r="AV18" i="1"/>
  <c r="AU18" i="1"/>
  <c r="AT18" i="1"/>
  <c r="AR18" i="1"/>
  <c r="AQ18" i="1"/>
  <c r="AM18" i="1"/>
  <c r="AJ18" i="1"/>
  <c r="AG18" i="1"/>
  <c r="AF18" i="1"/>
  <c r="AE18" i="1"/>
  <c r="AC18" i="1"/>
  <c r="AB18" i="1"/>
  <c r="AA18" i="1"/>
  <c r="X18" i="1"/>
  <c r="U18" i="1"/>
  <c r="HQ18" i="1" s="1"/>
  <c r="R18" i="1"/>
  <c r="Q18" i="1"/>
  <c r="P18" i="1"/>
  <c r="O18" i="1"/>
  <c r="N18" i="1"/>
  <c r="M18" i="1"/>
  <c r="I18" i="1"/>
  <c r="F18" i="1"/>
  <c r="L18" i="1" s="1"/>
  <c r="C18" i="1"/>
  <c r="IE17" i="1"/>
  <c r="ID17" i="1"/>
  <c r="IC17" i="1"/>
  <c r="IB17" i="1"/>
  <c r="IA17" i="1"/>
  <c r="HZ17" i="1"/>
  <c r="HY17" i="1"/>
  <c r="HX17" i="1"/>
  <c r="HW17" i="1"/>
  <c r="HV17" i="1"/>
  <c r="HU17" i="1"/>
  <c r="HT17" i="1"/>
  <c r="HS17" i="1"/>
  <c r="HR17" i="1"/>
  <c r="HQ17" i="1"/>
  <c r="HP17" i="1"/>
  <c r="HO17" i="1"/>
  <c r="HN17" i="1"/>
  <c r="HM17" i="1"/>
  <c r="HL17" i="1"/>
  <c r="HK17" i="1"/>
  <c r="HJ17" i="1"/>
  <c r="HI17" i="1"/>
  <c r="HH17" i="1"/>
  <c r="HG17" i="1"/>
  <c r="HF17" i="1"/>
  <c r="HE17" i="1"/>
  <c r="HD17" i="1"/>
  <c r="HC17" i="1"/>
  <c r="HB17" i="1"/>
  <c r="GZ17" i="1"/>
  <c r="GY17" i="1"/>
  <c r="GX17" i="1"/>
  <c r="GW17" i="1"/>
  <c r="GV17" i="1"/>
  <c r="GU17" i="1"/>
  <c r="GT17" i="1"/>
  <c r="GS17" i="1"/>
  <c r="GR17" i="1"/>
  <c r="GQ17" i="1"/>
  <c r="GP17" i="1"/>
  <c r="GO17" i="1"/>
  <c r="GN17" i="1"/>
  <c r="GM17" i="1"/>
  <c r="GL17" i="1"/>
  <c r="GK17" i="1"/>
  <c r="GJ17" i="1"/>
  <c r="IE16" i="1"/>
  <c r="ID16" i="1"/>
  <c r="IB16" i="1"/>
  <c r="HY16" i="1"/>
  <c r="HV16" i="1"/>
  <c r="HS16" i="1"/>
  <c r="HR16" i="1"/>
  <c r="HP16" i="1"/>
  <c r="HM16" i="1"/>
  <c r="HJ16" i="1"/>
  <c r="HG16" i="1"/>
  <c r="HD16" i="1"/>
  <c r="GX16" i="1"/>
  <c r="GU16" i="1"/>
  <c r="GT16" i="1"/>
  <c r="GR16" i="1"/>
  <c r="GO16" i="1"/>
  <c r="GL16" i="1"/>
  <c r="GE16" i="1"/>
  <c r="GB16" i="1"/>
  <c r="GB42" i="1" s="1"/>
  <c r="FZ16" i="1"/>
  <c r="FW16" i="1"/>
  <c r="FS16" i="1"/>
  <c r="FS40" i="1" s="1"/>
  <c r="FP16" i="1"/>
  <c r="FO16" i="1" s="1"/>
  <c r="IC16" i="1" s="1"/>
  <c r="FM16" i="1"/>
  <c r="FM42" i="1" s="1"/>
  <c r="FJ16" i="1"/>
  <c r="FD16" i="1"/>
  <c r="FA16" i="1"/>
  <c r="FA42" i="1" s="1"/>
  <c r="EZ16" i="1"/>
  <c r="EX16" i="1"/>
  <c r="EX42" i="1" s="1"/>
  <c r="FG42" i="1" s="1"/>
  <c r="ER16" i="1"/>
  <c r="EO16" i="1"/>
  <c r="EL16" i="1"/>
  <c r="EK16" i="1" s="1"/>
  <c r="EI16" i="1"/>
  <c r="EI42" i="1" s="1"/>
  <c r="EH16" i="1"/>
  <c r="EQ16" i="1" s="1"/>
  <c r="EF16" i="1"/>
  <c r="DZ16" i="1"/>
  <c r="HU16" i="1" s="1"/>
  <c r="DW16" i="1"/>
  <c r="DV16" i="1"/>
  <c r="HW16" i="1" s="1"/>
  <c r="DT16" i="1"/>
  <c r="DT42" i="1" s="1"/>
  <c r="DK16" i="1"/>
  <c r="DK40" i="1" s="1"/>
  <c r="DH16" i="1"/>
  <c r="DE16" i="1"/>
  <c r="DE42" i="1" s="1"/>
  <c r="DD16" i="1"/>
  <c r="CX16" i="1"/>
  <c r="CW16" i="1"/>
  <c r="CV16" i="1"/>
  <c r="DB16" i="1" s="1"/>
  <c r="CS16" i="1"/>
  <c r="CS42" i="1" s="1"/>
  <c r="CR16" i="1"/>
  <c r="CP16" i="1"/>
  <c r="CP42" i="1" s="1"/>
  <c r="CY42" i="1" s="1"/>
  <c r="CO16" i="1"/>
  <c r="CG16" i="1"/>
  <c r="HI16" i="1" s="1"/>
  <c r="CD16" i="1"/>
  <c r="CA16" i="1"/>
  <c r="CA42" i="1" s="1"/>
  <c r="BZ16" i="1"/>
  <c r="BR16" i="1"/>
  <c r="HC16" i="1" s="1"/>
  <c r="BO16" i="1"/>
  <c r="HF16" i="1" s="1"/>
  <c r="BN16" i="1"/>
  <c r="HE16" i="1" s="1"/>
  <c r="BL16" i="1"/>
  <c r="BC16" i="1"/>
  <c r="AZ16" i="1"/>
  <c r="AZ42" i="1" s="1"/>
  <c r="AY16" i="1"/>
  <c r="AW16" i="1"/>
  <c r="AV16" i="1" s="1"/>
  <c r="BE16" i="1" s="1"/>
  <c r="AT16" i="1"/>
  <c r="AN16" i="1"/>
  <c r="GQ16" i="1" s="1"/>
  <c r="AK16" i="1"/>
  <c r="AH16" i="1"/>
  <c r="AH42" i="1" s="1"/>
  <c r="AG16" i="1"/>
  <c r="AE16" i="1"/>
  <c r="Y16" i="1"/>
  <c r="GK16" i="1" s="1"/>
  <c r="X16" i="1"/>
  <c r="V16" i="1"/>
  <c r="V42" i="1" s="1"/>
  <c r="U16" i="1"/>
  <c r="S16" i="1"/>
  <c r="AB16" i="1" s="1"/>
  <c r="M16" i="1"/>
  <c r="J16" i="1"/>
  <c r="G16" i="1"/>
  <c r="G42" i="1" s="1"/>
  <c r="D16" i="1"/>
  <c r="D42" i="1" s="1"/>
  <c r="IE15" i="1"/>
  <c r="ID15" i="1"/>
  <c r="IB15" i="1"/>
  <c r="IA15" i="1"/>
  <c r="HY15" i="1"/>
  <c r="HX15" i="1"/>
  <c r="HV15" i="1"/>
  <c r="HU15" i="1"/>
  <c r="HT15" i="1"/>
  <c r="HS15" i="1"/>
  <c r="HR15" i="1"/>
  <c r="HP15" i="1"/>
  <c r="HO15" i="1"/>
  <c r="HM15" i="1"/>
  <c r="HL15" i="1"/>
  <c r="HJ15" i="1"/>
  <c r="HI15" i="1"/>
  <c r="HG15" i="1"/>
  <c r="HF15" i="1"/>
  <c r="HD15" i="1"/>
  <c r="HC15" i="1"/>
  <c r="HB15" i="1"/>
  <c r="GZ15" i="1"/>
  <c r="GX15" i="1"/>
  <c r="GW15" i="1"/>
  <c r="GV15" i="1"/>
  <c r="GU15" i="1"/>
  <c r="GT15" i="1"/>
  <c r="GR15" i="1"/>
  <c r="GQ15" i="1"/>
  <c r="GP15" i="1"/>
  <c r="GO15" i="1"/>
  <c r="GN15" i="1"/>
  <c r="GL15" i="1"/>
  <c r="GK15" i="1"/>
  <c r="GJ15" i="1"/>
  <c r="GI15" i="1"/>
  <c r="GH15" i="1"/>
  <c r="GD15" i="1"/>
  <c r="GA15" i="1"/>
  <c r="GG15" i="1" s="1"/>
  <c r="FZ15" i="1"/>
  <c r="FY15" i="1"/>
  <c r="FW15" i="1"/>
  <c r="FV15" i="1"/>
  <c r="FR15" i="1"/>
  <c r="HZ15" i="1" s="1"/>
  <c r="FO15" i="1"/>
  <c r="FL15" i="1"/>
  <c r="FU15" i="1" s="1"/>
  <c r="FJ15" i="1"/>
  <c r="FG15" i="1"/>
  <c r="FF15" i="1"/>
  <c r="FC15" i="1"/>
  <c r="EZ15" i="1"/>
  <c r="EW15" i="1"/>
  <c r="EU15" i="1"/>
  <c r="ET15" i="1"/>
  <c r="ER15" i="1"/>
  <c r="EQ15" i="1"/>
  <c r="EN15" i="1"/>
  <c r="EN16" i="1" s="1"/>
  <c r="EK15" i="1"/>
  <c r="HQ15" i="1" s="1"/>
  <c r="EH15" i="1"/>
  <c r="EF15" i="1"/>
  <c r="EE15" i="1"/>
  <c r="EC15" i="1"/>
  <c r="DY15" i="1"/>
  <c r="DV15" i="1"/>
  <c r="DS15" i="1"/>
  <c r="EB15" i="1" s="1"/>
  <c r="DQ15" i="1"/>
  <c r="DP15" i="1"/>
  <c r="DN15" i="1"/>
  <c r="DJ15" i="1"/>
  <c r="DJ16" i="1" s="1"/>
  <c r="DG15" i="1"/>
  <c r="DD15" i="1"/>
  <c r="DM15" i="1" s="1"/>
  <c r="DB15" i="1"/>
  <c r="CY15" i="1"/>
  <c r="CU15" i="1"/>
  <c r="CR15" i="1"/>
  <c r="DA15" i="1" s="1"/>
  <c r="CO15" i="1"/>
  <c r="CX15" i="1" s="1"/>
  <c r="CM15" i="1"/>
  <c r="CJ15" i="1"/>
  <c r="CF15" i="1"/>
  <c r="HH15" i="1" s="1"/>
  <c r="CC15" i="1"/>
  <c r="BZ15" i="1"/>
  <c r="BX15" i="1"/>
  <c r="BU15" i="1"/>
  <c r="BT15" i="1"/>
  <c r="BQ15" i="1"/>
  <c r="BN15" i="1"/>
  <c r="BK15" i="1"/>
  <c r="BI15" i="1"/>
  <c r="BF15" i="1"/>
  <c r="BE15" i="1"/>
  <c r="BB15" i="1"/>
  <c r="AY15" i="1"/>
  <c r="GY15" i="1" s="1"/>
  <c r="AV15" i="1"/>
  <c r="AT15" i="1"/>
  <c r="AS15" i="1"/>
  <c r="AQ15" i="1"/>
  <c r="AP15" i="1"/>
  <c r="AM15" i="1"/>
  <c r="AJ15" i="1"/>
  <c r="AG15" i="1"/>
  <c r="AE15" i="1"/>
  <c r="AD15" i="1"/>
  <c r="AB15" i="1"/>
  <c r="X15" i="1"/>
  <c r="U15" i="1"/>
  <c r="R15" i="1"/>
  <c r="P15" i="1"/>
  <c r="M15" i="1"/>
  <c r="I15" i="1"/>
  <c r="F15" i="1"/>
  <c r="C15" i="1"/>
  <c r="IE14" i="1"/>
  <c r="ID14" i="1"/>
  <c r="IB14" i="1"/>
  <c r="IA14" i="1"/>
  <c r="HY14" i="1"/>
  <c r="HX14" i="1"/>
  <c r="HV14" i="1"/>
  <c r="HU14" i="1"/>
  <c r="HT14" i="1"/>
  <c r="HS14" i="1"/>
  <c r="HR14" i="1"/>
  <c r="HP14" i="1"/>
  <c r="HO14" i="1"/>
  <c r="HM14" i="1"/>
  <c r="HL14" i="1"/>
  <c r="HJ14" i="1"/>
  <c r="HI14" i="1"/>
  <c r="HG14" i="1"/>
  <c r="HF14" i="1"/>
  <c r="HD14" i="1"/>
  <c r="HC14" i="1"/>
  <c r="HB14" i="1"/>
  <c r="GZ14" i="1"/>
  <c r="GX14" i="1"/>
  <c r="GW14" i="1"/>
  <c r="GV14" i="1"/>
  <c r="GU14" i="1"/>
  <c r="GT14" i="1"/>
  <c r="GR14" i="1"/>
  <c r="GQ14" i="1"/>
  <c r="GP14" i="1"/>
  <c r="GO14" i="1"/>
  <c r="GN14" i="1"/>
  <c r="GL14" i="1"/>
  <c r="GK14" i="1"/>
  <c r="GJ14" i="1"/>
  <c r="GI14" i="1"/>
  <c r="GH14" i="1"/>
  <c r="GD14" i="1"/>
  <c r="GA14" i="1"/>
  <c r="GG14" i="1" s="1"/>
  <c r="FZ14" i="1"/>
  <c r="FY14" i="1"/>
  <c r="FW14" i="1"/>
  <c r="FV14" i="1"/>
  <c r="FR14" i="1"/>
  <c r="HZ14" i="1" s="1"/>
  <c r="FO14" i="1"/>
  <c r="FL14" i="1"/>
  <c r="FJ14" i="1"/>
  <c r="FG14" i="1"/>
  <c r="FF14" i="1"/>
  <c r="FC14" i="1"/>
  <c r="FI14" i="1" s="1"/>
  <c r="EZ14" i="1"/>
  <c r="EW14" i="1"/>
  <c r="EU14" i="1"/>
  <c r="ER14" i="1"/>
  <c r="EQ14" i="1"/>
  <c r="EN14" i="1"/>
  <c r="ET14" i="1" s="1"/>
  <c r="EK14" i="1"/>
  <c r="EH14" i="1"/>
  <c r="EF14" i="1"/>
  <c r="EE14" i="1"/>
  <c r="EC14" i="1"/>
  <c r="EB14" i="1"/>
  <c r="DY14" i="1"/>
  <c r="DV14" i="1"/>
  <c r="DS14" i="1"/>
  <c r="DQ14" i="1"/>
  <c r="DP14" i="1"/>
  <c r="DN14" i="1"/>
  <c r="DJ14" i="1"/>
  <c r="DG14" i="1"/>
  <c r="DD14" i="1"/>
  <c r="DM14" i="1" s="1"/>
  <c r="DB14" i="1"/>
  <c r="DA14" i="1"/>
  <c r="CY14" i="1"/>
  <c r="CU14" i="1"/>
  <c r="CR14" i="1"/>
  <c r="CO14" i="1"/>
  <c r="CM14" i="1"/>
  <c r="CJ14" i="1"/>
  <c r="CF14" i="1"/>
  <c r="HH14" i="1" s="1"/>
  <c r="CC14" i="1"/>
  <c r="BZ14" i="1"/>
  <c r="CI14" i="1" s="1"/>
  <c r="BX14" i="1"/>
  <c r="BU14" i="1"/>
  <c r="BQ14" i="1"/>
  <c r="BN14" i="1"/>
  <c r="BK14" i="1"/>
  <c r="BI14" i="1"/>
  <c r="BH14" i="1"/>
  <c r="BF14" i="1"/>
  <c r="BE14" i="1"/>
  <c r="BB14" i="1"/>
  <c r="AY14" i="1"/>
  <c r="GY14" i="1" s="1"/>
  <c r="AV14" i="1"/>
  <c r="AT14" i="1"/>
  <c r="AS14" i="1"/>
  <c r="AQ14" i="1"/>
  <c r="AM14" i="1"/>
  <c r="AJ14" i="1"/>
  <c r="AG14" i="1"/>
  <c r="AP14" i="1" s="1"/>
  <c r="AE14" i="1"/>
  <c r="AD14" i="1"/>
  <c r="AB14" i="1"/>
  <c r="X14" i="1"/>
  <c r="U14" i="1"/>
  <c r="R14" i="1"/>
  <c r="P14" i="1"/>
  <c r="M14" i="1"/>
  <c r="I14" i="1"/>
  <c r="F14" i="1"/>
  <c r="C14" i="1"/>
  <c r="IE13" i="1"/>
  <c r="ID13" i="1"/>
  <c r="IB13" i="1"/>
  <c r="IA13" i="1"/>
  <c r="HY13" i="1"/>
  <c r="HX13" i="1"/>
  <c r="HV13" i="1"/>
  <c r="HU13" i="1"/>
  <c r="HT13" i="1"/>
  <c r="HS13" i="1"/>
  <c r="HR13" i="1"/>
  <c r="HP13" i="1"/>
  <c r="HO13" i="1"/>
  <c r="HM13" i="1"/>
  <c r="HL13" i="1"/>
  <c r="HJ13" i="1"/>
  <c r="HI13" i="1"/>
  <c r="HG13" i="1"/>
  <c r="HF13" i="1"/>
  <c r="HD13" i="1"/>
  <c r="HC13" i="1"/>
  <c r="HB13" i="1"/>
  <c r="GZ13" i="1"/>
  <c r="GX13" i="1"/>
  <c r="GW13" i="1"/>
  <c r="GU13" i="1"/>
  <c r="GT13" i="1"/>
  <c r="GR13" i="1"/>
  <c r="GQ13" i="1"/>
  <c r="GP13" i="1"/>
  <c r="GO13" i="1"/>
  <c r="GN13" i="1"/>
  <c r="GL13" i="1"/>
  <c r="GK13" i="1"/>
  <c r="GI13" i="1"/>
  <c r="GH13" i="1"/>
  <c r="GD13" i="1"/>
  <c r="GA13" i="1"/>
  <c r="GG13" i="1" s="1"/>
  <c r="FZ13" i="1"/>
  <c r="FY13" i="1"/>
  <c r="FW13" i="1"/>
  <c r="FV13" i="1"/>
  <c r="FR13" i="1"/>
  <c r="HZ13" i="1" s="1"/>
  <c r="FO13" i="1"/>
  <c r="FL13" i="1"/>
  <c r="FU13" i="1" s="1"/>
  <c r="FJ13" i="1"/>
  <c r="FG13" i="1"/>
  <c r="FF13" i="1"/>
  <c r="FC13" i="1"/>
  <c r="FI13" i="1" s="1"/>
  <c r="EZ13" i="1"/>
  <c r="EW13" i="1"/>
  <c r="EU13" i="1"/>
  <c r="ET13" i="1"/>
  <c r="ER13" i="1"/>
  <c r="EQ13" i="1"/>
  <c r="EN13" i="1"/>
  <c r="HN13" i="1" s="1"/>
  <c r="EK13" i="1"/>
  <c r="HQ13" i="1" s="1"/>
  <c r="EH13" i="1"/>
  <c r="EF13" i="1"/>
  <c r="EE13" i="1"/>
  <c r="EC13" i="1"/>
  <c r="DY13" i="1"/>
  <c r="DV13" i="1"/>
  <c r="DS13" i="1"/>
  <c r="EB13" i="1" s="1"/>
  <c r="DQ13" i="1"/>
  <c r="DP13" i="1"/>
  <c r="DN13" i="1"/>
  <c r="DJ13" i="1"/>
  <c r="DG13" i="1"/>
  <c r="DD13" i="1"/>
  <c r="DM13" i="1" s="1"/>
  <c r="DB13" i="1"/>
  <c r="CY13" i="1"/>
  <c r="CU13" i="1"/>
  <c r="CR13" i="1"/>
  <c r="DA13" i="1" s="1"/>
  <c r="CO13" i="1"/>
  <c r="CX13" i="1" s="1"/>
  <c r="CM13" i="1"/>
  <c r="CJ13" i="1"/>
  <c r="CF13" i="1"/>
  <c r="HH13" i="1" s="1"/>
  <c r="CC13" i="1"/>
  <c r="BZ13" i="1"/>
  <c r="CI13" i="1" s="1"/>
  <c r="BX13" i="1"/>
  <c r="BU13" i="1"/>
  <c r="BT13" i="1"/>
  <c r="BQ13" i="1"/>
  <c r="BN13" i="1"/>
  <c r="BK13" i="1"/>
  <c r="BI13" i="1"/>
  <c r="BH13" i="1"/>
  <c r="BF13" i="1"/>
  <c r="BE13" i="1"/>
  <c r="BB13" i="1"/>
  <c r="GV13" i="1" s="1"/>
  <c r="AY13" i="1"/>
  <c r="GY13" i="1" s="1"/>
  <c r="AV13" i="1"/>
  <c r="AT13" i="1"/>
  <c r="AS13" i="1"/>
  <c r="AQ13" i="1"/>
  <c r="AM13" i="1"/>
  <c r="AJ13" i="1"/>
  <c r="GS13" i="1" s="1"/>
  <c r="AG13" i="1"/>
  <c r="AP13" i="1" s="1"/>
  <c r="AE13" i="1"/>
  <c r="AD13" i="1"/>
  <c r="AB13" i="1"/>
  <c r="X13" i="1"/>
  <c r="U13" i="1"/>
  <c r="R13" i="1"/>
  <c r="P13" i="1"/>
  <c r="M13" i="1"/>
  <c r="I13" i="1"/>
  <c r="GJ13" i="1" s="1"/>
  <c r="F13" i="1"/>
  <c r="L13" i="1" s="1"/>
  <c r="C13" i="1"/>
  <c r="IE12" i="1"/>
  <c r="ID12" i="1"/>
  <c r="IB12" i="1"/>
  <c r="IA12" i="1"/>
  <c r="HY12" i="1"/>
  <c r="HX12" i="1"/>
  <c r="HV12" i="1"/>
  <c r="HU12" i="1"/>
  <c r="HT12" i="1"/>
  <c r="HS12" i="1"/>
  <c r="HR12" i="1"/>
  <c r="HP12" i="1"/>
  <c r="HO12" i="1"/>
  <c r="HM12" i="1"/>
  <c r="HL12" i="1"/>
  <c r="HJ12" i="1"/>
  <c r="HI12" i="1"/>
  <c r="HG12" i="1"/>
  <c r="HF12" i="1"/>
  <c r="HD12" i="1"/>
  <c r="HC12" i="1"/>
  <c r="GZ12" i="1"/>
  <c r="GX12" i="1"/>
  <c r="GW12" i="1"/>
  <c r="GU12" i="1"/>
  <c r="GT12" i="1"/>
  <c r="GR12" i="1"/>
  <c r="GQ12" i="1"/>
  <c r="GO12" i="1"/>
  <c r="GN12" i="1"/>
  <c r="GL12" i="1"/>
  <c r="GK12" i="1"/>
  <c r="GI12" i="1"/>
  <c r="GH12" i="1"/>
  <c r="GD12" i="1"/>
  <c r="GA12" i="1"/>
  <c r="GG12" i="1" s="1"/>
  <c r="FZ12" i="1"/>
  <c r="FY12" i="1"/>
  <c r="FW12" i="1"/>
  <c r="FV12" i="1"/>
  <c r="FR12" i="1"/>
  <c r="HZ12" i="1" s="1"/>
  <c r="FO12" i="1"/>
  <c r="FL12" i="1"/>
  <c r="FU12" i="1" s="1"/>
  <c r="FJ12" i="1"/>
  <c r="FG12" i="1"/>
  <c r="FF12" i="1"/>
  <c r="FC12" i="1"/>
  <c r="FI12" i="1" s="1"/>
  <c r="EZ12" i="1"/>
  <c r="EW12" i="1"/>
  <c r="EU12" i="1"/>
  <c r="ET12" i="1"/>
  <c r="ER12" i="1"/>
  <c r="EQ12" i="1"/>
  <c r="EN12" i="1"/>
  <c r="HN12" i="1" s="1"/>
  <c r="EK12" i="1"/>
  <c r="HQ12" i="1" s="1"/>
  <c r="EH12" i="1"/>
  <c r="EF12" i="1"/>
  <c r="EE12" i="1"/>
  <c r="EC12" i="1"/>
  <c r="DY12" i="1"/>
  <c r="DV12" i="1"/>
  <c r="HW12" i="1" s="1"/>
  <c r="DS12" i="1"/>
  <c r="EB12" i="1" s="1"/>
  <c r="DQ12" i="1"/>
  <c r="DP12" i="1"/>
  <c r="DN12" i="1"/>
  <c r="DJ12" i="1"/>
  <c r="DG12" i="1"/>
  <c r="DD12" i="1"/>
  <c r="DB12" i="1"/>
  <c r="CY12" i="1"/>
  <c r="CU12" i="1"/>
  <c r="DA12" i="1" s="1"/>
  <c r="CR12" i="1"/>
  <c r="CO12" i="1"/>
  <c r="CM12" i="1"/>
  <c r="CJ12" i="1"/>
  <c r="CI12" i="1"/>
  <c r="CF12" i="1"/>
  <c r="HH12" i="1" s="1"/>
  <c r="CC12" i="1"/>
  <c r="BZ12" i="1"/>
  <c r="BX12" i="1"/>
  <c r="BU12" i="1"/>
  <c r="BQ12" i="1"/>
  <c r="HB12" i="1" s="1"/>
  <c r="BN12" i="1"/>
  <c r="BK12" i="1"/>
  <c r="BI12" i="1"/>
  <c r="BH12" i="1"/>
  <c r="BF12" i="1"/>
  <c r="BE12" i="1"/>
  <c r="BB12" i="1"/>
  <c r="GV12" i="1" s="1"/>
  <c r="AY12" i="1"/>
  <c r="AV12" i="1"/>
  <c r="AT12" i="1"/>
  <c r="AQ12" i="1"/>
  <c r="AM12" i="1"/>
  <c r="AM16" i="1" s="1"/>
  <c r="GP16" i="1" s="1"/>
  <c r="AJ12" i="1"/>
  <c r="AG12" i="1"/>
  <c r="AP12" i="1" s="1"/>
  <c r="AE12" i="1"/>
  <c r="AD12" i="1"/>
  <c r="AB12" i="1"/>
  <c r="X12" i="1"/>
  <c r="U12" i="1"/>
  <c r="R12" i="1"/>
  <c r="P12" i="1"/>
  <c r="M12" i="1"/>
  <c r="I12" i="1"/>
  <c r="GJ12" i="1" s="1"/>
  <c r="F12" i="1"/>
  <c r="C12" i="1"/>
  <c r="IE11" i="1"/>
  <c r="ID11" i="1"/>
  <c r="IB11" i="1"/>
  <c r="IA11" i="1"/>
  <c r="HZ11" i="1"/>
  <c r="HY11" i="1"/>
  <c r="HX11" i="1"/>
  <c r="HV11" i="1"/>
  <c r="HU11" i="1"/>
  <c r="HT11" i="1"/>
  <c r="HS11" i="1"/>
  <c r="HR11" i="1"/>
  <c r="HP11" i="1"/>
  <c r="HO11" i="1"/>
  <c r="HM11" i="1"/>
  <c r="HL11" i="1"/>
  <c r="HJ11" i="1"/>
  <c r="HI11" i="1"/>
  <c r="HG11" i="1"/>
  <c r="HF11" i="1"/>
  <c r="HD11" i="1"/>
  <c r="HC11" i="1"/>
  <c r="GZ11" i="1"/>
  <c r="GX11" i="1"/>
  <c r="GW11" i="1"/>
  <c r="GU11" i="1"/>
  <c r="GT11" i="1"/>
  <c r="GS11" i="1"/>
  <c r="GR11" i="1"/>
  <c r="GQ11" i="1"/>
  <c r="GP11" i="1"/>
  <c r="GO11" i="1"/>
  <c r="GN11" i="1"/>
  <c r="GL11" i="1"/>
  <c r="GK11" i="1"/>
  <c r="GI11" i="1"/>
  <c r="GH11" i="1"/>
  <c r="GG11" i="1"/>
  <c r="GD11" i="1"/>
  <c r="GD16" i="1" s="1"/>
  <c r="GG16" i="1" s="1"/>
  <c r="GA11" i="1"/>
  <c r="FZ11" i="1"/>
  <c r="FY11" i="1"/>
  <c r="FX11" i="1"/>
  <c r="FW11" i="1"/>
  <c r="FV11" i="1"/>
  <c r="FR11" i="1"/>
  <c r="FO11" i="1"/>
  <c r="FL11" i="1"/>
  <c r="FU11" i="1" s="1"/>
  <c r="FJ11" i="1"/>
  <c r="FI11" i="1"/>
  <c r="FG11" i="1"/>
  <c r="FF11" i="1"/>
  <c r="FC11" i="1"/>
  <c r="EZ11" i="1"/>
  <c r="EW11" i="1"/>
  <c r="EU11" i="1"/>
  <c r="ER11" i="1"/>
  <c r="EN11" i="1"/>
  <c r="HN11" i="1" s="1"/>
  <c r="EK11" i="1"/>
  <c r="HQ11" i="1" s="1"/>
  <c r="EH11" i="1"/>
  <c r="EQ11" i="1" s="1"/>
  <c r="EF11" i="1"/>
  <c r="EE11" i="1"/>
  <c r="EC11" i="1"/>
  <c r="EB11" i="1"/>
  <c r="DY11" i="1"/>
  <c r="DV11" i="1"/>
  <c r="DS11" i="1"/>
  <c r="DQ11" i="1"/>
  <c r="DN11" i="1"/>
  <c r="DJ11" i="1"/>
  <c r="DP11" i="1" s="1"/>
  <c r="DG11" i="1"/>
  <c r="DD11" i="1"/>
  <c r="DM11" i="1" s="1"/>
  <c r="DB11" i="1"/>
  <c r="DA11" i="1"/>
  <c r="CY11" i="1"/>
  <c r="CU11" i="1"/>
  <c r="CR11" i="1"/>
  <c r="CO11" i="1"/>
  <c r="CX11" i="1" s="1"/>
  <c r="CM11" i="1"/>
  <c r="CJ11" i="1"/>
  <c r="CF11" i="1"/>
  <c r="HH11" i="1" s="1"/>
  <c r="CC11" i="1"/>
  <c r="HK11" i="1" s="1"/>
  <c r="BZ11" i="1"/>
  <c r="CI11" i="1" s="1"/>
  <c r="BX11" i="1"/>
  <c r="BU11" i="1"/>
  <c r="BQ11" i="1"/>
  <c r="HB11" i="1" s="1"/>
  <c r="BN11" i="1"/>
  <c r="HE11" i="1" s="1"/>
  <c r="BK11" i="1"/>
  <c r="BI11" i="1"/>
  <c r="BF11" i="1"/>
  <c r="BE11" i="1"/>
  <c r="BB11" i="1"/>
  <c r="GV11" i="1" s="1"/>
  <c r="AY11" i="1"/>
  <c r="GY11" i="1" s="1"/>
  <c r="AV11" i="1"/>
  <c r="AT11" i="1"/>
  <c r="AQ11" i="1"/>
  <c r="AM11" i="1"/>
  <c r="AJ11" i="1"/>
  <c r="AS11" i="1" s="1"/>
  <c r="AG11" i="1"/>
  <c r="AE11" i="1"/>
  <c r="AD11" i="1"/>
  <c r="AB11" i="1"/>
  <c r="X11" i="1"/>
  <c r="GJ11" i="1" s="1"/>
  <c r="U11" i="1"/>
  <c r="GM11" i="1" s="1"/>
  <c r="R11" i="1"/>
  <c r="P11" i="1"/>
  <c r="M11" i="1"/>
  <c r="I11" i="1"/>
  <c r="F11" i="1"/>
  <c r="O11" i="1" s="1"/>
  <c r="C11" i="1"/>
  <c r="ID10" i="1"/>
  <c r="IA10" i="1"/>
  <c r="HX10" i="1"/>
  <c r="HU10" i="1"/>
  <c r="HR10" i="1"/>
  <c r="HO10" i="1"/>
  <c r="HL10" i="1"/>
  <c r="HI10" i="1"/>
  <c r="HH10" i="1"/>
  <c r="HF10" i="1"/>
  <c r="HC10" i="1"/>
  <c r="HB10" i="1"/>
  <c r="GZ10" i="1"/>
  <c r="GX10" i="1"/>
  <c r="GW10" i="1"/>
  <c r="GV10" i="1"/>
  <c r="GT10" i="1"/>
  <c r="GQ10" i="1"/>
  <c r="GN10" i="1"/>
  <c r="GM10" i="1"/>
  <c r="GK10" i="1"/>
  <c r="GI10" i="1"/>
  <c r="GH10" i="1"/>
  <c r="GD10" i="1"/>
  <c r="GG10" i="1" s="1"/>
  <c r="GA10" i="1"/>
  <c r="FZ10" i="1"/>
  <c r="FY10" i="1"/>
  <c r="FW10" i="1"/>
  <c r="FV10" i="1"/>
  <c r="FR10" i="1"/>
  <c r="HZ10" i="1" s="1"/>
  <c r="FO10" i="1"/>
  <c r="IC10" i="1" s="1"/>
  <c r="FL10" i="1"/>
  <c r="FU10" i="1" s="1"/>
  <c r="FK10" i="1"/>
  <c r="FJ10" i="1"/>
  <c r="FI10" i="1"/>
  <c r="FH10" i="1"/>
  <c r="FG10" i="1"/>
  <c r="FC10" i="1"/>
  <c r="EZ10" i="1"/>
  <c r="EW10" i="1"/>
  <c r="FF10" i="1" s="1"/>
  <c r="EU10" i="1"/>
  <c r="ER10" i="1"/>
  <c r="EQ10" i="1"/>
  <c r="EN10" i="1"/>
  <c r="HN10" i="1" s="1"/>
  <c r="EK10" i="1"/>
  <c r="HQ10" i="1" s="1"/>
  <c r="EH10" i="1"/>
  <c r="EF10" i="1"/>
  <c r="EC10" i="1"/>
  <c r="DY10" i="1"/>
  <c r="EE10" i="1" s="1"/>
  <c r="DV10" i="1"/>
  <c r="HW10" i="1" s="1"/>
  <c r="DS10" i="1"/>
  <c r="DQ10" i="1"/>
  <c r="DP10" i="1"/>
  <c r="DN10" i="1"/>
  <c r="DJ10" i="1"/>
  <c r="DG10" i="1"/>
  <c r="DM10" i="1" s="1"/>
  <c r="DD10" i="1"/>
  <c r="DB10" i="1"/>
  <c r="CY10" i="1"/>
  <c r="CU10" i="1"/>
  <c r="CR10" i="1"/>
  <c r="DA10" i="1" s="1"/>
  <c r="CO10" i="1"/>
  <c r="CM10" i="1"/>
  <c r="CL10" i="1"/>
  <c r="CJ10" i="1"/>
  <c r="CF10" i="1"/>
  <c r="CC10" i="1"/>
  <c r="HK10" i="1" s="1"/>
  <c r="BZ10" i="1"/>
  <c r="CI10" i="1" s="1"/>
  <c r="BX10" i="1"/>
  <c r="BU10" i="1"/>
  <c r="BT10" i="1"/>
  <c r="BQ10" i="1"/>
  <c r="BN10" i="1"/>
  <c r="HE10" i="1" s="1"/>
  <c r="BK10" i="1"/>
  <c r="BI10" i="1"/>
  <c r="BF10" i="1"/>
  <c r="BB10" i="1"/>
  <c r="AY10" i="1"/>
  <c r="BH10" i="1" s="1"/>
  <c r="AV10" i="1"/>
  <c r="AT10" i="1"/>
  <c r="AS10" i="1"/>
  <c r="AQ10" i="1"/>
  <c r="AP10" i="1"/>
  <c r="AM10" i="1"/>
  <c r="GP10" i="1" s="1"/>
  <c r="AJ10" i="1"/>
  <c r="GS10" i="1" s="1"/>
  <c r="AG10" i="1"/>
  <c r="AE10" i="1"/>
  <c r="AB10" i="1"/>
  <c r="X10" i="1"/>
  <c r="GJ10" i="1" s="1"/>
  <c r="U10" i="1"/>
  <c r="AD10" i="1" s="1"/>
  <c r="R10" i="1"/>
  <c r="AA10" i="1" s="1"/>
  <c r="P10" i="1"/>
  <c r="O10" i="1"/>
  <c r="M10" i="1"/>
  <c r="I10" i="1"/>
  <c r="F10" i="1"/>
  <c r="F16" i="1" s="1"/>
  <c r="C10" i="1"/>
  <c r="L10" i="1" s="1"/>
  <c r="HJ8" i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HI8" i="1"/>
  <c r="HE8" i="1"/>
  <c r="HF8" i="1" s="1"/>
  <c r="HG8" i="1" s="1"/>
  <c r="HD8" i="1"/>
  <c r="HC8" i="1"/>
  <c r="DF8" i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DE8" i="1"/>
  <c r="CV8" i="1"/>
  <c r="CW8" i="1" s="1"/>
  <c r="CX8" i="1" s="1"/>
  <c r="CY8" i="1" s="1"/>
  <c r="CZ8" i="1" s="1"/>
  <c r="DA8" i="1" s="1"/>
  <c r="DB8" i="1" s="1"/>
  <c r="DC8" i="1" s="1"/>
  <c r="CT8" i="1"/>
  <c r="CS8" i="1"/>
  <c r="CQ8" i="1"/>
  <c r="CP8" i="1"/>
  <c r="CB8" i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A8" i="1"/>
  <c r="BL8" i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E8" i="1"/>
  <c r="BF8" i="1" s="1"/>
  <c r="BG8" i="1" s="1"/>
  <c r="BA8" i="1"/>
  <c r="AZ8" i="1"/>
  <c r="AW8" i="1"/>
  <c r="AX8" i="1" s="1"/>
  <c r="AQ8" i="1"/>
  <c r="AR8" i="1" s="1"/>
  <c r="AS8" i="1" s="1"/>
  <c r="AT8" i="1" s="1"/>
  <c r="AU8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HB16" i="2" l="1"/>
  <c r="GJ16" i="2"/>
  <c r="AD16" i="2"/>
  <c r="GG16" i="2"/>
  <c r="GV16" i="2"/>
  <c r="DA16" i="2"/>
  <c r="GS16" i="2"/>
  <c r="GA16" i="2"/>
  <c r="GM16" i="2"/>
  <c r="EE16" i="2"/>
  <c r="GA8" i="2"/>
  <c r="GB8" i="2" s="1"/>
  <c r="GC8" i="2" s="1"/>
  <c r="GD8" i="2" s="1"/>
  <c r="GE8" i="2" s="1"/>
  <c r="GF8" i="2" s="1"/>
  <c r="GG8" i="2" s="1"/>
  <c r="GH8" i="2" s="1"/>
  <c r="GI8" i="2" s="1"/>
  <c r="GJ8" i="2" s="1"/>
  <c r="GK8" i="2" s="1"/>
  <c r="GL8" i="2" s="1"/>
  <c r="GM8" i="2" s="1"/>
  <c r="GN8" i="2" s="1"/>
  <c r="GO8" i="2" s="1"/>
  <c r="GP8" i="2" s="1"/>
  <c r="GQ8" i="2" s="1"/>
  <c r="GR8" i="2" s="1"/>
  <c r="GS8" i="2" s="1"/>
  <c r="GT8" i="2" s="1"/>
  <c r="GU8" i="2" s="1"/>
  <c r="GV8" i="2" s="1"/>
  <c r="GW8" i="2" s="1"/>
  <c r="GX8" i="2" s="1"/>
  <c r="GY8" i="2" s="1"/>
  <c r="GZ8" i="2" s="1"/>
  <c r="HA8" i="2" s="1"/>
  <c r="HB8" i="2" s="1"/>
  <c r="HC8" i="2" s="1"/>
  <c r="HD8" i="2" s="1"/>
  <c r="FL8" i="2"/>
  <c r="FM8" i="2" s="1"/>
  <c r="FN8" i="2" s="1"/>
  <c r="FO8" i="2" s="1"/>
  <c r="FP8" i="2" s="1"/>
  <c r="FQ8" i="2" s="1"/>
  <c r="FR8" i="2" s="1"/>
  <c r="FS8" i="2" s="1"/>
  <c r="FT8" i="2" s="1"/>
  <c r="FU8" i="2" s="1"/>
  <c r="FV8" i="2" s="1"/>
  <c r="FW8" i="2" s="1"/>
  <c r="FX8" i="2" s="1"/>
  <c r="FY8" i="2" s="1"/>
  <c r="FZ8" i="2" s="1"/>
  <c r="AV16" i="2"/>
  <c r="BE16" i="2" s="1"/>
  <c r="BE10" i="2"/>
  <c r="GP16" i="2"/>
  <c r="L10" i="2"/>
  <c r="CO16" i="2"/>
  <c r="CX16" i="2" s="1"/>
  <c r="O12" i="2"/>
  <c r="GY12" i="2"/>
  <c r="CI13" i="2"/>
  <c r="DA14" i="2"/>
  <c r="P16" i="2"/>
  <c r="DB16" i="2"/>
  <c r="FM40" i="2"/>
  <c r="FV16" i="2"/>
  <c r="EB20" i="2"/>
  <c r="FX20" i="2"/>
  <c r="GD22" i="2"/>
  <c r="AS33" i="2"/>
  <c r="GA10" i="2"/>
  <c r="O10" i="2"/>
  <c r="GM13" i="2"/>
  <c r="CL15" i="2"/>
  <c r="EA40" i="2"/>
  <c r="EG16" i="2"/>
  <c r="GG18" i="2"/>
  <c r="AD18" i="2"/>
  <c r="AA19" i="2"/>
  <c r="GJ19" i="2"/>
  <c r="BH30" i="2"/>
  <c r="GM30" i="2"/>
  <c r="GM39" i="2"/>
  <c r="DS40" i="2"/>
  <c r="DT42" i="2"/>
  <c r="AG16" i="2"/>
  <c r="AP16" i="2" s="1"/>
  <c r="GS10" i="2"/>
  <c r="EQ10" i="2"/>
  <c r="EH16" i="2"/>
  <c r="EQ16" i="2" s="1"/>
  <c r="DA11" i="2"/>
  <c r="GJ11" i="2"/>
  <c r="GG14" i="2"/>
  <c r="AD14" i="2"/>
  <c r="FF14" i="2"/>
  <c r="AT40" i="2"/>
  <c r="AK42" i="2"/>
  <c r="AT42" i="2" s="1"/>
  <c r="AJ40" i="2"/>
  <c r="GN16" i="2"/>
  <c r="CM16" i="2"/>
  <c r="DG16" i="2"/>
  <c r="DM16" i="2" s="1"/>
  <c r="DN16" i="2"/>
  <c r="DP18" i="2"/>
  <c r="GA18" i="2"/>
  <c r="AD19" i="2"/>
  <c r="GY20" i="2"/>
  <c r="GA20" i="2"/>
  <c r="O20" i="2"/>
  <c r="GS20" i="2"/>
  <c r="GM20" i="2"/>
  <c r="BH20" i="2"/>
  <c r="FF21" i="2"/>
  <c r="GG22" i="2"/>
  <c r="GY22" i="2"/>
  <c r="GY26" i="2"/>
  <c r="ET26" i="2"/>
  <c r="BZ16" i="2"/>
  <c r="CI16" i="2" s="1"/>
  <c r="HB19" i="2"/>
  <c r="EQ19" i="2"/>
  <c r="BH10" i="2"/>
  <c r="GJ12" i="2"/>
  <c r="GP15" i="2"/>
  <c r="GK16" i="2"/>
  <c r="AM40" i="2"/>
  <c r="AM42" i="2" s="1"/>
  <c r="AN42" i="2"/>
  <c r="ET18" i="2"/>
  <c r="GM19" i="2"/>
  <c r="BH19" i="2"/>
  <c r="ET19" i="2"/>
  <c r="GY19" i="2"/>
  <c r="AS21" i="2"/>
  <c r="AP21" i="2"/>
  <c r="GS22" i="2"/>
  <c r="GJ25" i="2"/>
  <c r="AZ42" i="2"/>
  <c r="GQ42" i="2" s="1"/>
  <c r="R16" i="2"/>
  <c r="AA16" i="2" s="1"/>
  <c r="DS16" i="2"/>
  <c r="EB16" i="2" s="1"/>
  <c r="GY10" i="2"/>
  <c r="BT11" i="2"/>
  <c r="GM11" i="2"/>
  <c r="GG12" i="2"/>
  <c r="AD12" i="2"/>
  <c r="GP12" i="2"/>
  <c r="L13" i="2"/>
  <c r="CX13" i="2"/>
  <c r="CX15" i="2"/>
  <c r="ET15" i="2"/>
  <c r="GY15" i="2"/>
  <c r="F16" i="2"/>
  <c r="GD16" i="2" s="1"/>
  <c r="AQ16" i="2"/>
  <c r="EZ40" i="2"/>
  <c r="FA42" i="2"/>
  <c r="GQ16" i="2"/>
  <c r="BE18" i="2"/>
  <c r="GP18" i="2"/>
  <c r="EQ18" i="2"/>
  <c r="BE19" i="2"/>
  <c r="FX19" i="2"/>
  <c r="L22" i="2"/>
  <c r="DV16" i="2"/>
  <c r="FL16" i="2"/>
  <c r="FU16" i="2" s="1"/>
  <c r="HB12" i="2"/>
  <c r="GP13" i="2"/>
  <c r="GS15" i="2"/>
  <c r="DA15" i="2"/>
  <c r="Y40" i="2"/>
  <c r="GH16" i="2"/>
  <c r="CS40" i="2"/>
  <c r="CY40" i="2" s="1"/>
  <c r="GW16" i="2"/>
  <c r="ER16" i="2"/>
  <c r="HB22" i="2"/>
  <c r="ET14" i="2"/>
  <c r="HB14" i="2"/>
  <c r="GM22" i="2"/>
  <c r="GA22" i="2"/>
  <c r="O22" i="2"/>
  <c r="AS31" i="2"/>
  <c r="AP31" i="2"/>
  <c r="DA12" i="2"/>
  <c r="GS12" i="2"/>
  <c r="GV14" i="2"/>
  <c r="J42" i="2"/>
  <c r="J40" i="2"/>
  <c r="CD42" i="2"/>
  <c r="CC40" i="2"/>
  <c r="CC42" i="2" s="1"/>
  <c r="FX18" i="2"/>
  <c r="FU18" i="2"/>
  <c r="AP19" i="2"/>
  <c r="L16" i="2"/>
  <c r="CX12" i="2"/>
  <c r="GD12" i="2"/>
  <c r="EQ14" i="2"/>
  <c r="EN16" i="2"/>
  <c r="GB16" i="2"/>
  <c r="CL18" i="2"/>
  <c r="CL19" i="2"/>
  <c r="GG20" i="2"/>
  <c r="AD20" i="2"/>
  <c r="AA21" i="2"/>
  <c r="GJ21" i="2"/>
  <c r="GV21" i="2"/>
  <c r="CX21" i="2"/>
  <c r="O25" i="2"/>
  <c r="GD25" i="2"/>
  <c r="GD29" i="2"/>
  <c r="GP29" i="2"/>
  <c r="HB29" i="2"/>
  <c r="O29" i="2"/>
  <c r="L29" i="2"/>
  <c r="GJ29" i="2"/>
  <c r="GS33" i="2"/>
  <c r="DA33" i="2"/>
  <c r="BW10" i="2"/>
  <c r="BT10" i="2"/>
  <c r="EW16" i="2"/>
  <c r="FF16" i="2" s="1"/>
  <c r="GV11" i="2"/>
  <c r="O13" i="2"/>
  <c r="DA13" i="2"/>
  <c r="GY13" i="2"/>
  <c r="GJ15" i="2"/>
  <c r="AE16" i="2"/>
  <c r="CM40" i="2"/>
  <c r="CG42" i="2"/>
  <c r="CM42" i="2" s="1"/>
  <c r="CF40" i="2"/>
  <c r="EO40" i="2"/>
  <c r="EU16" i="2"/>
  <c r="GY18" i="2"/>
  <c r="AD21" i="2"/>
  <c r="GS21" i="2"/>
  <c r="DA21" i="2"/>
  <c r="GV30" i="2"/>
  <c r="DA30" i="2"/>
  <c r="CX30" i="2"/>
  <c r="EV40" i="2"/>
  <c r="EP42" i="2"/>
  <c r="HA40" i="2"/>
  <c r="GD20" i="2"/>
  <c r="GP20" i="2"/>
  <c r="AD22" i="2"/>
  <c r="ET25" i="2"/>
  <c r="GP25" i="2"/>
  <c r="AP26" i="2"/>
  <c r="AA27" i="2"/>
  <c r="BW28" i="2"/>
  <c r="AD29" i="2"/>
  <c r="FI29" i="2"/>
  <c r="GS30" i="2"/>
  <c r="BH31" i="2"/>
  <c r="GD32" i="2"/>
  <c r="GP32" i="2"/>
  <c r="HB32" i="2"/>
  <c r="AP33" i="2"/>
  <c r="CX33" i="2"/>
  <c r="FF34" i="2"/>
  <c r="FF36" i="2"/>
  <c r="AL42" i="2"/>
  <c r="AU42" i="2" s="1"/>
  <c r="AU40" i="2"/>
  <c r="DU40" i="2"/>
  <c r="DS39" i="2"/>
  <c r="ED39" i="2"/>
  <c r="FD40" i="2"/>
  <c r="FJ40" i="2" s="1"/>
  <c r="GV24" i="2"/>
  <c r="GP26" i="2"/>
  <c r="ET27" i="2"/>
  <c r="GV28" i="2"/>
  <c r="GA30" i="2"/>
  <c r="GP35" i="2"/>
  <c r="CX19" i="2"/>
  <c r="DA23" i="2"/>
  <c r="GA23" i="2"/>
  <c r="GM23" i="2"/>
  <c r="GY23" i="2"/>
  <c r="O24" i="2"/>
  <c r="GG26" i="2"/>
  <c r="DA26" i="2"/>
  <c r="O28" i="2"/>
  <c r="AD28" i="2"/>
  <c r="GJ28" i="2"/>
  <c r="HB30" i="2"/>
  <c r="BW32" i="2"/>
  <c r="GG33" i="2"/>
  <c r="GY33" i="2"/>
  <c r="AD34" i="2"/>
  <c r="BE35" i="2"/>
  <c r="GV35" i="2"/>
  <c r="FI35" i="2"/>
  <c r="AD36" i="2"/>
  <c r="GP36" i="2"/>
  <c r="BH36" i="2"/>
  <c r="CX36" i="2"/>
  <c r="GV36" i="2"/>
  <c r="GP37" i="2"/>
  <c r="DP37" i="2"/>
  <c r="HB37" i="2"/>
  <c r="EQ37" i="2"/>
  <c r="EQ21" i="2"/>
  <c r="BE22" i="2"/>
  <c r="L28" i="2"/>
  <c r="AP30" i="2"/>
  <c r="GP30" i="2"/>
  <c r="GS31" i="2"/>
  <c r="GG32" i="2"/>
  <c r="GA34" i="2"/>
  <c r="O34" i="2"/>
  <c r="GM34" i="2"/>
  <c r="GY34" i="2"/>
  <c r="GA36" i="2"/>
  <c r="O36" i="2"/>
  <c r="GS36" i="2"/>
  <c r="GS37" i="2"/>
  <c r="DA37" i="2"/>
  <c r="BV40" i="2"/>
  <c r="BM42" i="2"/>
  <c r="BV42" i="2" s="1"/>
  <c r="GA24" i="2"/>
  <c r="GM24" i="2"/>
  <c r="GY24" i="2"/>
  <c r="GV27" i="2"/>
  <c r="GD30" i="2"/>
  <c r="GG31" i="2"/>
  <c r="O32" i="2"/>
  <c r="FI38" i="2"/>
  <c r="FF38" i="2"/>
  <c r="DO39" i="2"/>
  <c r="DD39" i="2"/>
  <c r="DF40" i="2"/>
  <c r="HA16" i="2"/>
  <c r="FF22" i="2"/>
  <c r="L23" i="2"/>
  <c r="AD23" i="2"/>
  <c r="GD23" i="2"/>
  <c r="AP24" i="2"/>
  <c r="BW26" i="2"/>
  <c r="AD27" i="2"/>
  <c r="GM28" i="2"/>
  <c r="BH29" i="2"/>
  <c r="GY29" i="2"/>
  <c r="GG30" i="2"/>
  <c r="EE30" i="2"/>
  <c r="L32" i="2"/>
  <c r="L35" i="2"/>
  <c r="BP40" i="2"/>
  <c r="BP42" i="2" s="1"/>
  <c r="BN39" i="2"/>
  <c r="BW39" i="2" s="1"/>
  <c r="DH40" i="2"/>
  <c r="DN40" i="2" s="1"/>
  <c r="CT42" i="2"/>
  <c r="CZ42" i="2" s="1"/>
  <c r="GX40" i="2"/>
  <c r="DE42" i="2"/>
  <c r="DD40" i="2"/>
  <c r="EV16" i="2"/>
  <c r="GD21" i="2"/>
  <c r="AD26" i="2"/>
  <c r="GM27" i="2"/>
  <c r="GA28" i="2"/>
  <c r="AP29" i="2"/>
  <c r="AD33" i="2"/>
  <c r="BH34" i="2"/>
  <c r="GV34" i="2"/>
  <c r="ET35" i="2"/>
  <c r="BH37" i="2"/>
  <c r="GI39" i="2"/>
  <c r="X39" i="2"/>
  <c r="Z40" i="2"/>
  <c r="AF39" i="2"/>
  <c r="CX39" i="2"/>
  <c r="FG39" i="2"/>
  <c r="EW39" i="2"/>
  <c r="FF39" i="2" s="1"/>
  <c r="EX40" i="2"/>
  <c r="M42" i="2"/>
  <c r="AQ40" i="2"/>
  <c r="AH42" i="2"/>
  <c r="AG40" i="2"/>
  <c r="AW42" i="2"/>
  <c r="BF42" i="2" s="1"/>
  <c r="CP42" i="2"/>
  <c r="CO40" i="2"/>
  <c r="HB28" i="2"/>
  <c r="BW30" i="2"/>
  <c r="FI31" i="2"/>
  <c r="AS35" i="2"/>
  <c r="F39" i="2"/>
  <c r="GV39" i="2" s="1"/>
  <c r="EQ27" i="2"/>
  <c r="GP28" i="2"/>
  <c r="GS29" i="2"/>
  <c r="GJ35" i="2"/>
  <c r="H40" i="2"/>
  <c r="GL39" i="2"/>
  <c r="HD39" i="2"/>
  <c r="Q39" i="2"/>
  <c r="GF39" i="2"/>
  <c r="BG39" i="2"/>
  <c r="AX40" i="2"/>
  <c r="AV40" i="2" s="1"/>
  <c r="AV39" i="2"/>
  <c r="EI40" i="2"/>
  <c r="AS27" i="2"/>
  <c r="GA32" i="2"/>
  <c r="GM32" i="2"/>
  <c r="GY32" i="2"/>
  <c r="FI33" i="2"/>
  <c r="AA34" i="2"/>
  <c r="AA36" i="2"/>
  <c r="DA38" i="2"/>
  <c r="GS38" i="2"/>
  <c r="HB38" i="2"/>
  <c r="AR42" i="2"/>
  <c r="GG24" i="2"/>
  <c r="CI27" i="2"/>
  <c r="L38" i="2"/>
  <c r="GD38" i="2"/>
  <c r="GP38" i="2"/>
  <c r="O38" i="2"/>
  <c r="AS39" i="2"/>
  <c r="AP39" i="2"/>
  <c r="BA40" i="2"/>
  <c r="AY39" i="2"/>
  <c r="BH39" i="2" s="1"/>
  <c r="GR39" i="2"/>
  <c r="BJ39" i="2"/>
  <c r="EL40" i="2"/>
  <c r="GY37" i="2"/>
  <c r="N39" i="2"/>
  <c r="GW39" i="2"/>
  <c r="DG39" i="2"/>
  <c r="DP39" i="2" s="1"/>
  <c r="DV39" i="2"/>
  <c r="EE39" i="2" s="1"/>
  <c r="EJ42" i="2"/>
  <c r="ES42" i="2" s="1"/>
  <c r="ES40" i="2"/>
  <c r="FW39" i="2"/>
  <c r="GZ39" i="2"/>
  <c r="CV40" i="2"/>
  <c r="EY42" i="2"/>
  <c r="FH42" i="2" s="1"/>
  <c r="AB39" i="2"/>
  <c r="BC40" i="2"/>
  <c r="BI39" i="2"/>
  <c r="GX39" i="2"/>
  <c r="DW40" i="2"/>
  <c r="EC40" i="2" s="1"/>
  <c r="HC39" i="2"/>
  <c r="EU39" i="2"/>
  <c r="EK39" i="2"/>
  <c r="HB39" i="2" s="1"/>
  <c r="HD40" i="2"/>
  <c r="DM35" i="2"/>
  <c r="GM36" i="2"/>
  <c r="P39" i="2"/>
  <c r="BD42" i="2"/>
  <c r="GO40" i="2"/>
  <c r="CU39" i="2"/>
  <c r="GH39" i="2"/>
  <c r="V40" i="2"/>
  <c r="BJ40" i="2"/>
  <c r="BV39" i="2"/>
  <c r="FZ39" i="2"/>
  <c r="FQ40" i="2"/>
  <c r="FW40" i="2" s="1"/>
  <c r="BL40" i="2"/>
  <c r="ET38" i="2"/>
  <c r="M39" i="2"/>
  <c r="CJ39" i="2"/>
  <c r="CW40" i="2"/>
  <c r="GU39" i="2"/>
  <c r="DC39" i="2"/>
  <c r="DK40" i="2"/>
  <c r="DQ39" i="2"/>
  <c r="D40" i="2"/>
  <c r="CN40" i="2"/>
  <c r="CH42" i="2"/>
  <c r="CN42" i="2" s="1"/>
  <c r="S40" i="2"/>
  <c r="CK39" i="2"/>
  <c r="DR42" i="2"/>
  <c r="FS40" i="2"/>
  <c r="GN39" i="2"/>
  <c r="DZ40" i="2"/>
  <c r="EM42" i="2"/>
  <c r="CI36" i="2"/>
  <c r="GY36" i="2"/>
  <c r="GG37" i="2"/>
  <c r="FU37" i="2"/>
  <c r="T42" i="2"/>
  <c r="AC42" i="2" s="1"/>
  <c r="AC40" i="2"/>
  <c r="BK39" i="2"/>
  <c r="BT39" i="2" s="1"/>
  <c r="CY39" i="2"/>
  <c r="DN39" i="2"/>
  <c r="GO39" i="2"/>
  <c r="I40" i="2"/>
  <c r="BR40" i="2"/>
  <c r="FP40" i="2"/>
  <c r="GE39" i="2"/>
  <c r="G40" i="2"/>
  <c r="GE40" i="2" s="1"/>
  <c r="GK39" i="2"/>
  <c r="U39" i="2"/>
  <c r="GJ39" i="2" s="1"/>
  <c r="CA40" i="2"/>
  <c r="GC40" i="2"/>
  <c r="Q40" i="2"/>
  <c r="CB42" i="2"/>
  <c r="CK42" i="2" s="1"/>
  <c r="CK40" i="2"/>
  <c r="CZ40" i="2"/>
  <c r="O37" i="2"/>
  <c r="AD37" i="2"/>
  <c r="BE37" i="2"/>
  <c r="AU39" i="2"/>
  <c r="GQ39" i="2"/>
  <c r="BO40" i="2"/>
  <c r="FU39" i="2"/>
  <c r="GB39" i="2"/>
  <c r="AR40" i="2"/>
  <c r="K42" i="2"/>
  <c r="EC39" i="2"/>
  <c r="GM16" i="1"/>
  <c r="GV8" i="1"/>
  <c r="GW8" i="1" s="1"/>
  <c r="GX8" i="1" s="1"/>
  <c r="GS8" i="1"/>
  <c r="GT8" i="1" s="1"/>
  <c r="GU8" i="1" s="1"/>
  <c r="F40" i="1"/>
  <c r="DP16" i="1"/>
  <c r="ET16" i="1"/>
  <c r="HN16" i="1"/>
  <c r="AD18" i="1"/>
  <c r="GJ18" i="1"/>
  <c r="ET10" i="1"/>
  <c r="GY10" i="1"/>
  <c r="BH11" i="1"/>
  <c r="L12" i="1"/>
  <c r="IC13" i="1"/>
  <c r="HK14" i="1"/>
  <c r="CL14" i="1"/>
  <c r="FU14" i="1"/>
  <c r="HN14" i="1"/>
  <c r="BB16" i="1"/>
  <c r="BH15" i="1"/>
  <c r="IC15" i="1"/>
  <c r="HN15" i="1"/>
  <c r="AB42" i="1"/>
  <c r="BU16" i="1"/>
  <c r="DW42" i="1"/>
  <c r="HX42" i="1" s="1"/>
  <c r="EC16" i="1"/>
  <c r="DW40" i="1"/>
  <c r="ET18" i="1"/>
  <c r="HZ18" i="1"/>
  <c r="HE26" i="1"/>
  <c r="BW26" i="1"/>
  <c r="BT26" i="1"/>
  <c r="GV28" i="1"/>
  <c r="HZ28" i="1"/>
  <c r="BW10" i="1"/>
  <c r="CX10" i="1"/>
  <c r="L11" i="1"/>
  <c r="CX12" i="1"/>
  <c r="HQ14" i="1"/>
  <c r="IC14" i="1"/>
  <c r="GJ16" i="1"/>
  <c r="BE18" i="1"/>
  <c r="BH18" i="1"/>
  <c r="EQ19" i="1"/>
  <c r="HB24" i="1"/>
  <c r="BW24" i="1"/>
  <c r="O25" i="1"/>
  <c r="L25" i="1"/>
  <c r="HT10" i="1"/>
  <c r="BW12" i="1"/>
  <c r="HE12" i="1"/>
  <c r="AW42" i="1"/>
  <c r="BF16" i="1"/>
  <c r="GY16" i="1"/>
  <c r="HQ16" i="1"/>
  <c r="GV18" i="1"/>
  <c r="ET19" i="1"/>
  <c r="HQ19" i="1"/>
  <c r="GV21" i="1"/>
  <c r="BH21" i="1"/>
  <c r="HH28" i="1"/>
  <c r="GP30" i="1"/>
  <c r="AS30" i="1"/>
  <c r="CL11" i="1"/>
  <c r="EB10" i="1"/>
  <c r="AP11" i="1"/>
  <c r="O12" i="1"/>
  <c r="DY16" i="1"/>
  <c r="FX12" i="1"/>
  <c r="GP12" i="1"/>
  <c r="C16" i="1"/>
  <c r="C40" i="1" s="1"/>
  <c r="HB18" i="1"/>
  <c r="HW19" i="1"/>
  <c r="GM19" i="1"/>
  <c r="AA19" i="1"/>
  <c r="IC19" i="1"/>
  <c r="HE19" i="1"/>
  <c r="GS19" i="1"/>
  <c r="GM29" i="1"/>
  <c r="AD29" i="1"/>
  <c r="AA29" i="1"/>
  <c r="EB31" i="1"/>
  <c r="HW31" i="1"/>
  <c r="EE31" i="1"/>
  <c r="CG40" i="1"/>
  <c r="DE40" i="1"/>
  <c r="FX39" i="1"/>
  <c r="IC11" i="1"/>
  <c r="AS12" i="1"/>
  <c r="BT12" i="1"/>
  <c r="HE13" i="1"/>
  <c r="BW13" i="1"/>
  <c r="HW13" i="1"/>
  <c r="L14" i="1"/>
  <c r="GS14" i="1"/>
  <c r="L15" i="1"/>
  <c r="GS15" i="1"/>
  <c r="HW15" i="1"/>
  <c r="AD16" i="1"/>
  <c r="GZ42" i="1"/>
  <c r="CD40" i="1"/>
  <c r="CD42" i="1"/>
  <c r="CJ42" i="1" s="1"/>
  <c r="CC16" i="1"/>
  <c r="CI16" i="1" s="1"/>
  <c r="FG16" i="1"/>
  <c r="GE40" i="1"/>
  <c r="GH16" i="1"/>
  <c r="GV20" i="1"/>
  <c r="BH20" i="1"/>
  <c r="HZ26" i="1"/>
  <c r="FX26" i="1"/>
  <c r="IC27" i="1"/>
  <c r="FX27" i="1"/>
  <c r="GP28" i="1"/>
  <c r="HW29" i="1"/>
  <c r="AL42" i="1"/>
  <c r="AR40" i="1"/>
  <c r="CL15" i="1"/>
  <c r="HK15" i="1"/>
  <c r="BE10" i="1"/>
  <c r="FX10" i="1"/>
  <c r="BT11" i="1"/>
  <c r="O13" i="1"/>
  <c r="FX13" i="1"/>
  <c r="CX14" i="1"/>
  <c r="FX14" i="1"/>
  <c r="HE15" i="1"/>
  <c r="BW15" i="1"/>
  <c r="CU16" i="1"/>
  <c r="DA16" i="1" s="1"/>
  <c r="FX15" i="1"/>
  <c r="GW16" i="1"/>
  <c r="BI16" i="1"/>
  <c r="CF16" i="1"/>
  <c r="HH16" i="1" s="1"/>
  <c r="DH42" i="1"/>
  <c r="DN42" i="1" s="1"/>
  <c r="DG16" i="1"/>
  <c r="DM16" i="1" s="1"/>
  <c r="DQ16" i="1"/>
  <c r="GP18" i="1"/>
  <c r="DA19" i="1"/>
  <c r="EE29" i="1"/>
  <c r="HT29" i="1"/>
  <c r="IC29" i="1"/>
  <c r="GM12" i="1"/>
  <c r="AA12" i="1"/>
  <c r="GS12" i="1"/>
  <c r="BW14" i="1"/>
  <c r="HE14" i="1"/>
  <c r="HW14" i="1"/>
  <c r="BQ16" i="1"/>
  <c r="HB16" i="1" s="1"/>
  <c r="DJ40" i="1"/>
  <c r="DK42" i="1"/>
  <c r="AS18" i="1"/>
  <c r="GS18" i="1"/>
  <c r="AP18" i="1"/>
  <c r="HE25" i="1"/>
  <c r="BW25" i="1"/>
  <c r="BT25" i="1"/>
  <c r="O26" i="1"/>
  <c r="L26" i="1"/>
  <c r="GY36" i="1"/>
  <c r="BH36" i="1"/>
  <c r="BE36" i="1"/>
  <c r="ET11" i="1"/>
  <c r="BW11" i="1"/>
  <c r="HW11" i="1"/>
  <c r="GY12" i="1"/>
  <c r="DM12" i="1"/>
  <c r="O14" i="1"/>
  <c r="O15" i="1"/>
  <c r="FC16" i="1"/>
  <c r="FI16" i="1" s="1"/>
  <c r="FI15" i="1"/>
  <c r="J42" i="1"/>
  <c r="I16" i="1"/>
  <c r="O16" i="1" s="1"/>
  <c r="CM16" i="1"/>
  <c r="HX16" i="1"/>
  <c r="AD19" i="1"/>
  <c r="GY19" i="1"/>
  <c r="BH19" i="1"/>
  <c r="EE19" i="1"/>
  <c r="EQ20" i="1"/>
  <c r="HN28" i="1"/>
  <c r="HQ29" i="1"/>
  <c r="ET32" i="1"/>
  <c r="HQ32" i="1"/>
  <c r="EQ32" i="1"/>
  <c r="AA11" i="1"/>
  <c r="HK12" i="1"/>
  <c r="CL12" i="1"/>
  <c r="GM13" i="1"/>
  <c r="AA13" i="1"/>
  <c r="BT14" i="1"/>
  <c r="AK42" i="1"/>
  <c r="AJ16" i="1"/>
  <c r="AQ16" i="1"/>
  <c r="BL42" i="1"/>
  <c r="BK16" i="1"/>
  <c r="BT16" i="1" s="1"/>
  <c r="DN16" i="1"/>
  <c r="EU16" i="1"/>
  <c r="HO16" i="1"/>
  <c r="FP42" i="1"/>
  <c r="ID42" i="1" s="1"/>
  <c r="FY16" i="1"/>
  <c r="ET20" i="1"/>
  <c r="HQ20" i="1"/>
  <c r="BH22" i="1"/>
  <c r="BE22" i="1"/>
  <c r="FF23" i="1"/>
  <c r="DM27" i="1"/>
  <c r="HB28" i="1"/>
  <c r="FR16" i="1"/>
  <c r="AD28" i="1"/>
  <c r="GJ28" i="1"/>
  <c r="AA16" i="1"/>
  <c r="IC12" i="1"/>
  <c r="CL13" i="1"/>
  <c r="HK13" i="1"/>
  <c r="GM14" i="1"/>
  <c r="AA14" i="1"/>
  <c r="GM15" i="1"/>
  <c r="AA15" i="1"/>
  <c r="CI15" i="1"/>
  <c r="S42" i="1"/>
  <c r="R16" i="1"/>
  <c r="BO42" i="1"/>
  <c r="BX16" i="1"/>
  <c r="EW16" i="1"/>
  <c r="FF16" i="1" s="1"/>
  <c r="FS42" i="1"/>
  <c r="IA40" i="1"/>
  <c r="HL16" i="1"/>
  <c r="GS29" i="1"/>
  <c r="HK30" i="1"/>
  <c r="CL30" i="1"/>
  <c r="GS31" i="1"/>
  <c r="AS31" i="1"/>
  <c r="AP31" i="1"/>
  <c r="M42" i="1"/>
  <c r="FL16" i="1"/>
  <c r="FU16" i="1" s="1"/>
  <c r="GA16" i="1"/>
  <c r="IA16" i="1"/>
  <c r="GP20" i="1"/>
  <c r="BE21" i="1"/>
  <c r="BW22" i="1"/>
  <c r="FX22" i="1"/>
  <c r="HW23" i="1"/>
  <c r="L24" i="1"/>
  <c r="AD24" i="1"/>
  <c r="BT24" i="1"/>
  <c r="EE25" i="1"/>
  <c r="AA28" i="1"/>
  <c r="AS28" i="1"/>
  <c r="CL28" i="1"/>
  <c r="EB29" i="1"/>
  <c r="ET29" i="1"/>
  <c r="AP30" i="1"/>
  <c r="BH30" i="1"/>
  <c r="GJ32" i="1"/>
  <c r="HB32" i="1"/>
  <c r="BW32" i="1"/>
  <c r="R39" i="1"/>
  <c r="CH42" i="1"/>
  <c r="HJ42" i="1" s="1"/>
  <c r="HJ40" i="1"/>
  <c r="DF42" i="1"/>
  <c r="DO42" i="1" s="1"/>
  <c r="DO40" i="1"/>
  <c r="DY39" i="1"/>
  <c r="DZ40" i="1"/>
  <c r="HU39" i="1"/>
  <c r="GP21" i="1"/>
  <c r="HZ21" i="1"/>
  <c r="BW23" i="1"/>
  <c r="FX23" i="1"/>
  <c r="GY24" i="1"/>
  <c r="AD25" i="1"/>
  <c r="GM25" i="1"/>
  <c r="GY25" i="1"/>
  <c r="HW25" i="1"/>
  <c r="AD26" i="1"/>
  <c r="EE27" i="1"/>
  <c r="CL29" i="1"/>
  <c r="HE30" i="1"/>
  <c r="HQ30" i="1"/>
  <c r="BH31" i="1"/>
  <c r="S40" i="1"/>
  <c r="R40" i="1" s="1"/>
  <c r="R42" i="1" s="1"/>
  <c r="EI40" i="1"/>
  <c r="HE18" i="1"/>
  <c r="GP22" i="1"/>
  <c r="HN22" i="1"/>
  <c r="FX24" i="1"/>
  <c r="FX25" i="1"/>
  <c r="GM26" i="1"/>
  <c r="GY26" i="1"/>
  <c r="HW26" i="1"/>
  <c r="AD27" i="1"/>
  <c r="EE28" i="1"/>
  <c r="GJ29" i="1"/>
  <c r="AS33" i="1"/>
  <c r="GS33" i="1"/>
  <c r="AP33" i="1"/>
  <c r="GY37" i="1"/>
  <c r="BH37" i="1"/>
  <c r="BE37" i="1"/>
  <c r="BT39" i="1"/>
  <c r="CO39" i="1"/>
  <c r="CX39" i="1" s="1"/>
  <c r="CY39" i="1"/>
  <c r="CP40" i="1"/>
  <c r="DH40" i="1"/>
  <c r="DG40" i="1" s="1"/>
  <c r="DG42" i="1" s="1"/>
  <c r="FD40" i="1"/>
  <c r="EL42" i="1"/>
  <c r="HR42" i="1" s="1"/>
  <c r="HN23" i="1"/>
  <c r="GM27" i="1"/>
  <c r="GY27" i="1"/>
  <c r="HW27" i="1"/>
  <c r="AC39" i="1"/>
  <c r="CQ42" i="1"/>
  <c r="CZ42" i="1" s="1"/>
  <c r="CZ40" i="1"/>
  <c r="GB40" i="1"/>
  <c r="GA40" i="1" s="1"/>
  <c r="GA42" i="1" s="1"/>
  <c r="EB19" i="1"/>
  <c r="EB20" i="1"/>
  <c r="CI21" i="1"/>
  <c r="GS21" i="1"/>
  <c r="HE21" i="1"/>
  <c r="HQ21" i="1"/>
  <c r="IC21" i="1"/>
  <c r="AP22" i="1"/>
  <c r="EQ23" i="1"/>
  <c r="GP24" i="1"/>
  <c r="HZ24" i="1"/>
  <c r="BE25" i="1"/>
  <c r="GP25" i="1"/>
  <c r="HB25" i="1"/>
  <c r="HN25" i="1"/>
  <c r="HZ25" i="1"/>
  <c r="GY28" i="1"/>
  <c r="HK28" i="1"/>
  <c r="BT29" i="1"/>
  <c r="GJ30" i="1"/>
  <c r="HH30" i="1"/>
  <c r="HT30" i="1"/>
  <c r="Y40" i="1"/>
  <c r="AW40" i="1"/>
  <c r="AV40" i="1" s="1"/>
  <c r="AV42" i="1" s="1"/>
  <c r="CS40" i="1"/>
  <c r="CR40" i="1" s="1"/>
  <c r="CR42" i="1" s="1"/>
  <c r="EK39" i="1"/>
  <c r="HQ39" i="1" s="1"/>
  <c r="HR39" i="1"/>
  <c r="EL40" i="1"/>
  <c r="P42" i="1"/>
  <c r="CY16" i="1"/>
  <c r="HT18" i="1"/>
  <c r="CL19" i="1"/>
  <c r="CL20" i="1"/>
  <c r="EB21" i="1"/>
  <c r="HE22" i="1"/>
  <c r="HQ22" i="1"/>
  <c r="IC22" i="1"/>
  <c r="AP23" i="1"/>
  <c r="GP26" i="1"/>
  <c r="BW28" i="1"/>
  <c r="GY29" i="1"/>
  <c r="HK32" i="1"/>
  <c r="CL32" i="1"/>
  <c r="ET34" i="1"/>
  <c r="HQ34" i="1"/>
  <c r="EQ34" i="1"/>
  <c r="Z42" i="1"/>
  <c r="GL42" i="1" s="1"/>
  <c r="GL40" i="1"/>
  <c r="BR40" i="1"/>
  <c r="P16" i="1"/>
  <c r="CJ16" i="1"/>
  <c r="DS16" i="1"/>
  <c r="EB16" i="1" s="1"/>
  <c r="AA21" i="1"/>
  <c r="CL21" i="1"/>
  <c r="IC23" i="1"/>
  <c r="AP24" i="1"/>
  <c r="AD30" i="1"/>
  <c r="EQ31" i="1"/>
  <c r="GV35" i="1"/>
  <c r="BH35" i="1"/>
  <c r="L39" i="1"/>
  <c r="BH39" i="1"/>
  <c r="FM40" i="1"/>
  <c r="EC42" i="1"/>
  <c r="FV16" i="1"/>
  <c r="AP25" i="1"/>
  <c r="BT31" i="1"/>
  <c r="BH38" i="1"/>
  <c r="BE38" i="1"/>
  <c r="CV40" i="1"/>
  <c r="EB39" i="1"/>
  <c r="FN42" i="1"/>
  <c r="FW42" i="1" s="1"/>
  <c r="FW40" i="1"/>
  <c r="GS26" i="1"/>
  <c r="HQ26" i="1"/>
  <c r="IC26" i="1"/>
  <c r="AH40" i="1"/>
  <c r="AG40" i="1" s="1"/>
  <c r="AG42" i="1" s="1"/>
  <c r="BZ39" i="1"/>
  <c r="CI39" i="1" s="1"/>
  <c r="HD39" i="1"/>
  <c r="CB40" i="1"/>
  <c r="CW40" i="1"/>
  <c r="DT40" i="1"/>
  <c r="IC39" i="1"/>
  <c r="GS27" i="1"/>
  <c r="HE27" i="1"/>
  <c r="GY31" i="1"/>
  <c r="GP32" i="1"/>
  <c r="AS32" i="1"/>
  <c r="J40" i="1"/>
  <c r="BC40" i="1"/>
  <c r="EW39" i="1"/>
  <c r="FG39" i="1"/>
  <c r="EX40" i="1"/>
  <c r="FP40" i="1"/>
  <c r="GN42" i="1"/>
  <c r="GN16" i="1"/>
  <c r="GZ16" i="1"/>
  <c r="GJ24" i="1"/>
  <c r="HH24" i="1"/>
  <c r="GJ25" i="1"/>
  <c r="GS28" i="1"/>
  <c r="HE28" i="1"/>
  <c r="HQ28" i="1"/>
  <c r="FX31" i="1"/>
  <c r="IC31" i="1"/>
  <c r="HN31" i="1"/>
  <c r="AK40" i="1"/>
  <c r="HM40" i="1"/>
  <c r="CE42" i="1"/>
  <c r="HM42" i="1" s="1"/>
  <c r="EY42" i="1"/>
  <c r="FH42" i="1" s="1"/>
  <c r="FH40" i="1"/>
  <c r="AP32" i="1"/>
  <c r="BH32" i="1"/>
  <c r="BW36" i="1"/>
  <c r="BW37" i="1"/>
  <c r="BW38" i="1"/>
  <c r="AE39" i="1"/>
  <c r="AQ39" i="1"/>
  <c r="CC39" i="1"/>
  <c r="DC39" i="1"/>
  <c r="DO39" i="1"/>
  <c r="FW39" i="1"/>
  <c r="GK39" i="1"/>
  <c r="GW39" i="1"/>
  <c r="HI39" i="1"/>
  <c r="D40" i="1"/>
  <c r="AN40" i="1"/>
  <c r="AZ40" i="1"/>
  <c r="BL40" i="1"/>
  <c r="BK40" i="1" s="1"/>
  <c r="BK42" i="1" s="1"/>
  <c r="DL40" i="1"/>
  <c r="DX40" i="1"/>
  <c r="EJ40" i="1"/>
  <c r="FT40" i="1"/>
  <c r="FR40" i="1" s="1"/>
  <c r="BH33" i="1"/>
  <c r="HZ35" i="1"/>
  <c r="GP36" i="1"/>
  <c r="HZ36" i="1"/>
  <c r="GP37" i="1"/>
  <c r="HZ37" i="1"/>
  <c r="AF39" i="1"/>
  <c r="AR39" i="1"/>
  <c r="CR39" i="1"/>
  <c r="DA39" i="1" s="1"/>
  <c r="DD39" i="1"/>
  <c r="DM39" i="1" s="1"/>
  <c r="EN39" i="1"/>
  <c r="EZ39" i="1"/>
  <c r="FI39" i="1" s="1"/>
  <c r="FL39" i="1"/>
  <c r="FU39" i="1" s="1"/>
  <c r="GL39" i="1"/>
  <c r="GX39" i="1"/>
  <c r="HJ39" i="1"/>
  <c r="HV39" i="1"/>
  <c r="AO40" i="1"/>
  <c r="BA40" i="1"/>
  <c r="CA40" i="1"/>
  <c r="HE33" i="1"/>
  <c r="HQ33" i="1"/>
  <c r="BH34" i="1"/>
  <c r="GP38" i="1"/>
  <c r="I39" i="1"/>
  <c r="O39" i="1" s="1"/>
  <c r="U39" i="1"/>
  <c r="AG39" i="1"/>
  <c r="BQ39" i="1"/>
  <c r="HB39" i="1" s="1"/>
  <c r="DQ39" i="1"/>
  <c r="EC39" i="1"/>
  <c r="FY39" i="1"/>
  <c r="GJ31" i="1"/>
  <c r="HE34" i="1"/>
  <c r="IC34" i="1"/>
  <c r="AT39" i="1"/>
  <c r="BF39" i="1"/>
  <c r="CF39" i="1"/>
  <c r="HH39" i="1" s="1"/>
  <c r="FZ39" i="1"/>
  <c r="GN39" i="1"/>
  <c r="GZ39" i="1"/>
  <c r="HX39" i="1"/>
  <c r="G40" i="1"/>
  <c r="BO40" i="1"/>
  <c r="EA40" i="1"/>
  <c r="EM40" i="1"/>
  <c r="FK40" i="1"/>
  <c r="AA33" i="1"/>
  <c r="EB34" i="1"/>
  <c r="CI35" i="1"/>
  <c r="AP36" i="1"/>
  <c r="HE36" i="1"/>
  <c r="HE37" i="1"/>
  <c r="HQ37" i="1"/>
  <c r="GO39" i="1"/>
  <c r="HM39" i="1"/>
  <c r="H40" i="1"/>
  <c r="BD40" i="1"/>
  <c r="GJ33" i="1"/>
  <c r="X39" i="1"/>
  <c r="HZ39" i="1" s="1"/>
  <c r="AJ39" i="1"/>
  <c r="AV39" i="1"/>
  <c r="BE39" i="1" s="1"/>
  <c r="EF39" i="1"/>
  <c r="ER39" i="1"/>
  <c r="EO40" i="1"/>
  <c r="GJ34" i="1"/>
  <c r="GV34" i="1"/>
  <c r="EB37" i="1"/>
  <c r="BI39" i="1"/>
  <c r="BU39" i="1"/>
  <c r="GQ39" i="1"/>
  <c r="HC39" i="1"/>
  <c r="HO39" i="1"/>
  <c r="IA39" i="1"/>
  <c r="V40" i="1"/>
  <c r="ED40" i="1"/>
  <c r="EP40" i="1"/>
  <c r="FZ40" i="1"/>
  <c r="AA36" i="1"/>
  <c r="CL36" i="1"/>
  <c r="GJ36" i="1"/>
  <c r="AA37" i="1"/>
  <c r="CL37" i="1"/>
  <c r="GJ37" i="1"/>
  <c r="N39" i="1"/>
  <c r="W40" i="1"/>
  <c r="GU40" i="1" s="1"/>
  <c r="GM33" i="1"/>
  <c r="GY33" i="1"/>
  <c r="L34" i="1"/>
  <c r="BT34" i="1"/>
  <c r="GJ38" i="1"/>
  <c r="GT39" i="1"/>
  <c r="HF39" i="1"/>
  <c r="GU39" i="1"/>
  <c r="AV42" i="2" l="1"/>
  <c r="M40" i="2"/>
  <c r="C40" i="2"/>
  <c r="FY40" i="2"/>
  <c r="FO40" i="2"/>
  <c r="FP42" i="2"/>
  <c r="GK40" i="2"/>
  <c r="V42" i="2"/>
  <c r="U40" i="2"/>
  <c r="BR42" i="2"/>
  <c r="BX40" i="2"/>
  <c r="BQ40" i="2"/>
  <c r="CO42" i="2"/>
  <c r="ET39" i="2"/>
  <c r="AE40" i="2"/>
  <c r="Y42" i="2"/>
  <c r="GH40" i="2"/>
  <c r="X40" i="2"/>
  <c r="GC42" i="2"/>
  <c r="GA40" i="2"/>
  <c r="DZ42" i="2"/>
  <c r="EF40" i="2"/>
  <c r="DY40" i="2"/>
  <c r="GS39" i="2"/>
  <c r="DA39" i="2"/>
  <c r="GF40" i="2"/>
  <c r="H42" i="2"/>
  <c r="Q42" i="2" s="1"/>
  <c r="GL40" i="2"/>
  <c r="CY42" i="2"/>
  <c r="EU40" i="2"/>
  <c r="EO42" i="2"/>
  <c r="GZ40" i="2"/>
  <c r="EN40" i="2"/>
  <c r="O16" i="2"/>
  <c r="CW42" i="2"/>
  <c r="DC40" i="2"/>
  <c r="GU40" i="2"/>
  <c r="EB39" i="2"/>
  <c r="CF42" i="2"/>
  <c r="CL42" i="2" s="1"/>
  <c r="CL40" i="2"/>
  <c r="DP16" i="2"/>
  <c r="DQ40" i="2"/>
  <c r="DJ40" i="2"/>
  <c r="DK42" i="2"/>
  <c r="BI40" i="2"/>
  <c r="BB40" i="2"/>
  <c r="GN40" i="2"/>
  <c r="BC42" i="2"/>
  <c r="FJ42" i="2"/>
  <c r="FR40" i="2"/>
  <c r="FR42" i="2" s="1"/>
  <c r="FS42" i="2"/>
  <c r="GO42" i="2"/>
  <c r="HC40" i="2"/>
  <c r="EL42" i="2"/>
  <c r="HC42" i="2" s="1"/>
  <c r="EK40" i="2"/>
  <c r="AF40" i="2"/>
  <c r="Z42" i="2"/>
  <c r="GI40" i="2"/>
  <c r="ED40" i="2"/>
  <c r="DU42" i="2"/>
  <c r="ED42" i="2" s="1"/>
  <c r="EV42" i="2"/>
  <c r="HA42" i="2"/>
  <c r="EH40" i="2"/>
  <c r="ER40" i="2"/>
  <c r="EI42" i="2"/>
  <c r="EZ42" i="2"/>
  <c r="FI42" i="2" s="1"/>
  <c r="GG39" i="2"/>
  <c r="AD39" i="2"/>
  <c r="CU40" i="2"/>
  <c r="CV42" i="2"/>
  <c r="DB40" i="2"/>
  <c r="GT40" i="2"/>
  <c r="AP40" i="2"/>
  <c r="AG42" i="2"/>
  <c r="BO42" i="2"/>
  <c r="BN40" i="2"/>
  <c r="BN42" i="2" s="1"/>
  <c r="CJ40" i="2"/>
  <c r="CA42" i="2"/>
  <c r="CJ42" i="2" s="1"/>
  <c r="BZ40" i="2"/>
  <c r="AB40" i="2"/>
  <c r="R40" i="2"/>
  <c r="BU40" i="2"/>
  <c r="BK40" i="2"/>
  <c r="BL42" i="2"/>
  <c r="BU42" i="2" s="1"/>
  <c r="GP39" i="2"/>
  <c r="BE39" i="2"/>
  <c r="EQ39" i="2"/>
  <c r="AQ42" i="2"/>
  <c r="N40" i="2"/>
  <c r="DD42" i="2"/>
  <c r="DM40" i="2"/>
  <c r="DF42" i="2"/>
  <c r="DO42" i="2" s="1"/>
  <c r="DO40" i="2"/>
  <c r="AA39" i="2"/>
  <c r="FQ42" i="2"/>
  <c r="FZ40" i="2"/>
  <c r="GR40" i="2"/>
  <c r="BA42" i="2"/>
  <c r="AX42" i="2"/>
  <c r="BG42" i="2" s="1"/>
  <c r="BG40" i="2"/>
  <c r="F40" i="2"/>
  <c r="GD40" i="2" s="1"/>
  <c r="O39" i="2"/>
  <c r="GD39" i="2"/>
  <c r="L39" i="2"/>
  <c r="DM39" i="2"/>
  <c r="GB40" i="2"/>
  <c r="P40" i="2"/>
  <c r="GB42" i="2"/>
  <c r="P42" i="2"/>
  <c r="FV40" i="2"/>
  <c r="FM42" i="2"/>
  <c r="FL40" i="2"/>
  <c r="ET16" i="2"/>
  <c r="GY16" i="2"/>
  <c r="FG40" i="2"/>
  <c r="EX42" i="2"/>
  <c r="FG42" i="2" s="1"/>
  <c r="EW40" i="2"/>
  <c r="GW40" i="2"/>
  <c r="CR40" i="2"/>
  <c r="CS42" i="2"/>
  <c r="GW42" i="2" s="1"/>
  <c r="AJ42" i="2"/>
  <c r="AS42" i="2" s="1"/>
  <c r="AS40" i="2"/>
  <c r="EC42" i="2"/>
  <c r="EG40" i="2"/>
  <c r="EA42" i="2"/>
  <c r="EG42" i="2" s="1"/>
  <c r="AY40" i="2"/>
  <c r="DW42" i="2"/>
  <c r="DV40" i="2"/>
  <c r="DV42" i="2" s="1"/>
  <c r="DG40" i="2"/>
  <c r="DG42" i="2" s="1"/>
  <c r="DH42" i="2"/>
  <c r="DN42" i="2" s="1"/>
  <c r="FC40" i="2"/>
  <c r="FC42" i="2" s="1"/>
  <c r="FD42" i="2"/>
  <c r="DS42" i="2"/>
  <c r="EB42" i="2" s="1"/>
  <c r="EB40" i="2"/>
  <c r="GQ40" i="2"/>
  <c r="FR42" i="1"/>
  <c r="HC40" i="1"/>
  <c r="BQ40" i="1"/>
  <c r="BR42" i="1"/>
  <c r="EQ39" i="1"/>
  <c r="AS16" i="1"/>
  <c r="GS16" i="1"/>
  <c r="AP16" i="1"/>
  <c r="FF39" i="1"/>
  <c r="EH40" i="1"/>
  <c r="ER40" i="1"/>
  <c r="FY42" i="1"/>
  <c r="GT42" i="1"/>
  <c r="AQ42" i="1"/>
  <c r="GN40" i="1"/>
  <c r="U40" i="1"/>
  <c r="AE40" i="1"/>
  <c r="AB40" i="1"/>
  <c r="AA39" i="1"/>
  <c r="GM39" i="1"/>
  <c r="BC42" i="1"/>
  <c r="GW40" i="1"/>
  <c r="BB40" i="1"/>
  <c r="CO40" i="1"/>
  <c r="CY40" i="1"/>
  <c r="GP39" i="1"/>
  <c r="BW16" i="1"/>
  <c r="GV16" i="1"/>
  <c r="BH16" i="1"/>
  <c r="DD40" i="1"/>
  <c r="DN40" i="1"/>
  <c r="HD40" i="1"/>
  <c r="CB42" i="1"/>
  <c r="HD42" i="1" s="1"/>
  <c r="Y42" i="1"/>
  <c r="X40" i="1"/>
  <c r="GK40" i="1"/>
  <c r="CF40" i="1"/>
  <c r="CG42" i="1"/>
  <c r="HI40" i="1"/>
  <c r="HP40" i="1"/>
  <c r="EP42" i="1"/>
  <c r="EV40" i="1"/>
  <c r="GS39" i="1"/>
  <c r="AS39" i="1"/>
  <c r="AP39" i="1"/>
  <c r="GJ39" i="1"/>
  <c r="AD39" i="1"/>
  <c r="FT42" i="1"/>
  <c r="IB40" i="1"/>
  <c r="HW39" i="1"/>
  <c r="FL40" i="1"/>
  <c r="FV40" i="1"/>
  <c r="HF42" i="1"/>
  <c r="BX42" i="1"/>
  <c r="BU42" i="1"/>
  <c r="GD40" i="1"/>
  <c r="GD42" i="1" s="1"/>
  <c r="GG42" i="1" s="1"/>
  <c r="GE42" i="1"/>
  <c r="L16" i="1"/>
  <c r="EJ42" i="1"/>
  <c r="ES42" i="1" s="1"/>
  <c r="ES40" i="1"/>
  <c r="BW39" i="1"/>
  <c r="FV42" i="1"/>
  <c r="DV40" i="1"/>
  <c r="HX40" i="1"/>
  <c r="W42" i="1"/>
  <c r="GO40" i="1"/>
  <c r="AF40" i="1"/>
  <c r="AC40" i="1"/>
  <c r="IE40" i="1"/>
  <c r="BJ40" i="1"/>
  <c r="BD42" i="1"/>
  <c r="GX42" i="1" s="1"/>
  <c r="GX40" i="1"/>
  <c r="EM42" i="1"/>
  <c r="HS40" i="1"/>
  <c r="DX42" i="1"/>
  <c r="HY40" i="1"/>
  <c r="CL39" i="1"/>
  <c r="HK39" i="1"/>
  <c r="ER42" i="1"/>
  <c r="HE39" i="1"/>
  <c r="HZ16" i="1"/>
  <c r="FX16" i="1"/>
  <c r="DQ40" i="1"/>
  <c r="AR42" i="1"/>
  <c r="L40" i="1"/>
  <c r="HO40" i="1"/>
  <c r="EN40" i="1"/>
  <c r="EO42" i="1"/>
  <c r="EU40" i="1"/>
  <c r="ET39" i="1"/>
  <c r="HN39" i="1"/>
  <c r="N40" i="1"/>
  <c r="H42" i="1"/>
  <c r="Q40" i="1"/>
  <c r="EG40" i="1"/>
  <c r="HV40" i="1"/>
  <c r="EA42" i="1"/>
  <c r="CJ40" i="1"/>
  <c r="BZ40" i="1"/>
  <c r="DL42" i="1"/>
  <c r="DR42" i="1" s="1"/>
  <c r="DR40" i="1"/>
  <c r="AJ40" i="1"/>
  <c r="AT40" i="1"/>
  <c r="AQ40" i="1"/>
  <c r="GT40" i="1"/>
  <c r="GY39" i="1"/>
  <c r="EF40" i="1"/>
  <c r="HU40" i="1"/>
  <c r="DY40" i="1"/>
  <c r="DZ42" i="1"/>
  <c r="I40" i="1"/>
  <c r="O40" i="1" s="1"/>
  <c r="DQ42" i="1"/>
  <c r="CL16" i="1"/>
  <c r="HK16" i="1"/>
  <c r="EE39" i="1"/>
  <c r="HT39" i="1"/>
  <c r="DJ42" i="1"/>
  <c r="DP42" i="1" s="1"/>
  <c r="DP40" i="1"/>
  <c r="CM42" i="1"/>
  <c r="HL42" i="1"/>
  <c r="HT16" i="1"/>
  <c r="EE16" i="1"/>
  <c r="FO40" i="1"/>
  <c r="ID40" i="1"/>
  <c r="CU40" i="1"/>
  <c r="CV42" i="1"/>
  <c r="DB42" i="1" s="1"/>
  <c r="DB40" i="1"/>
  <c r="EK40" i="1"/>
  <c r="HR40" i="1"/>
  <c r="HL40" i="1"/>
  <c r="CC40" i="1"/>
  <c r="CM40" i="1"/>
  <c r="GV39" i="1"/>
  <c r="BU40" i="1"/>
  <c r="BN40" i="1"/>
  <c r="HF40" i="1"/>
  <c r="BX40" i="1"/>
  <c r="BG40" i="1"/>
  <c r="HA40" i="1"/>
  <c r="BA42" i="1"/>
  <c r="M40" i="1"/>
  <c r="P40" i="1"/>
  <c r="GR40" i="1"/>
  <c r="AU40" i="1"/>
  <c r="AO42" i="1"/>
  <c r="BI40" i="1"/>
  <c r="BF40" i="1"/>
  <c r="GZ40" i="1"/>
  <c r="AY40" i="1"/>
  <c r="DS40" i="1"/>
  <c r="EC40" i="1"/>
  <c r="GQ40" i="1"/>
  <c r="AN42" i="1"/>
  <c r="GQ42" i="1" s="1"/>
  <c r="AM40" i="1"/>
  <c r="EW40" i="1"/>
  <c r="FG40" i="1"/>
  <c r="CW42" i="1"/>
  <c r="DC42" i="1" s="1"/>
  <c r="DC40" i="1"/>
  <c r="FC40" i="1"/>
  <c r="FD42" i="1"/>
  <c r="FJ42" i="1" s="1"/>
  <c r="FJ40" i="1"/>
  <c r="FY40" i="1"/>
  <c r="FV42" i="2" l="1"/>
  <c r="ER42" i="2"/>
  <c r="BX42" i="2"/>
  <c r="U42" i="2"/>
  <c r="GJ42" i="2" s="1"/>
  <c r="GJ40" i="2"/>
  <c r="GR42" i="2"/>
  <c r="AP42" i="2"/>
  <c r="EQ40" i="2"/>
  <c r="EH42" i="2"/>
  <c r="BJ42" i="2"/>
  <c r="X42" i="2"/>
  <c r="AD40" i="2"/>
  <c r="GG40" i="2"/>
  <c r="GK42" i="2"/>
  <c r="AB42" i="2"/>
  <c r="EU42" i="2"/>
  <c r="GZ42" i="2"/>
  <c r="CR42" i="2"/>
  <c r="GV42" i="2" s="1"/>
  <c r="GV40" i="2"/>
  <c r="GF42" i="2"/>
  <c r="GL42" i="2"/>
  <c r="N42" i="2"/>
  <c r="GH42" i="2"/>
  <c r="AE42" i="2"/>
  <c r="FY42" i="2"/>
  <c r="GX42" i="2"/>
  <c r="FZ42" i="2"/>
  <c r="FW42" i="2"/>
  <c r="BK42" i="2"/>
  <c r="BT42" i="2" s="1"/>
  <c r="BT40" i="2"/>
  <c r="FO42" i="2"/>
  <c r="FX42" i="2" s="1"/>
  <c r="FX40" i="2"/>
  <c r="FL42" i="2"/>
  <c r="FU40" i="2"/>
  <c r="FF40" i="2"/>
  <c r="EW42" i="2"/>
  <c r="FF42" i="2" s="1"/>
  <c r="GT42" i="2"/>
  <c r="DB42" i="2"/>
  <c r="BI42" i="2"/>
  <c r="GN42" i="2"/>
  <c r="AA40" i="2"/>
  <c r="R42" i="2"/>
  <c r="CU42" i="2"/>
  <c r="GS40" i="2"/>
  <c r="DA40" i="2"/>
  <c r="DC42" i="2"/>
  <c r="GU42" i="2"/>
  <c r="EE40" i="2"/>
  <c r="DY42" i="2"/>
  <c r="EE42" i="2" s="1"/>
  <c r="CX42" i="2"/>
  <c r="L40" i="2"/>
  <c r="DJ42" i="2"/>
  <c r="DP42" i="2" s="1"/>
  <c r="DP40" i="2"/>
  <c r="AY42" i="2"/>
  <c r="GP42" i="2" s="1"/>
  <c r="GP40" i="2"/>
  <c r="AF42" i="2"/>
  <c r="GI42" i="2"/>
  <c r="GM40" i="2"/>
  <c r="BB42" i="2"/>
  <c r="BH40" i="2"/>
  <c r="CX40" i="2"/>
  <c r="CI40" i="2"/>
  <c r="BZ42" i="2"/>
  <c r="CI42" i="2" s="1"/>
  <c r="EN42" i="2"/>
  <c r="GY40" i="2"/>
  <c r="ET40" i="2"/>
  <c r="EF42" i="2"/>
  <c r="HD42" i="2"/>
  <c r="BE40" i="2"/>
  <c r="DM42" i="2"/>
  <c r="FI40" i="2"/>
  <c r="EK42" i="2"/>
  <c r="HB42" i="2" s="1"/>
  <c r="HB40" i="2"/>
  <c r="DQ42" i="2"/>
  <c r="O40" i="2"/>
  <c r="BW40" i="2"/>
  <c r="BQ42" i="2"/>
  <c r="BW42" i="2" s="1"/>
  <c r="BE42" i="2"/>
  <c r="EH42" i="1"/>
  <c r="EQ42" i="1" s="1"/>
  <c r="EQ40" i="1"/>
  <c r="DS42" i="1"/>
  <c r="EB42" i="1" s="1"/>
  <c r="EB40" i="1"/>
  <c r="GS40" i="1"/>
  <c r="AJ42" i="1"/>
  <c r="AS40" i="1"/>
  <c r="AP40" i="1"/>
  <c r="AY42" i="1"/>
  <c r="BH40" i="1"/>
  <c r="BE40" i="1"/>
  <c r="GY40" i="1"/>
  <c r="CU42" i="1"/>
  <c r="DA42" i="1" s="1"/>
  <c r="DA40" i="1"/>
  <c r="DD42" i="1"/>
  <c r="DM42" i="1" s="1"/>
  <c r="DM40" i="1"/>
  <c r="EU42" i="1"/>
  <c r="HO42" i="1"/>
  <c r="GO42" i="1"/>
  <c r="AF42" i="1"/>
  <c r="AC42" i="1"/>
  <c r="IE42" i="1"/>
  <c r="EV42" i="1"/>
  <c r="HP42" i="1"/>
  <c r="FC42" i="1"/>
  <c r="FI42" i="1" s="1"/>
  <c r="FI40" i="1"/>
  <c r="HE40" i="1"/>
  <c r="BW40" i="1"/>
  <c r="BT40" i="1"/>
  <c r="BN42" i="1"/>
  <c r="IC40" i="1"/>
  <c r="FO42" i="1"/>
  <c r="FX42" i="1" s="1"/>
  <c r="BZ42" i="1"/>
  <c r="CI40" i="1"/>
  <c r="ET40" i="1"/>
  <c r="HN40" i="1"/>
  <c r="EN42" i="1"/>
  <c r="U42" i="1"/>
  <c r="GM40" i="1"/>
  <c r="AA40" i="1"/>
  <c r="EF42" i="1"/>
  <c r="HU42" i="1"/>
  <c r="HY42" i="1"/>
  <c r="ED42" i="1"/>
  <c r="DV42" i="1"/>
  <c r="HW40" i="1"/>
  <c r="FL42" i="1"/>
  <c r="FU40" i="1"/>
  <c r="GR42" i="1"/>
  <c r="AU42" i="1"/>
  <c r="DY42" i="1"/>
  <c r="EE40" i="1"/>
  <c r="HT40" i="1"/>
  <c r="EG42" i="1"/>
  <c r="HV42" i="1"/>
  <c r="HI42" i="1"/>
  <c r="HC42" i="1"/>
  <c r="HS42" i="1"/>
  <c r="CF42" i="1"/>
  <c r="HH42" i="1" s="1"/>
  <c r="HH40" i="1"/>
  <c r="AT42" i="1"/>
  <c r="HB40" i="1"/>
  <c r="BQ42" i="1"/>
  <c r="HB42" i="1" s="1"/>
  <c r="EW42" i="1"/>
  <c r="FF42" i="1" s="1"/>
  <c r="FF40" i="1"/>
  <c r="HK40" i="1"/>
  <c r="CC42" i="1"/>
  <c r="CL40" i="1"/>
  <c r="GU42" i="1"/>
  <c r="IB42" i="1"/>
  <c r="FZ42" i="1"/>
  <c r="CO42" i="1"/>
  <c r="CX42" i="1" s="1"/>
  <c r="CX40" i="1"/>
  <c r="AM42" i="1"/>
  <c r="GP42" i="1" s="1"/>
  <c r="GP40" i="1"/>
  <c r="X42" i="1"/>
  <c r="AD40" i="1"/>
  <c r="GJ40" i="1"/>
  <c r="BB42" i="1"/>
  <c r="GV42" i="1" s="1"/>
  <c r="GV40" i="1"/>
  <c r="FX40" i="1"/>
  <c r="N42" i="1"/>
  <c r="Q42" i="1"/>
  <c r="GK42" i="1"/>
  <c r="AE42" i="1"/>
  <c r="IA42" i="1"/>
  <c r="HZ40" i="1"/>
  <c r="HA42" i="1"/>
  <c r="EK42" i="1"/>
  <c r="HQ40" i="1"/>
  <c r="BF42" i="1"/>
  <c r="GW42" i="1"/>
  <c r="BI42" i="1"/>
  <c r="HZ42" i="1"/>
  <c r="GY42" i="2" l="1"/>
  <c r="ET42" i="2"/>
  <c r="GM42" i="2"/>
  <c r="BH42" i="2"/>
  <c r="GG42" i="2"/>
  <c r="AD42" i="2"/>
  <c r="FU42" i="2"/>
  <c r="EQ42" i="2"/>
  <c r="DA42" i="2"/>
  <c r="GS42" i="2"/>
  <c r="AA42" i="2"/>
  <c r="FU42" i="1"/>
  <c r="HW42" i="1"/>
  <c r="CI42" i="1"/>
  <c r="BH42" i="1"/>
  <c r="BE42" i="1"/>
  <c r="GY42" i="1"/>
  <c r="IC42" i="1"/>
  <c r="CL42" i="1"/>
  <c r="HK42" i="1"/>
  <c r="HQ42" i="1"/>
  <c r="HE42" i="1"/>
  <c r="BW42" i="1"/>
  <c r="BT42" i="1"/>
  <c r="GS42" i="1"/>
  <c r="AS42" i="1"/>
  <c r="AP42" i="1"/>
  <c r="AD42" i="1"/>
  <c r="GJ42" i="1"/>
  <c r="EE42" i="1"/>
  <c r="HT42" i="1"/>
  <c r="AA42" i="1"/>
  <c r="GM42" i="1"/>
  <c r="ET42" i="1"/>
  <c r="HN42" i="1"/>
</calcChain>
</file>

<file path=xl/comments1.xml><?xml version="1.0" encoding="utf-8"?>
<comments xmlns="http://schemas.openxmlformats.org/spreadsheetml/2006/main">
  <authors>
    <author>Гусева Людмила Павловна</author>
  </authors>
  <commentList>
    <comment ref="T30" authorId="0" shapeId="0">
      <text>
        <r>
          <rPr>
            <b/>
            <sz val="9"/>
            <color indexed="81"/>
            <rFont val="Tahoma"/>
            <charset val="1"/>
          </rPr>
          <t>Гусева Людмила Павловна:</t>
        </r>
        <r>
          <rPr>
            <sz val="9"/>
            <color indexed="81"/>
            <rFont val="Tahoma"/>
            <charset val="1"/>
          </rPr>
          <t xml:space="preserve">
+100т.р. По туристическому налогу</t>
        </r>
      </text>
    </comment>
  </commentList>
</comments>
</file>

<file path=xl/sharedStrings.xml><?xml version="1.0" encoding="utf-8"?>
<sst xmlns="http://schemas.openxmlformats.org/spreadsheetml/2006/main" count="678" uniqueCount="193">
  <si>
    <t xml:space="preserve">Исполнение налоговых доходов бюджетов муниципальных образований  по состоянию на 01.04.2025 года </t>
  </si>
  <si>
    <t xml:space="preserve">УТВЕРЖДЕНО НАЛОГОВЫЕ И НЕНАЛОГОВЫЕ на 2025 ГОД </t>
  </si>
  <si>
    <t>ИСПОЛНЕНО налоговые и неналоговые доходы - на 01.04.2025</t>
  </si>
  <si>
    <t>ИСПОЛНЕНО налоговые и неналоговые доходы - на 01.04.2024</t>
  </si>
  <si>
    <t>% исполнения по налоговым и неналоговым доходам по состоянию на 01.04.2025</t>
  </si>
  <si>
    <t>Темп роста (снижения) по налоговым и неналоговым доходам (янв-март 2025 к янв-марту 2024)</t>
  </si>
  <si>
    <t xml:space="preserve">УТВЕРЖДЕНО НАЛОГОВЫЕ ДОХОДЫ на 2025 ГОД </t>
  </si>
  <si>
    <t>ИСПОЛНЕНО налоговые доходы на 01.04.2025</t>
  </si>
  <si>
    <t>ИСПОЛНЕНО налоговые доходы на 01.04.2024</t>
  </si>
  <si>
    <t>% исполнения по НАЛОГОВЫМ ДОХОДАМ по состоянию на 01.04.2025</t>
  </si>
  <si>
    <t>Темп роста (снижения) по НАЛОГОВЫМ ДОХОДАМ (янв-март 2025 к янв-марту 2024)</t>
  </si>
  <si>
    <t xml:space="preserve">УТВЕРЖДЕНО НДФЛ на 2025 ГОД </t>
  </si>
  <si>
    <t>ИСПОЛНЕНО НДФЛ на 01.04.2025</t>
  </si>
  <si>
    <t>ИСПОЛНЕНО НДФЛ на 01.04.2024</t>
  </si>
  <si>
    <t>% исполнения по НДФЛ по состоянию на 01.04.2025</t>
  </si>
  <si>
    <t>Темп роста (снижения) по НДФЛ  (янв-март 2025 к янв-марту 2024)</t>
  </si>
  <si>
    <t xml:space="preserve">УТВЕРЖДЕНО ДОХОДЫ ОТ УПЛАТЫ АКЦИЗОВ НА НЕФТЕПРОДУКТЫ на 2025 ГОД </t>
  </si>
  <si>
    <t>ИСПОЛНЕНО ДОХОДЫ ОТ УПЛАТЫ АКЦИЗОВ НА НЕФТЕПРОДУКТЫ на 01.04.2025</t>
  </si>
  <si>
    <t>ИСПОЛНЕНО ДОХОДЫ ОТ УПЛАТЫ АКЦИЗОВ НА НЕФТЕПРОДУКТЫ на 01.04.2024</t>
  </si>
  <si>
    <t>% исполнения по ДОХОДАМ ОТ АКЦИЗОВ НА НЕФТЕПРОДУКТЫ по состоянию на 01.04.2025</t>
  </si>
  <si>
    <t>Темп роста (снижения) по доходам от уплаты акцизов на нефтепродукты (янв-март 2025 к янв-марту 2024)</t>
  </si>
  <si>
    <t xml:space="preserve">УТВЕРЖДЕНО Налог, взимаемый в связи с применением упрощенной системы налогообложения на 2025 ГОД </t>
  </si>
  <si>
    <t>ИСПОЛНЕНО Налог, взимаемый в связи с применением упрощенной системы налогообложения на 01.04.2025</t>
  </si>
  <si>
    <t>ИСПОЛНЕНО Налог, взимаемый в связи с применением упрощенной системы налогообложения на 01.04.2024</t>
  </si>
  <si>
    <t>% исполнения по налогу, взимаемый в связи с применением УСНО по состоянию на 01.04.2025</t>
  </si>
  <si>
    <t>Темп роста (снижения) по УСНО (янв-март 2025 к янв-марту 2024)</t>
  </si>
  <si>
    <t xml:space="preserve">УТВЕРЖДЕНО ЕНВД на 2025 ГОД </t>
  </si>
  <si>
    <t>ИСПОЛНЕНО ЕНВД на 01.04.2025</t>
  </si>
  <si>
    <t>ИСПОЛНЕНО ЕНВД на 01.04.2024</t>
  </si>
  <si>
    <t>% исполнения по ЕНВД по состоянию на 01.04.2025</t>
  </si>
  <si>
    <t>Темп роста (снижения) по ЕНВД (янв-март 2025 к янв-марту 2024)</t>
  </si>
  <si>
    <t>УТВЕРЖДЕНО Налог, взимаемый в связи с применением патентной системой налогообложения на 2025 ГОД</t>
  </si>
  <si>
    <t>ИСПОЛНЕНО Налог, взимаемый в связи с применением патентной системой налогообложения  на 01.04.2025</t>
  </si>
  <si>
    <t>ИСПОЛНЕНО Налог, взимаемый в связи с применением патентной системой налогообложения  на 01.04.2024</t>
  </si>
  <si>
    <t>% исполнения по патенту по состоянию на 01.04.2025</t>
  </si>
  <si>
    <t>Темп роста (снижения) по патенту  (янв-март 2025 к янв-марту 2024)</t>
  </si>
  <si>
    <t xml:space="preserve">УТВЕРЖДЕНО ЕСХН на 2025 ГОД </t>
  </si>
  <si>
    <t>ИСПОЛНЕНО ЕСХН на 01.04.2025</t>
  </si>
  <si>
    <t>ИСПОЛНЕНО ЕСХН на 01.04.2024</t>
  </si>
  <si>
    <t>% исполнения по ЕСХН по состоянию на 01.04.2025</t>
  </si>
  <si>
    <t>Темп роста (снижения) по ЕСХН  (янв-март 2025 к янв-марту 2024)</t>
  </si>
  <si>
    <t xml:space="preserve">УТВЕРЖДЕНО НАЛОГ НА ИМУЩЕСТВО ФИЗИЧЕСКИХ ЛИЦ на 2025 ГОД </t>
  </si>
  <si>
    <t>ИСПОЛНЕНО налог на имущество физических лиц на 01.04.2025</t>
  </si>
  <si>
    <t>ИСПОЛНЕНО налог на имущество физических лиц на 01.04.2024</t>
  </si>
  <si>
    <t>% исполнения по НАЛОГУ НА ИМ.ФИЗ.ЛИЦ по состоянию на 01.04.2025</t>
  </si>
  <si>
    <t>Темп роста (снижения) по НАЛОГУ НА ИМ.ФИЗ.ЛИЦ  (янв-март2025 к янв-марту 2024)</t>
  </si>
  <si>
    <t xml:space="preserve">УТВЕРЖДЕНО ЗЕМЕЛЬНЫЙ НАЛОГ на 2025 ГОД </t>
  </si>
  <si>
    <t>ИСПОЛНЕНО земельный налог на 01.04.2025</t>
  </si>
  <si>
    <t>ИСПОЛНЕНО земельный налог на 01.04.2024</t>
  </si>
  <si>
    <t>% исполнения по ЗЕМЕЛЬНОМУ НАЛОГУ по состоянию на 01.04.2025</t>
  </si>
  <si>
    <t>Темп роста (снижения) по ЗЕМЕЛЬНОМУ НАЛОГУ  (янв-март 2025 к янв-марту 2024)</t>
  </si>
  <si>
    <t xml:space="preserve">УТВЕРЖДЕНО НАЛОГ НА ДОБЫЧУ ПОЛЕЗНЫХ ИСКОПАЕМЫХ на 2025 ГОД </t>
  </si>
  <si>
    <t>ИСПОЛНЕНО НАЛОГ НА ДОБЫЧУ ПОЛЕЗНЫХ ИСКОПАЕМЫХ на 01.04.2025</t>
  </si>
  <si>
    <t>ИСПОЛНЕНО НАЛОГ НА ДОБЫЧУ ПОЛЕЗНЫХ ИСКОПАЕМЫХ на 01.04.2024</t>
  </si>
  <si>
    <t>% исполнения по налогу на добычу полезных ископаемых на 01.04.2025</t>
  </si>
  <si>
    <t>Темп роста (снижения) по налогу на добычу полезных ископаемых (янв-март 2025 к янв-марту 2024)</t>
  </si>
  <si>
    <t xml:space="preserve">УТВЕРЖДЕНО - ГОСУДАРСТВЕННАЯ ПОШЛИНА на 2025 ГОД </t>
  </si>
  <si>
    <t>ИСПОЛНЕНО ГОСУДАРСТВЕННАЯ ПОШЛИНА на 01.04.2025</t>
  </si>
  <si>
    <t>ИСПОЛНЕНО ГОСУДАРСТВЕННАЯ ПОШЛИНА на 01.04.2024</t>
  </si>
  <si>
    <t>% исполнения доходов от государственной пошлины на 01.04.2025 г.</t>
  </si>
  <si>
    <t>Темп роста (снижения) доходов от государственной пошлины (янв-март 2025 к янв-марту 2024)</t>
  </si>
  <si>
    <t>ИСПОЛНЕНО - ЗАДОЛЖЕННОСТЬ И ПЕРЕРАСЧЕТЫ ПО ОТМЕНЕННЫМ НАЛОГАМ на 01.04.2025</t>
  </si>
  <si>
    <t>ИСПОЛНЕНО - ЗАДОЛЖЕННОСТЬ И ПЕРЕРАСЧЕТЫ ПО ОТМЕНЕННЫМ НАЛОГАМ на 01.04.2024</t>
  </si>
  <si>
    <t>Темп роста (снижения) ПО ЗАДОЛЖЕННОСТИ И ПЕРЕРАСЧЕТАМ (янв-март 2025 к янв-марту 2024)</t>
  </si>
  <si>
    <t>Доля налоговых доходов в общем объеме налоговых и неналоговых доходов  по состоянию на 01.04.2024</t>
  </si>
  <si>
    <t>Доля налоговых доходов в общем объеме налоговых и неналоговых доходов  по состоянию на 01.04.2025</t>
  </si>
  <si>
    <t>Доля доходов от НДФЛ в общем объеме налоговых доходов                                          по состоянию на 01.04.2024</t>
  </si>
  <si>
    <t>Доля доходов от НДФЛ в общем объеме налоговых доходов                                          по состоянию на 01.04.2025</t>
  </si>
  <si>
    <t>Доля акцизов на нефтепродукты в общем объеме налоговых доходов по состоянию на 01.04.2024</t>
  </si>
  <si>
    <t>Доля акцизов на нефтепродукты в общем объеме налоговых доходов по состоянию на 01.04.2025</t>
  </si>
  <si>
    <t>Доля доходов отналога, взимаемого в связи с УСНО в общем объеме налоговых доходов                                          по состоянию на 01.04.2024</t>
  </si>
  <si>
    <t>Доля доходов отналога, взимаемого в связи с УСНО в общем объеме налоговых доходов                                          по состоянию на 01.04.2025</t>
  </si>
  <si>
    <t>Доля доходов от ЕНВД в общем объеме налоговых доходов                                          по состоянию на 01.04.2024</t>
  </si>
  <si>
    <t>Доля доходов от ЕНВД в общем объеме налоговых доходов                                          по состоянию на 01.04.2025</t>
  </si>
  <si>
    <t>Доля доходов от земельного налога в общем объеме налоговых доходов  по состоянию на 01.04.2024</t>
  </si>
  <si>
    <t>Доля доходов от земельного налога в общем объеме налоговых доходов  по состоянию на 01.04.2025</t>
  </si>
  <si>
    <t>Доля доходов от налога на имущ. физ лиц  в общем объеме налоговых доходов  по состоянию на 01.04.2024</t>
  </si>
  <si>
    <t>Доля доходов от налога на имущ. физ лиц  в общем объеме налоговых доходов  по состоянию на 01.04.2025</t>
  </si>
  <si>
    <t>Доля доходов от госпошлины  в общем объеме налоговых доходов                                          по состоянию на 01.04.2024</t>
  </si>
  <si>
    <t>Доля доходов от госпошлины  в общем объеме налоговых доходов                                          по состоянию на 01.04.2025</t>
  </si>
  <si>
    <t>Муниципальные образования</t>
  </si>
  <si>
    <t>Всего консолид. бюджет</t>
  </si>
  <si>
    <t>Бюджеты городских округов и  муниципальных районов</t>
  </si>
  <si>
    <t>Бюджеты поселений - всего</t>
  </si>
  <si>
    <t>Городские округа</t>
  </si>
  <si>
    <t xml:space="preserve"> </t>
  </si>
  <si>
    <t>Вичуга</t>
  </si>
  <si>
    <t>Иваново</t>
  </si>
  <si>
    <t>Кинешма</t>
  </si>
  <si>
    <t>Кохма</t>
  </si>
  <si>
    <t>Тейково</t>
  </si>
  <si>
    <t>Шуя</t>
  </si>
  <si>
    <t>Итого по городским округам</t>
  </si>
  <si>
    <t>Мунициппальные районы</t>
  </si>
  <si>
    <t>Верхнеландеховский</t>
  </si>
  <si>
    <t>Вичугский</t>
  </si>
  <si>
    <t>Гав.Посадский</t>
  </si>
  <si>
    <t>Заволжский</t>
  </si>
  <si>
    <t>Ивановский</t>
  </si>
  <si>
    <t>Ильинский</t>
  </si>
  <si>
    <t>Кинешемский</t>
  </si>
  <si>
    <t>Комсомольский</t>
  </si>
  <si>
    <t>Лежневский</t>
  </si>
  <si>
    <t>Лухский</t>
  </si>
  <si>
    <t>Палехский</t>
  </si>
  <si>
    <t>Пестяковский</t>
  </si>
  <si>
    <t>Приволжский</t>
  </si>
  <si>
    <t>Пучежский</t>
  </si>
  <si>
    <t>Родниковский</t>
  </si>
  <si>
    <t>Савинский</t>
  </si>
  <si>
    <t>Тейковский</t>
  </si>
  <si>
    <t>Фурмановский</t>
  </si>
  <si>
    <t>Шуйский</t>
  </si>
  <si>
    <t>Южский</t>
  </si>
  <si>
    <t>Юрьевецкий</t>
  </si>
  <si>
    <t>Итого по муниципальным районам  (поселениям)</t>
  </si>
  <si>
    <t>Итого по местным бюджетам</t>
  </si>
  <si>
    <t>Областной бюджет</t>
  </si>
  <si>
    <t xml:space="preserve">ВСЕГО </t>
  </si>
  <si>
    <t>Исполнение неналоговых доходов бюджетов муниципальных образований  по состоянию на 01.04.2025 года</t>
  </si>
  <si>
    <t>УТВЕРЖДЕНО НЕНАЛОГОВЫЕ ДОХОДЫ на 2025 год</t>
  </si>
  <si>
    <t>ИСПОЛНЕНО - НЕНАЛОГОВЫЕ ДОХОДЫ   на 01.04.2025</t>
  </si>
  <si>
    <t>ИСПОЛНЕНО - НЕНАЛОГОВЫЕ ДОХОДЫ   на 01.04.2024</t>
  </si>
  <si>
    <t>% исполнения по НЕНАЛОГОВЫМ ДОХОДАМ по состоянию  на 01.04.2025</t>
  </si>
  <si>
    <t>Темп роста (снижения) по НЕНАЛОГОВЫМ ДОХОДАМ (янв-март 2025 к янв-марту 2024)</t>
  </si>
  <si>
    <t>УТВЕРЖДЕНО аренда земли до разграничения госсобств-ти на 2025 год</t>
  </si>
  <si>
    <t>ИСПОЛНЕНО - аренда земли до разграничения госсобств-ти  на 01.04.2025</t>
  </si>
  <si>
    <t>ИСПОЛНЕНО - аренда земли до разграничения госсобств-ти  на 01.04.2024</t>
  </si>
  <si>
    <t>% исполнения по аренде земли до разграничения госсобств-ти по состоянию  на 01.04.2025</t>
  </si>
  <si>
    <t>Темп роста (снижения) по ар.земли до разгранич. госсобств.  (янв-март 2025 к янв-марту 2024)</t>
  </si>
  <si>
    <t>УТВЕРЖДЕНО аренда земли после разграничения госсобств-ти на землю на 2025 год</t>
  </si>
  <si>
    <t>ИСПОЛНЕНО - аренда земли после разграничения госсобственности на землю  на 01.04.2025</t>
  </si>
  <si>
    <t>ИСПОЛНЕНО - аренда земли после разграничения госсобственности на землю  на 01.04.2024</t>
  </si>
  <si>
    <t>% исполнения по аренде земли после разграничения госсобств-ти на землю по состоянию  на 01.04.2025</t>
  </si>
  <si>
    <t>Темп роста (снижения) по ар.земли после разгранич. госсобств.  (янв-март 2025 к янв-марту 2024)</t>
  </si>
  <si>
    <t>УТВЕРЖДЕНО аренда имущества на 2025 год</t>
  </si>
  <si>
    <t>ИСПОЛНЕНО - аренда имущества  на 01.04.2025</t>
  </si>
  <si>
    <t>ИСПОЛНЕНО - аренда имущества  на 01.04.2024</t>
  </si>
  <si>
    <t>% исполнения по аренде имущества по состоянию  на 01.04.2025</t>
  </si>
  <si>
    <t>Темп роста (снижения) по аренде имущества  (янв-март 2025 к янв-марту 2024)</t>
  </si>
  <si>
    <t>УТВЕРЖДЕНО плата за негативное воздействие за окруж. среду на 2025 год</t>
  </si>
  <si>
    <t>ИСПОЛНЕНО - плата за негат. возд. на окруж.среду  на 01.04.2025</t>
  </si>
  <si>
    <t>ИСПОЛНЕНО - плата за негат. возд. на окруж.среду  на 01.04.2024</t>
  </si>
  <si>
    <t>% исполнения по плате за негат возд. на окр.среду по состоянию  на 01.04.2025</t>
  </si>
  <si>
    <t>Темп роста (снижения) по плате за негат возд. на окр.среду (янв-март 2025 к янв-марту 2024)</t>
  </si>
  <si>
    <t>УТВЕРЖДЕНО доходы от оказания платных услуг и компенсации затрат государства на 2025 год</t>
  </si>
  <si>
    <t>ИСПОЛНЕНО - Доходы от оказания платных услуг и компенсации затрат государства  на 01.04.2025 (КБК 1 13 00000 00 0000 000)</t>
  </si>
  <si>
    <t>ИСПОЛНЕНО - Доходы от оказания платных услуг и компенсации затрат государства  на 01.04.2024 (КБК 1 13 00000 00 0000 000)</t>
  </si>
  <si>
    <t>% исполнения доходов от оказания платных услуг и компенсации затрат государства по состоянию  на 01.04.2025</t>
  </si>
  <si>
    <t>Темп роста (снижения) по доходам от оказания платных услуг (янв-март 2025 к янв-марту 2024)</t>
  </si>
  <si>
    <t>УТВЕРЖДЕНО доходы от реализации имущества на 2025 год</t>
  </si>
  <si>
    <t>ИСПОЛНЕНО - доходы от реализации имущества  на 01.04.2025</t>
  </si>
  <si>
    <t>ИСПОЛНЕНО - доходы от реализации имущества  на 01.04.2024</t>
  </si>
  <si>
    <t>% исполнения доходов от реализации имущества по состоянию  на 01.04.2025</t>
  </si>
  <si>
    <t>Темп роста/снижения по доходам от реализации имущества (янв-март 2025 к янв-марту 2024)</t>
  </si>
  <si>
    <t>УТВЕРЖДЕНО доходы от продажи земельных участков (до разграничения) на 2025 год</t>
  </si>
  <si>
    <t>ИСПОЛНЕНО - доходы от продажи зем.участков (до разгранич.)  на 01.04.2025</t>
  </si>
  <si>
    <t>ИСПОЛНЕНО - доходы от продажи зем.участков (до разгранич.)  на 01.04.2024</t>
  </si>
  <si>
    <t>% исполнения доходов от продажи земельных участков (до разграничения) по состоянию  на 01.04.2025</t>
  </si>
  <si>
    <t>Темп роста (снижения) по дох. от продажи зем.уч. до разгранич. (янв-март 2025 к янв-марту 2024)</t>
  </si>
  <si>
    <t>УТВЕРЖДЕНО -  Доходы от продажи земельных участков, государственная собственность на которые разграничена  на 2025 год</t>
  </si>
  <si>
    <t>ИСПОЛНЕНО - Доходы от продажи земельных участков, государственная собственность на которые разграниче на 01.04.2025</t>
  </si>
  <si>
    <t>ИСПОЛНЕНО - Доходы от продажи земельных участков, государственная собственность на которые разграниче на 01.04.2024</t>
  </si>
  <si>
    <t>% исполнения доходов от продажи зем. участков, собственность на которые разграничена по состоянию  на 01.04.2025</t>
  </si>
  <si>
    <t>Темп роста (снижения) доходов от продажи зем. участков, собственность на которые разграничена (янв-март 2025 к янв-марту 2024)</t>
  </si>
  <si>
    <t>УТВЕРЖДЕНО доходы от штрафов, санкций, возмещения ущерба на 2025 год</t>
  </si>
  <si>
    <t>ИСПОЛНЕНО - штрафы, санкции, возмещ.ущерба  на 01.04.2025</t>
  </si>
  <si>
    <t>ИСПОЛНЕНО - штрафы, санкции, возмещ.ущерба  на 01.04.2024</t>
  </si>
  <si>
    <t>% исполнения от штрафов, санкций, возмещения ущерба по состоянию  на 01.04.2025</t>
  </si>
  <si>
    <t>Темп роста (снижения) по штрафам (янв-март 2025 к янв-марту 2024)</t>
  </si>
  <si>
    <t>УТВЕРЖДЕНО прочие неналоговые доходы на 2025 год</t>
  </si>
  <si>
    <t>ИСПОЛНЕНО - прочие неналоговые доходы (КБК 1 17 05…)  на 01.04.2025</t>
  </si>
  <si>
    <t>ИСПОЛНЕНО - прочие неналоговые доходы (КБК 1 17 05…)  на 01.04.2024</t>
  </si>
  <si>
    <t>% исполнения прочие неналоговые доходы по состоянию  на 01.04.2025</t>
  </si>
  <si>
    <t>Темп роста (снижения) по прочим неналоговым доходам (янв-март 2025 к янв-марту 2024)</t>
  </si>
  <si>
    <t>УТВЕРЖДЕНО инициативные платежи на 2025 год</t>
  </si>
  <si>
    <t>ИСПОЛНЕНО - инициативные платежи (КБК 1 17 15…)  на 01.04.2025</t>
  </si>
  <si>
    <t>ИСПОЛНЕНО - инициативные платежи (КБК 1 17 15…)  на 01.04.2024</t>
  </si>
  <si>
    <t>% исполнения инициативные платежи по состоянию  на 01.04.2025</t>
  </si>
  <si>
    <t>Доля неналоговых доходов в общем объеме налоговых и неналоговых доходов                                                          по состоянию  на 01.04.2024</t>
  </si>
  <si>
    <t>Доля неналоговых доходов в общем объеме налоговых и неналоговых доходов                                                            по состоянию  на 01.04.2025</t>
  </si>
  <si>
    <t>Доля  доходов от ар.платы за  землю до разгранич. соб-ти в общем объеме  неналоговых доходов   по состоянию  на 01.04.2024</t>
  </si>
  <si>
    <t>Доля  доходов от ар.платы за  землю до разгранич. соб-ти в общем объеме  неналоговых доходов   по состоянию  на 01.04.2025</t>
  </si>
  <si>
    <t>Доля  доходов от аренды имущества в общем объеме  неналоговых доходов   по состоянию  на 01.04.2024</t>
  </si>
  <si>
    <t>Доля  доходов от аренды имущества в общем объеме  неналоговых доходов   по состоянию  на 01.04.2025</t>
  </si>
  <si>
    <t>Доля  доходов от реализации имущества в общем объеме  неналоговых доходов   по состоянию  на 01.04.2024</t>
  </si>
  <si>
    <t>Доля  доходов от реализации имущества в общем объеме  неналоговых доходов   по состоянию  на 01.04.2025</t>
  </si>
  <si>
    <t>Доля  доходов от штрафных санкц в общем объеме  неналоговых доходов   по состоянию  на 01.04.2024</t>
  </si>
  <si>
    <t>Доля  доходов от штрафных санкц в общем объеме  неналоговых доходов   по состоянию  на 01.04.2025</t>
  </si>
  <si>
    <t>Всего консолид. Бюджет</t>
  </si>
  <si>
    <t>Бюджеты поселений-всего</t>
  </si>
  <si>
    <t>ВСЕГО *</t>
  </si>
  <si>
    <t xml:space="preserve"> *итоговые суммы по отчету об исполнении консолидированного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</si>
</sst>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%"/>
    <numFmt numFmtId="166" formatCode="0.000%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7D4D5"/>
        <bgColor indexed="64"/>
      </patternFill>
    </fill>
    <fill>
      <patternFill patternType="solid">
        <fgColor rgb="FF91CAC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7FE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shrinkToFi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shrinkToFit="1"/>
    </xf>
    <xf numFmtId="164" fontId="7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shrinkToFit="1"/>
    </xf>
    <xf numFmtId="4" fontId="7" fillId="0" borderId="1" xfId="0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164" fontId="7" fillId="18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7" fillId="18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0" fontId="7" fillId="18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left" vertical="center"/>
    </xf>
    <xf numFmtId="3" fontId="7" fillId="19" borderId="1" xfId="0" applyNumberFormat="1" applyFont="1" applyFill="1" applyBorder="1" applyAlignment="1">
      <alignment horizontal="right" vertical="center"/>
    </xf>
    <xf numFmtId="3" fontId="7" fillId="19" borderId="1" xfId="0" applyNumberFormat="1" applyFont="1" applyFill="1" applyBorder="1" applyAlignment="1">
      <alignment horizontal="center" vertical="center"/>
    </xf>
    <xf numFmtId="3" fontId="7" fillId="19" borderId="1" xfId="0" applyNumberFormat="1" applyFont="1" applyFill="1" applyBorder="1" applyAlignment="1">
      <alignment horizontal="center" vertical="center" shrinkToFit="1"/>
    </xf>
    <xf numFmtId="164" fontId="7" fillId="19" borderId="1" xfId="1" applyNumberFormat="1" applyFont="1" applyFill="1" applyBorder="1" applyAlignment="1">
      <alignment horizontal="center" vertical="center"/>
    </xf>
    <xf numFmtId="4" fontId="7" fillId="19" borderId="1" xfId="0" applyNumberFormat="1" applyFont="1" applyFill="1" applyBorder="1" applyAlignment="1">
      <alignment horizontal="center" vertical="center"/>
    </xf>
    <xf numFmtId="9" fontId="7" fillId="19" borderId="1" xfId="0" applyNumberFormat="1" applyFont="1" applyFill="1" applyBorder="1" applyAlignment="1">
      <alignment horizontal="center" vertical="center"/>
    </xf>
    <xf numFmtId="3" fontId="7" fillId="19" borderId="1" xfId="0" applyNumberFormat="1" applyFont="1" applyFill="1" applyBorder="1" applyAlignment="1">
      <alignment horizontal="right" vertical="center" shrinkToFit="1"/>
    </xf>
    <xf numFmtId="164" fontId="7" fillId="19" borderId="1" xfId="1" applyNumberFormat="1" applyFont="1" applyFill="1" applyBorder="1" applyAlignment="1">
      <alignment horizontal="right" vertical="center"/>
    </xf>
    <xf numFmtId="3" fontId="7" fillId="19" borderId="2" xfId="0" applyNumberFormat="1" applyFont="1" applyFill="1" applyBorder="1" applyAlignment="1">
      <alignment horizontal="right" vertical="center"/>
    </xf>
    <xf numFmtId="10" fontId="7" fillId="19" borderId="2" xfId="0" applyNumberFormat="1" applyFont="1" applyFill="1" applyBorder="1" applyAlignment="1">
      <alignment horizontal="center" vertical="center"/>
    </xf>
    <xf numFmtId="164" fontId="7" fillId="19" borderId="2" xfId="1" applyNumberFormat="1" applyFont="1" applyFill="1" applyBorder="1" applyAlignment="1">
      <alignment horizontal="center" vertical="center"/>
    </xf>
    <xf numFmtId="0" fontId="7" fillId="19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 vertical="center"/>
    </xf>
    <xf numFmtId="10" fontId="7" fillId="2" borderId="2" xfId="0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0" fontId="7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18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2" fillId="18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18" borderId="0" xfId="0" applyFont="1" applyFill="1" applyBorder="1" applyAlignment="1">
      <alignment horizontal="center" vertical="center"/>
    </xf>
    <xf numFmtId="3" fontId="11" fillId="18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3" fontId="9" fillId="0" borderId="0" xfId="0" applyNumberFormat="1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" fontId="7" fillId="0" borderId="0" xfId="0" applyNumberFormat="1" applyFont="1" applyFill="1" applyAlignment="1">
      <alignment horizontal="center" vertical="top"/>
    </xf>
    <xf numFmtId="3" fontId="7" fillId="0" borderId="0" xfId="0" applyNumberFormat="1" applyFont="1" applyFill="1" applyAlignment="1">
      <alignment horizontal="center" vertical="top"/>
    </xf>
    <xf numFmtId="3" fontId="7" fillId="0" borderId="0" xfId="0" applyNumberFormat="1" applyFont="1" applyFill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20" borderId="0" xfId="0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3" fillId="2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5" fillId="18" borderId="2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6" fillId="21" borderId="2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6" fillId="22" borderId="2" xfId="0" applyFont="1" applyFill="1" applyBorder="1" applyAlignment="1">
      <alignment horizontal="center" vertical="center" wrapText="1"/>
    </xf>
    <xf numFmtId="0" fontId="6" fillId="22" borderId="3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9" fillId="0" borderId="0" xfId="0" applyFont="1" applyFill="1" applyBorder="1"/>
    <xf numFmtId="0" fontId="5" fillId="18" borderId="1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6" fillId="23" borderId="4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4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6" fillId="24" borderId="2" xfId="0" applyFont="1" applyFill="1" applyBorder="1" applyAlignment="1">
      <alignment horizontal="center" vertical="center" wrapText="1"/>
    </xf>
    <xf numFmtId="0" fontId="6" fillId="24" borderId="3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5" fillId="25" borderId="3" xfId="0" applyFont="1" applyFill="1" applyBorder="1" applyAlignment="1">
      <alignment horizontal="center" vertical="center" wrapText="1"/>
    </xf>
    <xf numFmtId="0" fontId="5" fillId="25" borderId="4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6" fillId="25" borderId="2" xfId="0" applyFont="1" applyFill="1" applyBorder="1" applyAlignment="1">
      <alignment horizontal="center" vertical="center" wrapText="1"/>
    </xf>
    <xf numFmtId="0" fontId="6" fillId="25" borderId="3" xfId="0" applyFont="1" applyFill="1" applyBorder="1" applyAlignment="1">
      <alignment horizontal="center" vertical="center" wrapText="1"/>
    </xf>
    <xf numFmtId="0" fontId="6" fillId="25" borderId="4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26" borderId="4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6" fillId="26" borderId="2" xfId="0" applyFont="1" applyFill="1" applyBorder="1" applyAlignment="1">
      <alignment horizontal="center" vertical="center" wrapText="1"/>
    </xf>
    <xf numFmtId="0" fontId="6" fillId="26" borderId="3" xfId="0" applyFont="1" applyFill="1" applyBorder="1" applyAlignment="1">
      <alignment horizontal="center" vertical="center" wrapText="1"/>
    </xf>
    <xf numFmtId="0" fontId="6" fillId="26" borderId="4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 wrapText="1"/>
    </xf>
    <xf numFmtId="0" fontId="6" fillId="28" borderId="3" xfId="0" applyFont="1" applyFill="1" applyBorder="1" applyAlignment="1">
      <alignment horizontal="center" vertical="center" wrapText="1"/>
    </xf>
    <xf numFmtId="0" fontId="6" fillId="28" borderId="4" xfId="0" applyFont="1" applyFill="1" applyBorder="1" applyAlignment="1">
      <alignment horizontal="center" vertical="center" wrapText="1"/>
    </xf>
    <xf numFmtId="0" fontId="6" fillId="26" borderId="1" xfId="0" applyFont="1" applyFill="1" applyBorder="1" applyAlignment="1">
      <alignment horizontal="center" vertical="center" wrapText="1"/>
    </xf>
    <xf numFmtId="0" fontId="6" fillId="29" borderId="2" xfId="0" applyFont="1" applyFill="1" applyBorder="1" applyAlignment="1">
      <alignment horizontal="center" vertical="center" wrapText="1"/>
    </xf>
    <xf numFmtId="0" fontId="6" fillId="29" borderId="3" xfId="0" applyFont="1" applyFill="1" applyBorder="1" applyAlignment="1">
      <alignment horizontal="center" vertical="center" wrapText="1"/>
    </xf>
    <xf numFmtId="0" fontId="6" fillId="29" borderId="4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4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18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164" fontId="7" fillId="18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18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0" borderId="0" xfId="0" applyFont="1" applyFill="1" applyAlignment="1">
      <alignment horizontal="center" vertical="center"/>
    </xf>
    <xf numFmtId="3" fontId="7" fillId="0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" fillId="0" borderId="0" xfId="0" applyFont="1"/>
    <xf numFmtId="0" fontId="3" fillId="0" borderId="5" xfId="0" applyFont="1" applyBorder="1"/>
    <xf numFmtId="0" fontId="13" fillId="0" borderId="0" xfId="0" applyFont="1" applyFill="1" applyBorder="1"/>
    <xf numFmtId="0" fontId="7" fillId="0" borderId="0" xfId="0" applyFont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</cellXfs>
  <cellStyles count="2">
    <cellStyle name="Обычный" xfId="0" builtinId="0"/>
    <cellStyle name="Процент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83;&#1086;&#1075;&#1086;&#1074;&#1072;&#1103;/0_&#1086;&#1073;&#1097;&#1080;&#1077;%20&#1076;&#1086;&#1082;&#1091;&#1084;&#1077;&#1085;&#1090;&#1099;/&#1048;&#1057;&#1055;&#1054;&#1051;&#1053;&#1045;&#1053;&#1048;&#1045;%202025/&#1064;&#1040;&#1041;&#1051;&#1054;&#1053;_&#1048;&#1089;&#1087;&#1086;&#1083;&#1085;&#1077;&#1085;&#1086;%20&#1085;&#1072;%2001.04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.мун.образ01.04.2025-неналог"/>
      <sheetName val="исп.мун.образ01.04.2025-налогов"/>
      <sheetName val="исп.консолид_01_04_2025"/>
      <sheetName val="исп.областной_01_04_2025"/>
      <sheetName val="исп.местные_01_04_2025"/>
      <sheetName val="исп. обл_размещ_01_04_2025"/>
    </sheetNames>
    <sheetDataSet>
      <sheetData sheetId="0"/>
      <sheetData sheetId="1">
        <row r="10">
          <cell r="F10">
            <v>33893734.770000003</v>
          </cell>
          <cell r="G10">
            <v>33893734.770000003</v>
          </cell>
          <cell r="I10">
            <v>28877245.050000001</v>
          </cell>
          <cell r="J10">
            <v>28877245.050000001</v>
          </cell>
        </row>
        <row r="11">
          <cell r="F11">
            <v>1015594076.8200001</v>
          </cell>
          <cell r="G11">
            <v>1015594076.8200001</v>
          </cell>
          <cell r="I11">
            <v>848385147.50999999</v>
          </cell>
          <cell r="J11">
            <v>848385147.50999999</v>
          </cell>
        </row>
        <row r="12">
          <cell r="F12">
            <v>105262415.19</v>
          </cell>
          <cell r="G12">
            <v>105262415.19</v>
          </cell>
          <cell r="I12">
            <v>88693252.5</v>
          </cell>
          <cell r="J12">
            <v>88693252.5</v>
          </cell>
        </row>
        <row r="13">
          <cell r="F13">
            <v>36878422.240000002</v>
          </cell>
          <cell r="G13">
            <v>36878422.240000002</v>
          </cell>
          <cell r="I13">
            <v>40824255.810000002</v>
          </cell>
          <cell r="J13">
            <v>40824255.810000002</v>
          </cell>
        </row>
        <row r="14">
          <cell r="F14">
            <v>58591237.840000004</v>
          </cell>
          <cell r="G14">
            <v>58591237.840000004</v>
          </cell>
          <cell r="I14">
            <v>49403457.82</v>
          </cell>
          <cell r="J14">
            <v>49403457.82</v>
          </cell>
        </row>
        <row r="15">
          <cell r="F15">
            <v>116534895.77</v>
          </cell>
          <cell r="G15">
            <v>116534895.77</v>
          </cell>
          <cell r="I15">
            <v>69145995.980000004</v>
          </cell>
          <cell r="J15">
            <v>69145995.980000004</v>
          </cell>
        </row>
        <row r="16">
          <cell r="F16">
            <v>1366754782.6299999</v>
          </cell>
          <cell r="G16">
            <v>1366754782.6299999</v>
          </cell>
          <cell r="I16">
            <v>1125329354.6699998</v>
          </cell>
          <cell r="J16">
            <v>1125329354.6699998</v>
          </cell>
        </row>
        <row r="18">
          <cell r="F18">
            <v>7970011.5700000003</v>
          </cell>
          <cell r="G18">
            <v>5637275.8499999996</v>
          </cell>
          <cell r="H18">
            <v>2332735.7200000002</v>
          </cell>
          <cell r="I18">
            <v>6298585.2000000002</v>
          </cell>
          <cell r="J18">
            <v>3935495.68</v>
          </cell>
          <cell r="K18">
            <v>2363089.52</v>
          </cell>
        </row>
        <row r="19">
          <cell r="F19">
            <v>29429890.379999999</v>
          </cell>
          <cell r="G19">
            <v>16267412.539999999</v>
          </cell>
          <cell r="H19">
            <v>13162477.84</v>
          </cell>
          <cell r="I19">
            <v>23292055.920000002</v>
          </cell>
          <cell r="J19">
            <v>13126035.82</v>
          </cell>
          <cell r="K19">
            <v>10166020.1</v>
          </cell>
        </row>
        <row r="20">
          <cell r="F20">
            <v>41044288.219999999</v>
          </cell>
          <cell r="G20">
            <v>24160655.699999999</v>
          </cell>
          <cell r="H20">
            <v>16883632.52</v>
          </cell>
          <cell r="I20">
            <v>40499598.039999999</v>
          </cell>
          <cell r="J20">
            <v>21701112.969999999</v>
          </cell>
          <cell r="K20">
            <v>18798485.07</v>
          </cell>
        </row>
        <row r="21">
          <cell r="F21">
            <v>38672976.469999999</v>
          </cell>
          <cell r="G21">
            <v>20622628.170000002</v>
          </cell>
          <cell r="H21">
            <v>18050348.299999997</v>
          </cell>
          <cell r="I21">
            <v>46417186.409999996</v>
          </cell>
          <cell r="J21">
            <v>23635710.68</v>
          </cell>
          <cell r="K21">
            <v>22781475.73</v>
          </cell>
        </row>
        <row r="22">
          <cell r="F22">
            <v>189856785.74000001</v>
          </cell>
          <cell r="G22">
            <v>164122164.97</v>
          </cell>
          <cell r="H22">
            <v>25734620.77</v>
          </cell>
          <cell r="I22">
            <v>164208202.51000002</v>
          </cell>
          <cell r="J22">
            <v>144925238.27000001</v>
          </cell>
          <cell r="K22">
            <v>19282964.239999998</v>
          </cell>
        </row>
        <row r="23">
          <cell r="F23">
            <v>22710621.210000001</v>
          </cell>
          <cell r="G23">
            <v>15255526.960000001</v>
          </cell>
          <cell r="H23">
            <v>7455094.25</v>
          </cell>
          <cell r="I23">
            <v>32110529.149999999</v>
          </cell>
          <cell r="J23">
            <v>25066148.780000001</v>
          </cell>
          <cell r="K23">
            <v>7044380.3699999992</v>
          </cell>
        </row>
        <row r="24">
          <cell r="F24">
            <v>72525906.400000006</v>
          </cell>
          <cell r="G24">
            <v>40432333.969999999</v>
          </cell>
          <cell r="H24">
            <v>32093572.43</v>
          </cell>
          <cell r="I24">
            <v>91025700.479999989</v>
          </cell>
          <cell r="J24">
            <v>57734053.909999996</v>
          </cell>
          <cell r="K24">
            <v>33291646.57</v>
          </cell>
        </row>
        <row r="25">
          <cell r="F25">
            <v>38478128.620000005</v>
          </cell>
          <cell r="G25">
            <v>23606587.260000002</v>
          </cell>
          <cell r="H25">
            <v>14871541.360000001</v>
          </cell>
          <cell r="I25">
            <v>34886024.269999996</v>
          </cell>
          <cell r="J25">
            <v>19716349.18</v>
          </cell>
          <cell r="K25">
            <v>15169675.09</v>
          </cell>
        </row>
        <row r="26">
          <cell r="F26">
            <v>45897392.149999999</v>
          </cell>
          <cell r="G26">
            <v>33165506.960000001</v>
          </cell>
          <cell r="H26">
            <v>12731885.189999999</v>
          </cell>
          <cell r="I26">
            <v>37745335.350000001</v>
          </cell>
          <cell r="J26">
            <v>26137384.98</v>
          </cell>
          <cell r="K26">
            <v>11607950.369999999</v>
          </cell>
        </row>
        <row r="27">
          <cell r="F27">
            <v>9835504.9299999997</v>
          </cell>
          <cell r="G27">
            <v>6699986.46</v>
          </cell>
          <cell r="H27">
            <v>3135518.4699999997</v>
          </cell>
          <cell r="I27">
            <v>9168807.4699999988</v>
          </cell>
          <cell r="J27">
            <v>6050207.0099999998</v>
          </cell>
          <cell r="K27">
            <v>3118600.46</v>
          </cell>
        </row>
        <row r="28">
          <cell r="F28">
            <v>30401069.049999997</v>
          </cell>
          <cell r="G28">
            <v>21149889.219999999</v>
          </cell>
          <cell r="H28">
            <v>9251179.8300000001</v>
          </cell>
          <cell r="I28">
            <v>27725851.200000003</v>
          </cell>
          <cell r="J28">
            <v>18590233.010000002</v>
          </cell>
          <cell r="K28">
            <v>9135618.1899999995</v>
          </cell>
        </row>
        <row r="29">
          <cell r="F29">
            <v>9749532.8000000007</v>
          </cell>
          <cell r="G29">
            <v>5354067.07</v>
          </cell>
          <cell r="H29">
            <v>4395465.7300000004</v>
          </cell>
          <cell r="I29">
            <v>9643025.2400000002</v>
          </cell>
          <cell r="J29">
            <v>5333379.45</v>
          </cell>
          <cell r="K29">
            <v>4309645.79</v>
          </cell>
        </row>
        <row r="30">
          <cell r="F30">
            <v>73894198.379999995</v>
          </cell>
          <cell r="G30">
            <v>33195662.66</v>
          </cell>
          <cell r="H30">
            <v>40698535.719999999</v>
          </cell>
          <cell r="I30">
            <v>62507478.280000001</v>
          </cell>
          <cell r="J30">
            <v>30553469.07</v>
          </cell>
          <cell r="K30">
            <v>31954009.209999997</v>
          </cell>
        </row>
        <row r="31">
          <cell r="F31">
            <v>32429431.590000004</v>
          </cell>
          <cell r="G31">
            <v>18958564.460000001</v>
          </cell>
          <cell r="H31">
            <v>13470867.130000001</v>
          </cell>
          <cell r="I31">
            <v>29500447.760000002</v>
          </cell>
          <cell r="J31">
            <v>17957367.41</v>
          </cell>
          <cell r="K31">
            <v>11543080.350000001</v>
          </cell>
        </row>
        <row r="32">
          <cell r="F32">
            <v>110855236.25</v>
          </cell>
          <cell r="G32">
            <v>63276745.57</v>
          </cell>
          <cell r="H32">
            <v>47578490.68</v>
          </cell>
          <cell r="I32">
            <v>92643066.030000001</v>
          </cell>
          <cell r="J32">
            <v>47915225.719999999</v>
          </cell>
          <cell r="K32">
            <v>44727840.309999995</v>
          </cell>
        </row>
        <row r="33">
          <cell r="F33">
            <v>24846755.969999999</v>
          </cell>
          <cell r="G33">
            <v>15775727.18</v>
          </cell>
          <cell r="H33">
            <v>9071028.7899999991</v>
          </cell>
          <cell r="I33">
            <v>21113499.550000001</v>
          </cell>
          <cell r="J33">
            <v>12875555.82</v>
          </cell>
          <cell r="K33">
            <v>8237943.7300000004</v>
          </cell>
        </row>
        <row r="34">
          <cell r="F34">
            <v>25589770.280000001</v>
          </cell>
          <cell r="G34">
            <v>19912262.510000002</v>
          </cell>
          <cell r="H34">
            <v>5677507.7699999996</v>
          </cell>
          <cell r="I34">
            <v>22229021.210000001</v>
          </cell>
          <cell r="J34">
            <v>17639734.280000001</v>
          </cell>
          <cell r="K34">
            <v>4589286.93</v>
          </cell>
        </row>
        <row r="35">
          <cell r="F35">
            <v>145833381.50999999</v>
          </cell>
          <cell r="G35">
            <v>87663889.670000002</v>
          </cell>
          <cell r="H35">
            <v>58169491.839999996</v>
          </cell>
          <cell r="I35">
            <v>80459376.25999999</v>
          </cell>
          <cell r="J35">
            <v>47321006.579999998</v>
          </cell>
          <cell r="K35">
            <v>33138369.68</v>
          </cell>
        </row>
        <row r="36">
          <cell r="F36">
            <v>40666599.129999995</v>
          </cell>
          <cell r="G36">
            <v>31881572.199999999</v>
          </cell>
          <cell r="H36">
            <v>8785026.9299999997</v>
          </cell>
          <cell r="I36">
            <v>29143397.560000002</v>
          </cell>
          <cell r="J36">
            <v>23008200.34</v>
          </cell>
          <cell r="K36">
            <v>6135197.2200000007</v>
          </cell>
        </row>
        <row r="37">
          <cell r="F37">
            <v>42211862.049999997</v>
          </cell>
          <cell r="G37">
            <v>23130556.550000001</v>
          </cell>
          <cell r="H37">
            <v>19081305.5</v>
          </cell>
          <cell r="I37">
            <v>36128899.829999998</v>
          </cell>
          <cell r="J37">
            <v>20439514.93</v>
          </cell>
          <cell r="K37">
            <v>15689384.899999999</v>
          </cell>
        </row>
        <row r="38">
          <cell r="F38">
            <v>22048895.170000002</v>
          </cell>
          <cell r="G38">
            <v>13390446.01</v>
          </cell>
          <cell r="H38">
            <v>8658449.1600000001</v>
          </cell>
          <cell r="I38">
            <v>21410902.77</v>
          </cell>
          <cell r="J38">
            <v>13503997.74</v>
          </cell>
          <cell r="K38">
            <v>7906905.0300000003</v>
          </cell>
        </row>
        <row r="39">
          <cell r="F39">
            <v>1054948237.8699999</v>
          </cell>
          <cell r="G39">
            <v>683659461.93999994</v>
          </cell>
          <cell r="H39">
            <v>371288775.93000001</v>
          </cell>
          <cell r="I39">
            <v>918156990.49000001</v>
          </cell>
          <cell r="J39">
            <v>597165421.63000011</v>
          </cell>
          <cell r="K39">
            <v>320991568.85999995</v>
          </cell>
        </row>
        <row r="40">
          <cell r="F40">
            <v>2421703020.5</v>
          </cell>
          <cell r="G40">
            <v>2050414244.5699997</v>
          </cell>
          <cell r="H40">
            <v>371288775.93000001</v>
          </cell>
          <cell r="I40">
            <v>2043486345.1599998</v>
          </cell>
          <cell r="J40">
            <v>1722494776.3</v>
          </cell>
          <cell r="K40">
            <v>320991568.85999995</v>
          </cell>
        </row>
        <row r="41">
          <cell r="F41">
            <v>10948396919.440001</v>
          </cell>
          <cell r="I41">
            <v>9740339767.3999996</v>
          </cell>
        </row>
        <row r="42">
          <cell r="F42">
            <v>13370099939.940001</v>
          </cell>
          <cell r="G42">
            <v>2050414244.5699997</v>
          </cell>
          <cell r="H42">
            <v>371288775.93000001</v>
          </cell>
          <cell r="I42">
            <v>11783824566.07</v>
          </cell>
          <cell r="J42">
            <v>1722494776.3</v>
          </cell>
          <cell r="K42">
            <v>320991568.85999995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08"/>
  <sheetViews>
    <sheetView tabSelected="1" zoomScaleNormal="100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T11" sqref="T11"/>
    </sheetView>
  </sheetViews>
  <sheetFormatPr defaultRowHeight="15.75" outlineLevelRow="1" outlineLevelCol="1" x14ac:dyDescent="0.2"/>
  <cols>
    <col min="1" max="1" width="4" style="178" customWidth="1"/>
    <col min="2" max="2" width="24.85546875" style="179" customWidth="1"/>
    <col min="3" max="3" width="18" style="2" hidden="1" customWidth="1" outlineLevel="1"/>
    <col min="4" max="4" width="17.5703125" style="177" hidden="1" customWidth="1" outlineLevel="1"/>
    <col min="5" max="5" width="18.28515625" style="2" hidden="1" customWidth="1" outlineLevel="1"/>
    <col min="6" max="6" width="17.28515625" style="2" customWidth="1" collapsed="1"/>
    <col min="7" max="7" width="15.85546875" style="2" customWidth="1"/>
    <col min="8" max="8" width="16.7109375" style="2" customWidth="1"/>
    <col min="9" max="9" width="17.42578125" style="2" hidden="1" customWidth="1" outlineLevel="1"/>
    <col min="10" max="10" width="15.85546875" style="2" hidden="1" customWidth="1" outlineLevel="1"/>
    <col min="11" max="11" width="16.7109375" style="2" hidden="1" customWidth="1" outlineLevel="1"/>
    <col min="12" max="12" width="10.7109375" style="2" customWidth="1" collapsed="1"/>
    <col min="13" max="17" width="10.7109375" style="2" customWidth="1"/>
    <col min="18" max="18" width="16.28515625" style="2" hidden="1" customWidth="1" outlineLevel="1"/>
    <col min="19" max="19" width="17.28515625" style="2" hidden="1" customWidth="1" outlineLevel="1"/>
    <col min="20" max="20" width="16.7109375" style="2" hidden="1" customWidth="1" outlineLevel="1"/>
    <col min="21" max="21" width="16.140625" style="2" customWidth="1" collapsed="1"/>
    <col min="22" max="22" width="16.42578125" style="2" customWidth="1"/>
    <col min="23" max="23" width="16.7109375" style="2" customWidth="1"/>
    <col min="24" max="24" width="18.28515625" style="2" hidden="1" customWidth="1" outlineLevel="1"/>
    <col min="25" max="25" width="16.7109375" style="2" hidden="1" customWidth="1" outlineLevel="1"/>
    <col min="26" max="26" width="15.7109375" style="2" hidden="1" customWidth="1" outlineLevel="1"/>
    <col min="27" max="27" width="10.7109375" style="2" customWidth="1" collapsed="1"/>
    <col min="28" max="32" width="10.7109375" style="2" customWidth="1"/>
    <col min="33" max="33" width="16.85546875" style="2" hidden="1" customWidth="1" outlineLevel="1"/>
    <col min="34" max="34" width="16.5703125" style="2" hidden="1" customWidth="1" outlineLevel="1"/>
    <col min="35" max="35" width="16.7109375" style="2" hidden="1" customWidth="1" outlineLevel="1"/>
    <col min="36" max="36" width="17.28515625" style="2" customWidth="1" collapsed="1"/>
    <col min="37" max="37" width="15.85546875" style="2" customWidth="1"/>
    <col min="38" max="38" width="16.7109375" style="2" customWidth="1"/>
    <col min="39" max="39" width="17.85546875" style="2" hidden="1" customWidth="1" outlineLevel="1"/>
    <col min="40" max="40" width="16" style="2" hidden="1" customWidth="1" outlineLevel="1"/>
    <col min="41" max="41" width="15.42578125" style="2" hidden="1" customWidth="1" outlineLevel="1"/>
    <col min="42" max="42" width="10.7109375" style="2" customWidth="1" collapsed="1"/>
    <col min="43" max="47" width="10.7109375" style="2" customWidth="1"/>
    <col min="48" max="48" width="15.28515625" style="2" hidden="1" customWidth="1" outlineLevel="1"/>
    <col min="49" max="49" width="15.85546875" style="2" hidden="1" customWidth="1" outlineLevel="1"/>
    <col min="50" max="50" width="16.7109375" style="2" hidden="1" customWidth="1" outlineLevel="1"/>
    <col min="51" max="51" width="16.42578125" style="2" customWidth="1" collapsed="1"/>
    <col min="52" max="52" width="15.85546875" style="2" customWidth="1"/>
    <col min="53" max="53" width="16.7109375" style="2" customWidth="1"/>
    <col min="54" max="54" width="16.42578125" style="2" hidden="1" customWidth="1" outlineLevel="1"/>
    <col min="55" max="55" width="14.42578125" style="2" hidden="1" customWidth="1" outlineLevel="1"/>
    <col min="56" max="56" width="13.7109375" style="2" hidden="1" customWidth="1" outlineLevel="1"/>
    <col min="57" max="57" width="10.7109375" style="2" customWidth="1" collapsed="1"/>
    <col min="58" max="62" width="10.7109375" style="2" customWidth="1"/>
    <col min="63" max="63" width="16.28515625" style="2" hidden="1" customWidth="1" outlineLevel="1"/>
    <col min="64" max="64" width="15.85546875" style="2" hidden="1" customWidth="1" outlineLevel="1"/>
    <col min="65" max="65" width="16.7109375" style="2" hidden="1" customWidth="1" outlineLevel="1"/>
    <col min="66" max="66" width="16.85546875" style="2" customWidth="1" collapsed="1"/>
    <col min="67" max="67" width="15.85546875" style="2" customWidth="1"/>
    <col min="68" max="68" width="16.7109375" style="2" customWidth="1"/>
    <col min="69" max="69" width="16.42578125" style="2" hidden="1" customWidth="1" outlineLevel="1"/>
    <col min="70" max="70" width="15.7109375" style="2" hidden="1" customWidth="1" outlineLevel="1"/>
    <col min="71" max="71" width="11.28515625" style="2" hidden="1" customWidth="1" outlineLevel="1"/>
    <col min="72" max="72" width="10.7109375" style="2" customWidth="1" collapsed="1"/>
    <col min="73" max="77" width="10.7109375" style="2" customWidth="1"/>
    <col min="78" max="78" width="13.7109375" style="2" hidden="1" customWidth="1" outlineLevel="1"/>
    <col min="79" max="79" width="15.85546875" style="2" hidden="1" customWidth="1" outlineLevel="1"/>
    <col min="80" max="80" width="16.7109375" style="2" hidden="1" customWidth="1" outlineLevel="1"/>
    <col min="81" max="81" width="14.85546875" style="2" customWidth="1" collapsed="1"/>
    <col min="82" max="82" width="15.85546875" style="2" customWidth="1"/>
    <col min="83" max="83" width="16.7109375" style="2" customWidth="1"/>
    <col min="84" max="84" width="14.85546875" style="2" hidden="1" customWidth="1" outlineLevel="1"/>
    <col min="85" max="85" width="15.7109375" style="2" hidden="1" customWidth="1" outlineLevel="1"/>
    <col min="86" max="86" width="12.5703125" style="2" hidden="1" customWidth="1" outlineLevel="1"/>
    <col min="87" max="87" width="13.28515625" style="2" customWidth="1" collapsed="1"/>
    <col min="88" max="88" width="12.85546875" style="2" customWidth="1"/>
    <col min="89" max="89" width="10.7109375" style="2" customWidth="1"/>
    <col min="90" max="90" width="11.85546875" style="2" customWidth="1"/>
    <col min="91" max="91" width="11.7109375" style="2" customWidth="1"/>
    <col min="92" max="92" width="10.7109375" style="2" customWidth="1"/>
    <col min="93" max="93" width="13.28515625" style="2" hidden="1" customWidth="1" outlineLevel="1"/>
    <col min="94" max="94" width="15.85546875" style="2" hidden="1" customWidth="1" outlineLevel="1"/>
    <col min="95" max="95" width="13.5703125" style="2" hidden="1" customWidth="1" outlineLevel="1"/>
    <col min="96" max="96" width="13.42578125" style="2" customWidth="1" collapsed="1"/>
    <col min="97" max="97" width="15.85546875" style="2" customWidth="1"/>
    <col min="98" max="98" width="14" style="2" customWidth="1"/>
    <col min="99" max="99" width="13.42578125" style="2" hidden="1" customWidth="1" outlineLevel="1"/>
    <col min="100" max="100" width="14.85546875" style="2" hidden="1" customWidth="1" outlineLevel="1"/>
    <col min="101" max="101" width="12.5703125" style="2" hidden="1" customWidth="1" outlineLevel="1"/>
    <col min="102" max="102" width="10.7109375" style="2" customWidth="1" collapsed="1"/>
    <col min="103" max="107" width="10.7109375" style="2" customWidth="1"/>
    <col min="108" max="108" width="13.7109375" style="2" hidden="1" customWidth="1" outlineLevel="1" collapsed="1"/>
    <col min="109" max="109" width="15.85546875" style="2" hidden="1" customWidth="1" outlineLevel="1"/>
    <col min="110" max="110" width="15.28515625" style="2" hidden="1" customWidth="1" outlineLevel="1"/>
    <col min="111" max="111" width="14.28515625" style="2" customWidth="1" collapsed="1"/>
    <col min="112" max="112" width="15.85546875" style="2" customWidth="1"/>
    <col min="113" max="113" width="15.28515625" style="2" customWidth="1"/>
    <col min="114" max="114" width="13" style="2" hidden="1" customWidth="1" outlineLevel="1"/>
    <col min="115" max="115" width="13.42578125" style="2" hidden="1" customWidth="1" outlineLevel="1"/>
    <col min="116" max="116" width="14" style="2" hidden="1" customWidth="1" outlineLevel="1"/>
    <col min="117" max="117" width="10.7109375" style="2" customWidth="1" collapsed="1"/>
    <col min="118" max="122" width="10.7109375" style="2" customWidth="1"/>
    <col min="123" max="123" width="14.28515625" style="2" hidden="1" customWidth="1" outlineLevel="1"/>
    <col min="124" max="124" width="15.85546875" style="2" hidden="1" customWidth="1" outlineLevel="1"/>
    <col min="125" max="125" width="15.5703125" style="2" hidden="1" customWidth="1" outlineLevel="1"/>
    <col min="126" max="126" width="14.7109375" style="2" customWidth="1" collapsed="1"/>
    <col min="127" max="127" width="15.85546875" style="2" customWidth="1"/>
    <col min="128" max="128" width="15.140625" style="2" customWidth="1"/>
    <col min="129" max="129" width="14.7109375" style="2" hidden="1" customWidth="1" outlineLevel="1"/>
    <col min="130" max="130" width="15.28515625" style="2" hidden="1" customWidth="1" outlineLevel="1"/>
    <col min="131" max="131" width="13" style="2" hidden="1" customWidth="1" outlineLevel="1"/>
    <col min="132" max="132" width="10.7109375" style="2" customWidth="1" collapsed="1"/>
    <col min="133" max="137" width="10.7109375" style="2" customWidth="1"/>
    <col min="138" max="138" width="16.28515625" style="2" hidden="1" customWidth="1" outlineLevel="1"/>
    <col min="139" max="139" width="15.85546875" style="2" hidden="1" customWidth="1" outlineLevel="1"/>
    <col min="140" max="140" width="15.7109375" style="2" hidden="1" customWidth="1" outlineLevel="1"/>
    <col min="141" max="141" width="16" style="2" customWidth="1" collapsed="1"/>
    <col min="142" max="142" width="15.85546875" style="2" customWidth="1"/>
    <col min="143" max="143" width="15" style="2" customWidth="1"/>
    <col min="144" max="144" width="16" style="2" hidden="1" customWidth="1" outlineLevel="1"/>
    <col min="145" max="145" width="16.28515625" style="2" hidden="1" customWidth="1" outlineLevel="1"/>
    <col min="146" max="146" width="14.5703125" style="2" hidden="1" customWidth="1" outlineLevel="1"/>
    <col min="147" max="147" width="10.7109375" style="2" customWidth="1" collapsed="1"/>
    <col min="148" max="152" width="10.7109375" style="2" customWidth="1"/>
    <col min="153" max="153" width="14.5703125" style="2" hidden="1" customWidth="1" outlineLevel="1"/>
    <col min="154" max="154" width="15.85546875" style="2" hidden="1" customWidth="1" outlineLevel="1"/>
    <col min="155" max="155" width="12.28515625" style="2" hidden="1" customWidth="1" outlineLevel="1"/>
    <col min="156" max="156" width="13.42578125" style="2" customWidth="1" collapsed="1"/>
    <col min="157" max="157" width="15.85546875" style="2" customWidth="1"/>
    <col min="158" max="158" width="12.7109375" style="2" customWidth="1"/>
    <col min="159" max="159" width="12.28515625" style="2" hidden="1" customWidth="1" outlineLevel="1"/>
    <col min="160" max="160" width="14.7109375" style="2" hidden="1" customWidth="1" outlineLevel="1"/>
    <col min="161" max="161" width="12.7109375" style="2" hidden="1" customWidth="1" outlineLevel="1"/>
    <col min="162" max="162" width="10.7109375" style="2" customWidth="1" collapsed="1"/>
    <col min="163" max="167" width="10.7109375" style="2" customWidth="1"/>
    <col min="168" max="168" width="14.28515625" style="2" hidden="1" customWidth="1" outlineLevel="1"/>
    <col min="169" max="169" width="15.85546875" style="2" hidden="1" customWidth="1" outlineLevel="1"/>
    <col min="170" max="170" width="12.7109375" style="2" hidden="1" customWidth="1" outlineLevel="1"/>
    <col min="171" max="171" width="14.5703125" style="2" customWidth="1" collapsed="1"/>
    <col min="172" max="172" width="15.85546875" style="2" customWidth="1"/>
    <col min="173" max="173" width="12.7109375" style="2" customWidth="1"/>
    <col min="174" max="174" width="14.140625" style="2" hidden="1" customWidth="1" outlineLevel="1"/>
    <col min="175" max="175" width="16.28515625" style="2" hidden="1" customWidth="1" outlineLevel="1"/>
    <col min="176" max="176" width="12.28515625" style="2" hidden="1" customWidth="1" outlineLevel="1"/>
    <col min="177" max="177" width="10.7109375" style="2" customWidth="1" collapsed="1"/>
    <col min="178" max="182" width="10.7109375" style="2" customWidth="1"/>
    <col min="183" max="183" width="14.140625" style="2" customWidth="1"/>
    <col min="184" max="184" width="15.85546875" style="2" customWidth="1"/>
    <col min="185" max="185" width="12.7109375" style="2" customWidth="1"/>
    <col min="186" max="186" width="14.140625" style="2" hidden="1" customWidth="1" outlineLevel="1"/>
    <col min="187" max="187" width="15.7109375" style="2" hidden="1" customWidth="1" outlineLevel="1"/>
    <col min="188" max="188" width="13.140625" style="2" hidden="1" customWidth="1" outlineLevel="1"/>
    <col min="189" max="189" width="13.7109375" style="2" customWidth="1" collapsed="1"/>
    <col min="190" max="190" width="14" style="2" customWidth="1"/>
    <col min="191" max="191" width="12.28515625" style="2" customWidth="1"/>
    <col min="192" max="228" width="10.7109375" style="2" hidden="1" customWidth="1" outlineLevel="1"/>
    <col min="229" max="229" width="12.28515625" style="2" hidden="1" customWidth="1" outlineLevel="1"/>
    <col min="230" max="231" width="10.7109375" style="2" hidden="1" customWidth="1" outlineLevel="1"/>
    <col min="232" max="232" width="11.7109375" style="2" hidden="1" customWidth="1" outlineLevel="1"/>
    <col min="233" max="239" width="10.7109375" style="2" hidden="1" customWidth="1" outlineLevel="1"/>
    <col min="240" max="240" width="10.7109375" style="3" customWidth="1" collapsed="1"/>
    <col min="241" max="16384" width="9.140625" style="3"/>
  </cols>
  <sheetData>
    <row r="1" spans="1:256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256" s="58" customFormat="1" ht="76.5" customHeight="1" x14ac:dyDescent="0.2">
      <c r="A2" s="4"/>
      <c r="B2" s="5"/>
      <c r="C2" s="180" t="s">
        <v>1</v>
      </c>
      <c r="D2" s="181"/>
      <c r="E2" s="182"/>
      <c r="F2" s="180" t="s">
        <v>2</v>
      </c>
      <c r="G2" s="181"/>
      <c r="H2" s="182"/>
      <c r="I2" s="180" t="s">
        <v>3</v>
      </c>
      <c r="J2" s="181"/>
      <c r="K2" s="182"/>
      <c r="L2" s="183" t="s">
        <v>4</v>
      </c>
      <c r="M2" s="184"/>
      <c r="N2" s="185"/>
      <c r="O2" s="183" t="s">
        <v>5</v>
      </c>
      <c r="P2" s="184"/>
      <c r="Q2" s="185"/>
      <c r="R2" s="188" t="s">
        <v>6</v>
      </c>
      <c r="S2" s="188"/>
      <c r="T2" s="188"/>
      <c r="U2" s="188" t="s">
        <v>7</v>
      </c>
      <c r="V2" s="188"/>
      <c r="W2" s="188"/>
      <c r="X2" s="188" t="s">
        <v>8</v>
      </c>
      <c r="Y2" s="188"/>
      <c r="Z2" s="188"/>
      <c r="AA2" s="189" t="s">
        <v>9</v>
      </c>
      <c r="AB2" s="190"/>
      <c r="AC2" s="191"/>
      <c r="AD2" s="189" t="s">
        <v>10</v>
      </c>
      <c r="AE2" s="190"/>
      <c r="AF2" s="191"/>
      <c r="AG2" s="16" t="s">
        <v>11</v>
      </c>
      <c r="AH2" s="16"/>
      <c r="AI2" s="16"/>
      <c r="AJ2" s="16" t="s">
        <v>12</v>
      </c>
      <c r="AK2" s="16"/>
      <c r="AL2" s="16"/>
      <c r="AM2" s="16" t="s">
        <v>13</v>
      </c>
      <c r="AN2" s="16"/>
      <c r="AO2" s="16"/>
      <c r="AP2" s="17" t="s">
        <v>14</v>
      </c>
      <c r="AQ2" s="18"/>
      <c r="AR2" s="19"/>
      <c r="AS2" s="17" t="s">
        <v>15</v>
      </c>
      <c r="AT2" s="18"/>
      <c r="AU2" s="19"/>
      <c r="AV2" s="20" t="s">
        <v>16</v>
      </c>
      <c r="AW2" s="20"/>
      <c r="AX2" s="20"/>
      <c r="AY2" s="21" t="s">
        <v>17</v>
      </c>
      <c r="AZ2" s="22"/>
      <c r="BA2" s="23"/>
      <c r="BB2" s="21" t="s">
        <v>18</v>
      </c>
      <c r="BC2" s="22"/>
      <c r="BD2" s="23"/>
      <c r="BE2" s="24" t="s">
        <v>19</v>
      </c>
      <c r="BF2" s="25"/>
      <c r="BG2" s="26"/>
      <c r="BH2" s="24" t="s">
        <v>20</v>
      </c>
      <c r="BI2" s="25"/>
      <c r="BJ2" s="26"/>
      <c r="BK2" s="27" t="s">
        <v>21</v>
      </c>
      <c r="BL2" s="27"/>
      <c r="BM2" s="27"/>
      <c r="BN2" s="27" t="s">
        <v>22</v>
      </c>
      <c r="BO2" s="27"/>
      <c r="BP2" s="27"/>
      <c r="BQ2" s="27" t="s">
        <v>23</v>
      </c>
      <c r="BR2" s="27"/>
      <c r="BS2" s="27"/>
      <c r="BT2" s="28" t="s">
        <v>24</v>
      </c>
      <c r="BU2" s="29"/>
      <c r="BV2" s="30"/>
      <c r="BW2" s="28" t="s">
        <v>25</v>
      </c>
      <c r="BX2" s="29"/>
      <c r="BY2" s="30"/>
      <c r="BZ2" s="31" t="s">
        <v>26</v>
      </c>
      <c r="CA2" s="31"/>
      <c r="CB2" s="31"/>
      <c r="CC2" s="31" t="s">
        <v>27</v>
      </c>
      <c r="CD2" s="31"/>
      <c r="CE2" s="31"/>
      <c r="CF2" s="31" t="s">
        <v>28</v>
      </c>
      <c r="CG2" s="31"/>
      <c r="CH2" s="31"/>
      <c r="CI2" s="32" t="s">
        <v>29</v>
      </c>
      <c r="CJ2" s="33"/>
      <c r="CK2" s="34"/>
      <c r="CL2" s="32" t="s">
        <v>30</v>
      </c>
      <c r="CM2" s="33"/>
      <c r="CN2" s="34"/>
      <c r="CO2" s="35" t="s">
        <v>31</v>
      </c>
      <c r="CP2" s="35"/>
      <c r="CQ2" s="35"/>
      <c r="CR2" s="36" t="s">
        <v>32</v>
      </c>
      <c r="CS2" s="37"/>
      <c r="CT2" s="38"/>
      <c r="CU2" s="36" t="s">
        <v>33</v>
      </c>
      <c r="CV2" s="37"/>
      <c r="CW2" s="38"/>
      <c r="CX2" s="39" t="s">
        <v>34</v>
      </c>
      <c r="CY2" s="40"/>
      <c r="CZ2" s="41"/>
      <c r="DA2" s="39" t="s">
        <v>35</v>
      </c>
      <c r="DB2" s="40"/>
      <c r="DC2" s="41"/>
      <c r="DD2" s="31" t="s">
        <v>36</v>
      </c>
      <c r="DE2" s="31"/>
      <c r="DF2" s="31"/>
      <c r="DG2" s="31" t="s">
        <v>37</v>
      </c>
      <c r="DH2" s="31"/>
      <c r="DI2" s="31"/>
      <c r="DJ2" s="31" t="s">
        <v>38</v>
      </c>
      <c r="DK2" s="31"/>
      <c r="DL2" s="31"/>
      <c r="DM2" s="32" t="s">
        <v>39</v>
      </c>
      <c r="DN2" s="33"/>
      <c r="DO2" s="34"/>
      <c r="DP2" s="32" t="s">
        <v>40</v>
      </c>
      <c r="DQ2" s="33"/>
      <c r="DR2" s="34"/>
      <c r="DS2" s="42" t="s">
        <v>41</v>
      </c>
      <c r="DT2" s="42"/>
      <c r="DU2" s="42"/>
      <c r="DV2" s="42" t="s">
        <v>42</v>
      </c>
      <c r="DW2" s="42"/>
      <c r="DX2" s="42"/>
      <c r="DY2" s="42" t="s">
        <v>43</v>
      </c>
      <c r="DZ2" s="42"/>
      <c r="EA2" s="42"/>
      <c r="EB2" s="9" t="s">
        <v>44</v>
      </c>
      <c r="EC2" s="10"/>
      <c r="ED2" s="11"/>
      <c r="EE2" s="9" t="s">
        <v>45</v>
      </c>
      <c r="EF2" s="10"/>
      <c r="EG2" s="11"/>
      <c r="EH2" s="43" t="s">
        <v>46</v>
      </c>
      <c r="EI2" s="43"/>
      <c r="EJ2" s="43"/>
      <c r="EK2" s="43" t="s">
        <v>47</v>
      </c>
      <c r="EL2" s="43"/>
      <c r="EM2" s="43"/>
      <c r="EN2" s="43" t="s">
        <v>48</v>
      </c>
      <c r="EO2" s="43"/>
      <c r="EP2" s="43"/>
      <c r="EQ2" s="44" t="s">
        <v>49</v>
      </c>
      <c r="ER2" s="45"/>
      <c r="ES2" s="46"/>
      <c r="ET2" s="44" t="s">
        <v>50</v>
      </c>
      <c r="EU2" s="45"/>
      <c r="EV2" s="46"/>
      <c r="EW2" s="12" t="s">
        <v>51</v>
      </c>
      <c r="EX2" s="12"/>
      <c r="EY2" s="12"/>
      <c r="EZ2" s="12" t="s">
        <v>52</v>
      </c>
      <c r="FA2" s="12"/>
      <c r="FB2" s="12"/>
      <c r="FC2" s="12" t="s">
        <v>53</v>
      </c>
      <c r="FD2" s="12"/>
      <c r="FE2" s="12"/>
      <c r="FF2" s="13" t="s">
        <v>54</v>
      </c>
      <c r="FG2" s="14"/>
      <c r="FH2" s="15"/>
      <c r="FI2" s="13" t="s">
        <v>55</v>
      </c>
      <c r="FJ2" s="14"/>
      <c r="FK2" s="15"/>
      <c r="FL2" s="47" t="s">
        <v>56</v>
      </c>
      <c r="FM2" s="47"/>
      <c r="FN2" s="47"/>
      <c r="FO2" s="31" t="s">
        <v>57</v>
      </c>
      <c r="FP2" s="31"/>
      <c r="FQ2" s="31"/>
      <c r="FR2" s="31" t="s">
        <v>58</v>
      </c>
      <c r="FS2" s="31"/>
      <c r="FT2" s="31"/>
      <c r="FU2" s="32" t="s">
        <v>59</v>
      </c>
      <c r="FV2" s="33"/>
      <c r="FW2" s="34"/>
      <c r="FX2" s="32" t="s">
        <v>60</v>
      </c>
      <c r="FY2" s="33"/>
      <c r="FZ2" s="34"/>
      <c r="GA2" s="6" t="s">
        <v>61</v>
      </c>
      <c r="GB2" s="7"/>
      <c r="GC2" s="8"/>
      <c r="GD2" s="6" t="s">
        <v>62</v>
      </c>
      <c r="GE2" s="7"/>
      <c r="GF2" s="8"/>
      <c r="GG2" s="9" t="s">
        <v>63</v>
      </c>
      <c r="GH2" s="10"/>
      <c r="GI2" s="11"/>
      <c r="GJ2" s="48" t="s">
        <v>64</v>
      </c>
      <c r="GK2" s="48"/>
      <c r="GL2" s="48"/>
      <c r="GM2" s="48" t="s">
        <v>65</v>
      </c>
      <c r="GN2" s="48"/>
      <c r="GO2" s="48"/>
      <c r="GP2" s="49" t="s">
        <v>66</v>
      </c>
      <c r="GQ2" s="49"/>
      <c r="GR2" s="49"/>
      <c r="GS2" s="49" t="s">
        <v>67</v>
      </c>
      <c r="GT2" s="49"/>
      <c r="GU2" s="49"/>
      <c r="GV2" s="50" t="s">
        <v>68</v>
      </c>
      <c r="GW2" s="51"/>
      <c r="GX2" s="52"/>
      <c r="GY2" s="50" t="s">
        <v>69</v>
      </c>
      <c r="GZ2" s="51"/>
      <c r="HA2" s="52"/>
      <c r="HB2" s="53" t="s">
        <v>70</v>
      </c>
      <c r="HC2" s="53"/>
      <c r="HD2" s="53"/>
      <c r="HE2" s="53" t="s">
        <v>71</v>
      </c>
      <c r="HF2" s="53"/>
      <c r="HG2" s="53"/>
      <c r="HH2" s="54" t="s">
        <v>72</v>
      </c>
      <c r="HI2" s="54"/>
      <c r="HJ2" s="54"/>
      <c r="HK2" s="54" t="s">
        <v>73</v>
      </c>
      <c r="HL2" s="54"/>
      <c r="HM2" s="54"/>
      <c r="HN2" s="47" t="s">
        <v>74</v>
      </c>
      <c r="HO2" s="47"/>
      <c r="HP2" s="47"/>
      <c r="HQ2" s="47" t="s">
        <v>75</v>
      </c>
      <c r="HR2" s="47"/>
      <c r="HS2" s="47"/>
      <c r="HT2" s="55" t="s">
        <v>76</v>
      </c>
      <c r="HU2" s="55"/>
      <c r="HV2" s="55"/>
      <c r="HW2" s="55" t="s">
        <v>77</v>
      </c>
      <c r="HX2" s="55"/>
      <c r="HY2" s="55"/>
      <c r="HZ2" s="56" t="s">
        <v>78</v>
      </c>
      <c r="IA2" s="56"/>
      <c r="IB2" s="56"/>
      <c r="IC2" s="56" t="s">
        <v>79</v>
      </c>
      <c r="ID2" s="56"/>
      <c r="IE2" s="56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</row>
    <row r="3" spans="1:256" s="68" customFormat="1" ht="15.75" customHeight="1" x14ac:dyDescent="0.2">
      <c r="A3" s="59"/>
      <c r="B3" s="60" t="s">
        <v>80</v>
      </c>
      <c r="C3" s="61" t="s">
        <v>81</v>
      </c>
      <c r="D3" s="62" t="s">
        <v>82</v>
      </c>
      <c r="E3" s="61" t="s">
        <v>83</v>
      </c>
      <c r="F3" s="61" t="s">
        <v>81</v>
      </c>
      <c r="G3" s="61" t="s">
        <v>82</v>
      </c>
      <c r="H3" s="61" t="s">
        <v>83</v>
      </c>
      <c r="I3" s="61" t="s">
        <v>81</v>
      </c>
      <c r="J3" s="61" t="s">
        <v>82</v>
      </c>
      <c r="K3" s="61" t="s">
        <v>83</v>
      </c>
      <c r="L3" s="63" t="s">
        <v>81</v>
      </c>
      <c r="M3" s="63" t="s">
        <v>82</v>
      </c>
      <c r="N3" s="63" t="s">
        <v>83</v>
      </c>
      <c r="O3" s="63" t="s">
        <v>81</v>
      </c>
      <c r="P3" s="63" t="s">
        <v>82</v>
      </c>
      <c r="Q3" s="63" t="s">
        <v>83</v>
      </c>
      <c r="R3" s="61" t="s">
        <v>81</v>
      </c>
      <c r="S3" s="61" t="s">
        <v>82</v>
      </c>
      <c r="T3" s="61" t="s">
        <v>83</v>
      </c>
      <c r="U3" s="61" t="s">
        <v>81</v>
      </c>
      <c r="V3" s="64" t="s">
        <v>82</v>
      </c>
      <c r="W3" s="64" t="s">
        <v>83</v>
      </c>
      <c r="X3" s="61" t="s">
        <v>81</v>
      </c>
      <c r="Y3" s="61" t="s">
        <v>82</v>
      </c>
      <c r="Z3" s="61" t="s">
        <v>83</v>
      </c>
      <c r="AA3" s="63" t="s">
        <v>81</v>
      </c>
      <c r="AB3" s="63" t="s">
        <v>82</v>
      </c>
      <c r="AC3" s="63" t="s">
        <v>83</v>
      </c>
      <c r="AD3" s="63" t="s">
        <v>81</v>
      </c>
      <c r="AE3" s="63" t="s">
        <v>82</v>
      </c>
      <c r="AF3" s="63" t="s">
        <v>83</v>
      </c>
      <c r="AG3" s="61" t="s">
        <v>81</v>
      </c>
      <c r="AH3" s="64" t="s">
        <v>82</v>
      </c>
      <c r="AI3" s="64" t="s">
        <v>83</v>
      </c>
      <c r="AJ3" s="61" t="s">
        <v>81</v>
      </c>
      <c r="AK3" s="64" t="s">
        <v>82</v>
      </c>
      <c r="AL3" s="64" t="s">
        <v>83</v>
      </c>
      <c r="AM3" s="61" t="s">
        <v>81</v>
      </c>
      <c r="AN3" s="61" t="s">
        <v>82</v>
      </c>
      <c r="AO3" s="61" t="s">
        <v>83</v>
      </c>
      <c r="AP3" s="63" t="s">
        <v>81</v>
      </c>
      <c r="AQ3" s="63" t="s">
        <v>82</v>
      </c>
      <c r="AR3" s="63" t="s">
        <v>83</v>
      </c>
      <c r="AS3" s="63" t="s">
        <v>81</v>
      </c>
      <c r="AT3" s="63" t="s">
        <v>82</v>
      </c>
      <c r="AU3" s="63" t="s">
        <v>83</v>
      </c>
      <c r="AV3" s="61" t="s">
        <v>81</v>
      </c>
      <c r="AW3" s="64" t="s">
        <v>82</v>
      </c>
      <c r="AX3" s="64" t="s">
        <v>83</v>
      </c>
      <c r="AY3" s="61" t="s">
        <v>81</v>
      </c>
      <c r="AZ3" s="64" t="s">
        <v>82</v>
      </c>
      <c r="BA3" s="64" t="s">
        <v>83</v>
      </c>
      <c r="BB3" s="61" t="s">
        <v>81</v>
      </c>
      <c r="BC3" s="61" t="s">
        <v>82</v>
      </c>
      <c r="BD3" s="61" t="s">
        <v>83</v>
      </c>
      <c r="BE3" s="63" t="s">
        <v>81</v>
      </c>
      <c r="BF3" s="63" t="s">
        <v>82</v>
      </c>
      <c r="BG3" s="63" t="s">
        <v>83</v>
      </c>
      <c r="BH3" s="63" t="s">
        <v>81</v>
      </c>
      <c r="BI3" s="63" t="s">
        <v>82</v>
      </c>
      <c r="BJ3" s="63" t="s">
        <v>83</v>
      </c>
      <c r="BK3" s="61" t="s">
        <v>81</v>
      </c>
      <c r="BL3" s="64" t="s">
        <v>82</v>
      </c>
      <c r="BM3" s="64" t="s">
        <v>83</v>
      </c>
      <c r="BN3" s="61" t="s">
        <v>81</v>
      </c>
      <c r="BO3" s="64" t="s">
        <v>82</v>
      </c>
      <c r="BP3" s="64" t="s">
        <v>83</v>
      </c>
      <c r="BQ3" s="61" t="s">
        <v>81</v>
      </c>
      <c r="BR3" s="61" t="s">
        <v>82</v>
      </c>
      <c r="BS3" s="61" t="s">
        <v>83</v>
      </c>
      <c r="BT3" s="63" t="s">
        <v>81</v>
      </c>
      <c r="BU3" s="63" t="s">
        <v>82</v>
      </c>
      <c r="BV3" s="63" t="s">
        <v>83</v>
      </c>
      <c r="BW3" s="63" t="s">
        <v>81</v>
      </c>
      <c r="BX3" s="63" t="s">
        <v>82</v>
      </c>
      <c r="BY3" s="63" t="s">
        <v>83</v>
      </c>
      <c r="BZ3" s="61" t="s">
        <v>81</v>
      </c>
      <c r="CA3" s="64" t="s">
        <v>82</v>
      </c>
      <c r="CB3" s="64" t="s">
        <v>83</v>
      </c>
      <c r="CC3" s="61" t="s">
        <v>81</v>
      </c>
      <c r="CD3" s="64" t="s">
        <v>82</v>
      </c>
      <c r="CE3" s="64" t="s">
        <v>83</v>
      </c>
      <c r="CF3" s="61" t="s">
        <v>81</v>
      </c>
      <c r="CG3" s="61" t="s">
        <v>82</v>
      </c>
      <c r="CH3" s="61" t="s">
        <v>83</v>
      </c>
      <c r="CI3" s="63" t="s">
        <v>81</v>
      </c>
      <c r="CJ3" s="63" t="s">
        <v>82</v>
      </c>
      <c r="CK3" s="63" t="s">
        <v>83</v>
      </c>
      <c r="CL3" s="63" t="s">
        <v>81</v>
      </c>
      <c r="CM3" s="63" t="s">
        <v>82</v>
      </c>
      <c r="CN3" s="63" t="s">
        <v>83</v>
      </c>
      <c r="CO3" s="61" t="s">
        <v>81</v>
      </c>
      <c r="CP3" s="64" t="s">
        <v>82</v>
      </c>
      <c r="CQ3" s="64" t="s">
        <v>83</v>
      </c>
      <c r="CR3" s="61" t="s">
        <v>81</v>
      </c>
      <c r="CS3" s="64" t="s">
        <v>82</v>
      </c>
      <c r="CT3" s="64" t="s">
        <v>83</v>
      </c>
      <c r="CU3" s="61" t="s">
        <v>81</v>
      </c>
      <c r="CV3" s="61" t="s">
        <v>82</v>
      </c>
      <c r="CW3" s="61" t="s">
        <v>83</v>
      </c>
      <c r="CX3" s="63" t="s">
        <v>81</v>
      </c>
      <c r="CY3" s="63" t="s">
        <v>82</v>
      </c>
      <c r="CZ3" s="63" t="s">
        <v>83</v>
      </c>
      <c r="DA3" s="63" t="s">
        <v>81</v>
      </c>
      <c r="DB3" s="63" t="s">
        <v>82</v>
      </c>
      <c r="DC3" s="63" t="s">
        <v>83</v>
      </c>
      <c r="DD3" s="61" t="s">
        <v>81</v>
      </c>
      <c r="DE3" s="64" t="s">
        <v>82</v>
      </c>
      <c r="DF3" s="64" t="s">
        <v>83</v>
      </c>
      <c r="DG3" s="61" t="s">
        <v>81</v>
      </c>
      <c r="DH3" s="64" t="s">
        <v>82</v>
      </c>
      <c r="DI3" s="64" t="s">
        <v>83</v>
      </c>
      <c r="DJ3" s="61" t="s">
        <v>81</v>
      </c>
      <c r="DK3" s="61" t="s">
        <v>82</v>
      </c>
      <c r="DL3" s="61" t="s">
        <v>83</v>
      </c>
      <c r="DM3" s="63" t="s">
        <v>81</v>
      </c>
      <c r="DN3" s="63" t="s">
        <v>82</v>
      </c>
      <c r="DO3" s="63" t="s">
        <v>83</v>
      </c>
      <c r="DP3" s="63" t="s">
        <v>81</v>
      </c>
      <c r="DQ3" s="63" t="s">
        <v>82</v>
      </c>
      <c r="DR3" s="63" t="s">
        <v>83</v>
      </c>
      <c r="DS3" s="64" t="s">
        <v>81</v>
      </c>
      <c r="DT3" s="64" t="s">
        <v>82</v>
      </c>
      <c r="DU3" s="64" t="s">
        <v>83</v>
      </c>
      <c r="DV3" s="61" t="s">
        <v>81</v>
      </c>
      <c r="DW3" s="64" t="s">
        <v>82</v>
      </c>
      <c r="DX3" s="64" t="s">
        <v>83</v>
      </c>
      <c r="DY3" s="61" t="s">
        <v>81</v>
      </c>
      <c r="DZ3" s="61" t="s">
        <v>82</v>
      </c>
      <c r="EA3" s="61" t="s">
        <v>83</v>
      </c>
      <c r="EB3" s="63" t="s">
        <v>81</v>
      </c>
      <c r="EC3" s="63" t="s">
        <v>82</v>
      </c>
      <c r="ED3" s="63" t="s">
        <v>83</v>
      </c>
      <c r="EE3" s="63" t="s">
        <v>81</v>
      </c>
      <c r="EF3" s="63" t="s">
        <v>82</v>
      </c>
      <c r="EG3" s="63" t="s">
        <v>83</v>
      </c>
      <c r="EH3" s="61" t="s">
        <v>81</v>
      </c>
      <c r="EI3" s="64" t="s">
        <v>82</v>
      </c>
      <c r="EJ3" s="64" t="s">
        <v>83</v>
      </c>
      <c r="EK3" s="61" t="s">
        <v>81</v>
      </c>
      <c r="EL3" s="64" t="s">
        <v>82</v>
      </c>
      <c r="EM3" s="64" t="s">
        <v>83</v>
      </c>
      <c r="EN3" s="61" t="s">
        <v>81</v>
      </c>
      <c r="EO3" s="61" t="s">
        <v>82</v>
      </c>
      <c r="EP3" s="61" t="s">
        <v>83</v>
      </c>
      <c r="EQ3" s="63" t="s">
        <v>81</v>
      </c>
      <c r="ER3" s="63" t="s">
        <v>82</v>
      </c>
      <c r="ES3" s="63" t="s">
        <v>83</v>
      </c>
      <c r="ET3" s="63" t="s">
        <v>81</v>
      </c>
      <c r="EU3" s="63" t="s">
        <v>82</v>
      </c>
      <c r="EV3" s="63" t="s">
        <v>83</v>
      </c>
      <c r="EW3" s="61" t="s">
        <v>81</v>
      </c>
      <c r="EX3" s="64" t="s">
        <v>82</v>
      </c>
      <c r="EY3" s="61" t="s">
        <v>83</v>
      </c>
      <c r="EZ3" s="61" t="s">
        <v>81</v>
      </c>
      <c r="FA3" s="64" t="s">
        <v>82</v>
      </c>
      <c r="FB3" s="61" t="s">
        <v>83</v>
      </c>
      <c r="FC3" s="61" t="s">
        <v>81</v>
      </c>
      <c r="FD3" s="61" t="s">
        <v>82</v>
      </c>
      <c r="FE3" s="61" t="s">
        <v>83</v>
      </c>
      <c r="FF3" s="63" t="s">
        <v>81</v>
      </c>
      <c r="FG3" s="63" t="s">
        <v>82</v>
      </c>
      <c r="FH3" s="63" t="s">
        <v>83</v>
      </c>
      <c r="FI3" s="63" t="s">
        <v>81</v>
      </c>
      <c r="FJ3" s="63" t="s">
        <v>82</v>
      </c>
      <c r="FK3" s="63" t="s">
        <v>83</v>
      </c>
      <c r="FL3" s="61" t="s">
        <v>81</v>
      </c>
      <c r="FM3" s="64" t="s">
        <v>82</v>
      </c>
      <c r="FN3" s="61" t="s">
        <v>83</v>
      </c>
      <c r="FO3" s="61" t="s">
        <v>81</v>
      </c>
      <c r="FP3" s="64" t="s">
        <v>82</v>
      </c>
      <c r="FQ3" s="61" t="s">
        <v>83</v>
      </c>
      <c r="FR3" s="61" t="s">
        <v>81</v>
      </c>
      <c r="FS3" s="61" t="s">
        <v>82</v>
      </c>
      <c r="FT3" s="61" t="s">
        <v>83</v>
      </c>
      <c r="FU3" s="63" t="s">
        <v>81</v>
      </c>
      <c r="FV3" s="63" t="s">
        <v>82</v>
      </c>
      <c r="FW3" s="63" t="s">
        <v>83</v>
      </c>
      <c r="FX3" s="63" t="s">
        <v>81</v>
      </c>
      <c r="FY3" s="63" t="s">
        <v>82</v>
      </c>
      <c r="FZ3" s="63" t="s">
        <v>83</v>
      </c>
      <c r="GA3" s="61" t="s">
        <v>81</v>
      </c>
      <c r="GB3" s="64" t="s">
        <v>82</v>
      </c>
      <c r="GC3" s="61" t="s">
        <v>83</v>
      </c>
      <c r="GD3" s="61" t="s">
        <v>81</v>
      </c>
      <c r="GE3" s="61" t="s">
        <v>82</v>
      </c>
      <c r="GF3" s="61" t="s">
        <v>83</v>
      </c>
      <c r="GG3" s="63" t="s">
        <v>81</v>
      </c>
      <c r="GH3" s="63" t="s">
        <v>82</v>
      </c>
      <c r="GI3" s="63" t="s">
        <v>83</v>
      </c>
      <c r="GJ3" s="65" t="s">
        <v>81</v>
      </c>
      <c r="GK3" s="63" t="s">
        <v>82</v>
      </c>
      <c r="GL3" s="63" t="s">
        <v>83</v>
      </c>
      <c r="GM3" s="65" t="s">
        <v>81</v>
      </c>
      <c r="GN3" s="63" t="s">
        <v>82</v>
      </c>
      <c r="GO3" s="63" t="s">
        <v>83</v>
      </c>
      <c r="GP3" s="65" t="s">
        <v>81</v>
      </c>
      <c r="GQ3" s="63" t="s">
        <v>82</v>
      </c>
      <c r="GR3" s="63" t="s">
        <v>83</v>
      </c>
      <c r="GS3" s="65" t="s">
        <v>81</v>
      </c>
      <c r="GT3" s="63" t="s">
        <v>82</v>
      </c>
      <c r="GU3" s="63" t="s">
        <v>83</v>
      </c>
      <c r="GV3" s="65" t="s">
        <v>81</v>
      </c>
      <c r="GW3" s="63" t="s">
        <v>82</v>
      </c>
      <c r="GX3" s="63" t="s">
        <v>83</v>
      </c>
      <c r="GY3" s="65" t="s">
        <v>81</v>
      </c>
      <c r="GZ3" s="63" t="s">
        <v>82</v>
      </c>
      <c r="HA3" s="63" t="s">
        <v>83</v>
      </c>
      <c r="HB3" s="65" t="s">
        <v>81</v>
      </c>
      <c r="HC3" s="63" t="s">
        <v>82</v>
      </c>
      <c r="HD3" s="63" t="s">
        <v>83</v>
      </c>
      <c r="HE3" s="65" t="s">
        <v>81</v>
      </c>
      <c r="HF3" s="63" t="s">
        <v>82</v>
      </c>
      <c r="HG3" s="63" t="s">
        <v>83</v>
      </c>
      <c r="HH3" s="65" t="s">
        <v>81</v>
      </c>
      <c r="HI3" s="63" t="s">
        <v>82</v>
      </c>
      <c r="HJ3" s="63" t="s">
        <v>83</v>
      </c>
      <c r="HK3" s="65" t="s">
        <v>81</v>
      </c>
      <c r="HL3" s="63" t="s">
        <v>82</v>
      </c>
      <c r="HM3" s="63" t="s">
        <v>83</v>
      </c>
      <c r="HN3" s="65" t="s">
        <v>81</v>
      </c>
      <c r="HO3" s="63" t="s">
        <v>82</v>
      </c>
      <c r="HP3" s="63" t="s">
        <v>83</v>
      </c>
      <c r="HQ3" s="65" t="s">
        <v>81</v>
      </c>
      <c r="HR3" s="63" t="s">
        <v>82</v>
      </c>
      <c r="HS3" s="63" t="s">
        <v>83</v>
      </c>
      <c r="HT3" s="65" t="s">
        <v>81</v>
      </c>
      <c r="HU3" s="63" t="s">
        <v>82</v>
      </c>
      <c r="HV3" s="63" t="s">
        <v>83</v>
      </c>
      <c r="HW3" s="65" t="s">
        <v>81</v>
      </c>
      <c r="HX3" s="63" t="s">
        <v>82</v>
      </c>
      <c r="HY3" s="63" t="s">
        <v>83</v>
      </c>
      <c r="HZ3" s="65" t="s">
        <v>81</v>
      </c>
      <c r="IA3" s="63" t="s">
        <v>82</v>
      </c>
      <c r="IB3" s="66" t="s">
        <v>83</v>
      </c>
      <c r="IC3" s="65" t="s">
        <v>81</v>
      </c>
      <c r="ID3" s="63" t="s">
        <v>82</v>
      </c>
      <c r="IE3" s="63" t="s">
        <v>83</v>
      </c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spans="1:256" s="68" customFormat="1" ht="13.35" customHeight="1" x14ac:dyDescent="0.2">
      <c r="A4" s="59"/>
      <c r="B4" s="60"/>
      <c r="C4" s="61"/>
      <c r="D4" s="62"/>
      <c r="E4" s="61"/>
      <c r="F4" s="61"/>
      <c r="G4" s="61"/>
      <c r="H4" s="61"/>
      <c r="I4" s="61"/>
      <c r="J4" s="61"/>
      <c r="K4" s="61"/>
      <c r="L4" s="63"/>
      <c r="M4" s="63"/>
      <c r="N4" s="63"/>
      <c r="O4" s="63"/>
      <c r="P4" s="63"/>
      <c r="Q4" s="63"/>
      <c r="R4" s="61"/>
      <c r="S4" s="61"/>
      <c r="T4" s="61"/>
      <c r="U4" s="61"/>
      <c r="V4" s="69"/>
      <c r="W4" s="69"/>
      <c r="X4" s="61"/>
      <c r="Y4" s="61"/>
      <c r="Z4" s="61"/>
      <c r="AA4" s="63"/>
      <c r="AB4" s="63"/>
      <c r="AC4" s="63"/>
      <c r="AD4" s="63"/>
      <c r="AE4" s="63"/>
      <c r="AF4" s="63"/>
      <c r="AG4" s="61"/>
      <c r="AH4" s="69"/>
      <c r="AI4" s="69"/>
      <c r="AJ4" s="61"/>
      <c r="AK4" s="69"/>
      <c r="AL4" s="69"/>
      <c r="AM4" s="61"/>
      <c r="AN4" s="61"/>
      <c r="AO4" s="61"/>
      <c r="AP4" s="63"/>
      <c r="AQ4" s="63"/>
      <c r="AR4" s="63"/>
      <c r="AS4" s="63"/>
      <c r="AT4" s="63"/>
      <c r="AU4" s="63"/>
      <c r="AV4" s="61"/>
      <c r="AW4" s="69"/>
      <c r="AX4" s="69"/>
      <c r="AY4" s="61"/>
      <c r="AZ4" s="69"/>
      <c r="BA4" s="69"/>
      <c r="BB4" s="61"/>
      <c r="BC4" s="61"/>
      <c r="BD4" s="61"/>
      <c r="BE4" s="63"/>
      <c r="BF4" s="63"/>
      <c r="BG4" s="63"/>
      <c r="BH4" s="63"/>
      <c r="BI4" s="63"/>
      <c r="BJ4" s="63"/>
      <c r="BK4" s="61"/>
      <c r="BL4" s="69"/>
      <c r="BM4" s="69"/>
      <c r="BN4" s="61"/>
      <c r="BO4" s="69"/>
      <c r="BP4" s="69"/>
      <c r="BQ4" s="61"/>
      <c r="BR4" s="61"/>
      <c r="BS4" s="61"/>
      <c r="BT4" s="63"/>
      <c r="BU4" s="63"/>
      <c r="BV4" s="63"/>
      <c r="BW4" s="63"/>
      <c r="BX4" s="63"/>
      <c r="BY4" s="63"/>
      <c r="BZ4" s="61"/>
      <c r="CA4" s="69"/>
      <c r="CB4" s="69"/>
      <c r="CC4" s="61"/>
      <c r="CD4" s="69"/>
      <c r="CE4" s="69"/>
      <c r="CF4" s="61"/>
      <c r="CG4" s="61"/>
      <c r="CH4" s="61"/>
      <c r="CI4" s="63"/>
      <c r="CJ4" s="63"/>
      <c r="CK4" s="63"/>
      <c r="CL4" s="63"/>
      <c r="CM4" s="63"/>
      <c r="CN4" s="63"/>
      <c r="CO4" s="61"/>
      <c r="CP4" s="69"/>
      <c r="CQ4" s="69"/>
      <c r="CR4" s="61"/>
      <c r="CS4" s="69"/>
      <c r="CT4" s="69"/>
      <c r="CU4" s="61"/>
      <c r="CV4" s="61"/>
      <c r="CW4" s="61"/>
      <c r="CX4" s="63"/>
      <c r="CY4" s="63"/>
      <c r="CZ4" s="63"/>
      <c r="DA4" s="63"/>
      <c r="DB4" s="63"/>
      <c r="DC4" s="63"/>
      <c r="DD4" s="61"/>
      <c r="DE4" s="69"/>
      <c r="DF4" s="69"/>
      <c r="DG4" s="61"/>
      <c r="DH4" s="69"/>
      <c r="DI4" s="69"/>
      <c r="DJ4" s="61"/>
      <c r="DK4" s="61"/>
      <c r="DL4" s="61"/>
      <c r="DM4" s="63"/>
      <c r="DN4" s="63"/>
      <c r="DO4" s="63"/>
      <c r="DP4" s="63"/>
      <c r="DQ4" s="63"/>
      <c r="DR4" s="63"/>
      <c r="DS4" s="69"/>
      <c r="DT4" s="69"/>
      <c r="DU4" s="69"/>
      <c r="DV4" s="61"/>
      <c r="DW4" s="69"/>
      <c r="DX4" s="69"/>
      <c r="DY4" s="61"/>
      <c r="DZ4" s="61"/>
      <c r="EA4" s="61"/>
      <c r="EB4" s="63"/>
      <c r="EC4" s="63"/>
      <c r="ED4" s="63"/>
      <c r="EE4" s="63"/>
      <c r="EF4" s="63"/>
      <c r="EG4" s="63"/>
      <c r="EH4" s="61"/>
      <c r="EI4" s="69"/>
      <c r="EJ4" s="69"/>
      <c r="EK4" s="61"/>
      <c r="EL4" s="69"/>
      <c r="EM4" s="69"/>
      <c r="EN4" s="61"/>
      <c r="EO4" s="61"/>
      <c r="EP4" s="61"/>
      <c r="EQ4" s="63"/>
      <c r="ER4" s="63"/>
      <c r="ES4" s="63"/>
      <c r="ET4" s="63"/>
      <c r="EU4" s="63"/>
      <c r="EV4" s="63"/>
      <c r="EW4" s="61"/>
      <c r="EX4" s="69"/>
      <c r="EY4" s="61"/>
      <c r="EZ4" s="61"/>
      <c r="FA4" s="69"/>
      <c r="FB4" s="61"/>
      <c r="FC4" s="61"/>
      <c r="FD4" s="61"/>
      <c r="FE4" s="61"/>
      <c r="FF4" s="63"/>
      <c r="FG4" s="63"/>
      <c r="FH4" s="63"/>
      <c r="FI4" s="63"/>
      <c r="FJ4" s="63"/>
      <c r="FK4" s="63"/>
      <c r="FL4" s="61"/>
      <c r="FM4" s="69"/>
      <c r="FN4" s="61"/>
      <c r="FO4" s="61"/>
      <c r="FP4" s="69"/>
      <c r="FQ4" s="61"/>
      <c r="FR4" s="61"/>
      <c r="FS4" s="61"/>
      <c r="FT4" s="61"/>
      <c r="FU4" s="63"/>
      <c r="FV4" s="63"/>
      <c r="FW4" s="63"/>
      <c r="FX4" s="63"/>
      <c r="FY4" s="63"/>
      <c r="FZ4" s="63"/>
      <c r="GA4" s="61"/>
      <c r="GB4" s="69"/>
      <c r="GC4" s="61"/>
      <c r="GD4" s="61"/>
      <c r="GE4" s="61"/>
      <c r="GF4" s="61"/>
      <c r="GG4" s="63"/>
      <c r="GH4" s="63"/>
      <c r="GI4" s="63"/>
      <c r="GJ4" s="65"/>
      <c r="GK4" s="63"/>
      <c r="GL4" s="63"/>
      <c r="GM4" s="65"/>
      <c r="GN4" s="63"/>
      <c r="GO4" s="63"/>
      <c r="GP4" s="65"/>
      <c r="GQ4" s="63"/>
      <c r="GR4" s="63"/>
      <c r="GS4" s="65"/>
      <c r="GT4" s="63"/>
      <c r="GU4" s="63"/>
      <c r="GV4" s="65"/>
      <c r="GW4" s="63"/>
      <c r="GX4" s="63"/>
      <c r="GY4" s="65"/>
      <c r="GZ4" s="63"/>
      <c r="HA4" s="63"/>
      <c r="HB4" s="65"/>
      <c r="HC4" s="63"/>
      <c r="HD4" s="63"/>
      <c r="HE4" s="65"/>
      <c r="HF4" s="63"/>
      <c r="HG4" s="63"/>
      <c r="HH4" s="65"/>
      <c r="HI4" s="63"/>
      <c r="HJ4" s="63"/>
      <c r="HK4" s="65"/>
      <c r="HL4" s="63"/>
      <c r="HM4" s="63"/>
      <c r="HN4" s="65"/>
      <c r="HO4" s="63"/>
      <c r="HP4" s="63"/>
      <c r="HQ4" s="65"/>
      <c r="HR4" s="63"/>
      <c r="HS4" s="63"/>
      <c r="HT4" s="65"/>
      <c r="HU4" s="63"/>
      <c r="HV4" s="63"/>
      <c r="HW4" s="65"/>
      <c r="HX4" s="63"/>
      <c r="HY4" s="63"/>
      <c r="HZ4" s="65"/>
      <c r="IA4" s="63"/>
      <c r="IB4" s="66"/>
      <c r="IC4" s="65"/>
      <c r="ID4" s="63"/>
      <c r="IE4" s="63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</row>
    <row r="5" spans="1:256" s="68" customFormat="1" ht="13.35" customHeight="1" x14ac:dyDescent="0.2">
      <c r="A5" s="59"/>
      <c r="B5" s="60"/>
      <c r="C5" s="61"/>
      <c r="D5" s="62"/>
      <c r="E5" s="61"/>
      <c r="F5" s="61"/>
      <c r="G5" s="61"/>
      <c r="H5" s="61"/>
      <c r="I5" s="61"/>
      <c r="J5" s="61"/>
      <c r="K5" s="61"/>
      <c r="L5" s="63"/>
      <c r="M5" s="63"/>
      <c r="N5" s="63"/>
      <c r="O5" s="63"/>
      <c r="P5" s="63"/>
      <c r="Q5" s="63"/>
      <c r="R5" s="61"/>
      <c r="S5" s="61"/>
      <c r="T5" s="61"/>
      <c r="U5" s="61"/>
      <c r="V5" s="69"/>
      <c r="W5" s="69"/>
      <c r="X5" s="61"/>
      <c r="Y5" s="61"/>
      <c r="Z5" s="61"/>
      <c r="AA5" s="63"/>
      <c r="AB5" s="63"/>
      <c r="AC5" s="63"/>
      <c r="AD5" s="63"/>
      <c r="AE5" s="63"/>
      <c r="AF5" s="63"/>
      <c r="AG5" s="61"/>
      <c r="AH5" s="69"/>
      <c r="AI5" s="69"/>
      <c r="AJ5" s="61"/>
      <c r="AK5" s="69"/>
      <c r="AL5" s="69"/>
      <c r="AM5" s="61"/>
      <c r="AN5" s="61"/>
      <c r="AO5" s="61"/>
      <c r="AP5" s="63"/>
      <c r="AQ5" s="63"/>
      <c r="AR5" s="63"/>
      <c r="AS5" s="63"/>
      <c r="AT5" s="63"/>
      <c r="AU5" s="63"/>
      <c r="AV5" s="61"/>
      <c r="AW5" s="69"/>
      <c r="AX5" s="69"/>
      <c r="AY5" s="61"/>
      <c r="AZ5" s="69"/>
      <c r="BA5" s="69"/>
      <c r="BB5" s="61"/>
      <c r="BC5" s="61"/>
      <c r="BD5" s="61"/>
      <c r="BE5" s="63"/>
      <c r="BF5" s="63"/>
      <c r="BG5" s="63"/>
      <c r="BH5" s="63"/>
      <c r="BI5" s="63"/>
      <c r="BJ5" s="63"/>
      <c r="BK5" s="61"/>
      <c r="BL5" s="69"/>
      <c r="BM5" s="69"/>
      <c r="BN5" s="61"/>
      <c r="BO5" s="69"/>
      <c r="BP5" s="69"/>
      <c r="BQ5" s="61"/>
      <c r="BR5" s="61"/>
      <c r="BS5" s="61"/>
      <c r="BT5" s="63"/>
      <c r="BU5" s="63"/>
      <c r="BV5" s="63"/>
      <c r="BW5" s="63"/>
      <c r="BX5" s="63"/>
      <c r="BY5" s="63"/>
      <c r="BZ5" s="61"/>
      <c r="CA5" s="69"/>
      <c r="CB5" s="69"/>
      <c r="CC5" s="61"/>
      <c r="CD5" s="69"/>
      <c r="CE5" s="69"/>
      <c r="CF5" s="61"/>
      <c r="CG5" s="61"/>
      <c r="CH5" s="61"/>
      <c r="CI5" s="63"/>
      <c r="CJ5" s="63"/>
      <c r="CK5" s="63"/>
      <c r="CL5" s="63"/>
      <c r="CM5" s="63"/>
      <c r="CN5" s="63"/>
      <c r="CO5" s="61"/>
      <c r="CP5" s="69"/>
      <c r="CQ5" s="69"/>
      <c r="CR5" s="61"/>
      <c r="CS5" s="69"/>
      <c r="CT5" s="69"/>
      <c r="CU5" s="61"/>
      <c r="CV5" s="61"/>
      <c r="CW5" s="61"/>
      <c r="CX5" s="63"/>
      <c r="CY5" s="63"/>
      <c r="CZ5" s="63"/>
      <c r="DA5" s="63"/>
      <c r="DB5" s="63"/>
      <c r="DC5" s="63"/>
      <c r="DD5" s="61"/>
      <c r="DE5" s="69"/>
      <c r="DF5" s="69"/>
      <c r="DG5" s="61"/>
      <c r="DH5" s="69"/>
      <c r="DI5" s="69"/>
      <c r="DJ5" s="61"/>
      <c r="DK5" s="61"/>
      <c r="DL5" s="61"/>
      <c r="DM5" s="63"/>
      <c r="DN5" s="63"/>
      <c r="DO5" s="63"/>
      <c r="DP5" s="63"/>
      <c r="DQ5" s="63"/>
      <c r="DR5" s="63"/>
      <c r="DS5" s="69"/>
      <c r="DT5" s="69"/>
      <c r="DU5" s="69"/>
      <c r="DV5" s="61"/>
      <c r="DW5" s="69"/>
      <c r="DX5" s="69"/>
      <c r="DY5" s="61"/>
      <c r="DZ5" s="61"/>
      <c r="EA5" s="61"/>
      <c r="EB5" s="63"/>
      <c r="EC5" s="63"/>
      <c r="ED5" s="63"/>
      <c r="EE5" s="63"/>
      <c r="EF5" s="63"/>
      <c r="EG5" s="63"/>
      <c r="EH5" s="61"/>
      <c r="EI5" s="69"/>
      <c r="EJ5" s="69"/>
      <c r="EK5" s="61"/>
      <c r="EL5" s="69"/>
      <c r="EM5" s="69"/>
      <c r="EN5" s="61"/>
      <c r="EO5" s="61"/>
      <c r="EP5" s="61"/>
      <c r="EQ5" s="63"/>
      <c r="ER5" s="63"/>
      <c r="ES5" s="63"/>
      <c r="ET5" s="63"/>
      <c r="EU5" s="63"/>
      <c r="EV5" s="63"/>
      <c r="EW5" s="61"/>
      <c r="EX5" s="69"/>
      <c r="EY5" s="61"/>
      <c r="EZ5" s="61"/>
      <c r="FA5" s="69"/>
      <c r="FB5" s="61"/>
      <c r="FC5" s="61"/>
      <c r="FD5" s="61"/>
      <c r="FE5" s="61"/>
      <c r="FF5" s="63"/>
      <c r="FG5" s="63"/>
      <c r="FH5" s="63"/>
      <c r="FI5" s="63"/>
      <c r="FJ5" s="63"/>
      <c r="FK5" s="63"/>
      <c r="FL5" s="61"/>
      <c r="FM5" s="69"/>
      <c r="FN5" s="61"/>
      <c r="FO5" s="61"/>
      <c r="FP5" s="69"/>
      <c r="FQ5" s="61"/>
      <c r="FR5" s="61"/>
      <c r="FS5" s="61"/>
      <c r="FT5" s="61"/>
      <c r="FU5" s="63"/>
      <c r="FV5" s="63"/>
      <c r="FW5" s="63"/>
      <c r="FX5" s="63"/>
      <c r="FY5" s="63"/>
      <c r="FZ5" s="63"/>
      <c r="GA5" s="61"/>
      <c r="GB5" s="69"/>
      <c r="GC5" s="61"/>
      <c r="GD5" s="61"/>
      <c r="GE5" s="61"/>
      <c r="GF5" s="61"/>
      <c r="GG5" s="63"/>
      <c r="GH5" s="63"/>
      <c r="GI5" s="63"/>
      <c r="GJ5" s="65"/>
      <c r="GK5" s="63"/>
      <c r="GL5" s="63"/>
      <c r="GM5" s="65"/>
      <c r="GN5" s="63"/>
      <c r="GO5" s="63"/>
      <c r="GP5" s="65"/>
      <c r="GQ5" s="63"/>
      <c r="GR5" s="63"/>
      <c r="GS5" s="65"/>
      <c r="GT5" s="63"/>
      <c r="GU5" s="63"/>
      <c r="GV5" s="65"/>
      <c r="GW5" s="63"/>
      <c r="GX5" s="63"/>
      <c r="GY5" s="65"/>
      <c r="GZ5" s="63"/>
      <c r="HA5" s="63"/>
      <c r="HB5" s="65"/>
      <c r="HC5" s="63"/>
      <c r="HD5" s="63"/>
      <c r="HE5" s="65"/>
      <c r="HF5" s="63"/>
      <c r="HG5" s="63"/>
      <c r="HH5" s="65"/>
      <c r="HI5" s="63"/>
      <c r="HJ5" s="63"/>
      <c r="HK5" s="65"/>
      <c r="HL5" s="63"/>
      <c r="HM5" s="63"/>
      <c r="HN5" s="65"/>
      <c r="HO5" s="63"/>
      <c r="HP5" s="63"/>
      <c r="HQ5" s="65"/>
      <c r="HR5" s="63"/>
      <c r="HS5" s="63"/>
      <c r="HT5" s="65"/>
      <c r="HU5" s="63"/>
      <c r="HV5" s="63"/>
      <c r="HW5" s="65"/>
      <c r="HX5" s="63"/>
      <c r="HY5" s="63"/>
      <c r="HZ5" s="65"/>
      <c r="IA5" s="63"/>
      <c r="IB5" s="66"/>
      <c r="IC5" s="65"/>
      <c r="ID5" s="63"/>
      <c r="IE5" s="63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</row>
    <row r="6" spans="1:256" s="68" customFormat="1" ht="13.35" customHeight="1" x14ac:dyDescent="0.2">
      <c r="A6" s="59"/>
      <c r="B6" s="60"/>
      <c r="C6" s="61"/>
      <c r="D6" s="62"/>
      <c r="E6" s="61"/>
      <c r="F6" s="61"/>
      <c r="G6" s="61"/>
      <c r="H6" s="61"/>
      <c r="I6" s="61"/>
      <c r="J6" s="61"/>
      <c r="K6" s="61"/>
      <c r="L6" s="63"/>
      <c r="M6" s="63"/>
      <c r="N6" s="63"/>
      <c r="O6" s="63"/>
      <c r="P6" s="63"/>
      <c r="Q6" s="63"/>
      <c r="R6" s="61"/>
      <c r="S6" s="61"/>
      <c r="T6" s="61"/>
      <c r="U6" s="61"/>
      <c r="V6" s="69"/>
      <c r="W6" s="69"/>
      <c r="X6" s="61"/>
      <c r="Y6" s="61"/>
      <c r="Z6" s="61"/>
      <c r="AA6" s="63"/>
      <c r="AB6" s="63"/>
      <c r="AC6" s="63"/>
      <c r="AD6" s="63"/>
      <c r="AE6" s="63"/>
      <c r="AF6" s="63"/>
      <c r="AG6" s="61"/>
      <c r="AH6" s="69"/>
      <c r="AI6" s="69"/>
      <c r="AJ6" s="61"/>
      <c r="AK6" s="69"/>
      <c r="AL6" s="69"/>
      <c r="AM6" s="61"/>
      <c r="AN6" s="61"/>
      <c r="AO6" s="61"/>
      <c r="AP6" s="63"/>
      <c r="AQ6" s="63"/>
      <c r="AR6" s="63"/>
      <c r="AS6" s="63"/>
      <c r="AT6" s="63"/>
      <c r="AU6" s="63"/>
      <c r="AV6" s="61"/>
      <c r="AW6" s="69"/>
      <c r="AX6" s="69"/>
      <c r="AY6" s="61"/>
      <c r="AZ6" s="69"/>
      <c r="BA6" s="69"/>
      <c r="BB6" s="61"/>
      <c r="BC6" s="61"/>
      <c r="BD6" s="61"/>
      <c r="BE6" s="63"/>
      <c r="BF6" s="63"/>
      <c r="BG6" s="63"/>
      <c r="BH6" s="63"/>
      <c r="BI6" s="63"/>
      <c r="BJ6" s="63"/>
      <c r="BK6" s="61"/>
      <c r="BL6" s="69"/>
      <c r="BM6" s="69"/>
      <c r="BN6" s="61"/>
      <c r="BO6" s="69"/>
      <c r="BP6" s="69"/>
      <c r="BQ6" s="61"/>
      <c r="BR6" s="61"/>
      <c r="BS6" s="61"/>
      <c r="BT6" s="63"/>
      <c r="BU6" s="63"/>
      <c r="BV6" s="63"/>
      <c r="BW6" s="63"/>
      <c r="BX6" s="63"/>
      <c r="BY6" s="63"/>
      <c r="BZ6" s="61"/>
      <c r="CA6" s="69"/>
      <c r="CB6" s="69"/>
      <c r="CC6" s="61"/>
      <c r="CD6" s="69"/>
      <c r="CE6" s="69"/>
      <c r="CF6" s="61"/>
      <c r="CG6" s="61"/>
      <c r="CH6" s="61"/>
      <c r="CI6" s="63"/>
      <c r="CJ6" s="63"/>
      <c r="CK6" s="63"/>
      <c r="CL6" s="63"/>
      <c r="CM6" s="63"/>
      <c r="CN6" s="63"/>
      <c r="CO6" s="61"/>
      <c r="CP6" s="69"/>
      <c r="CQ6" s="69"/>
      <c r="CR6" s="61"/>
      <c r="CS6" s="69"/>
      <c r="CT6" s="69"/>
      <c r="CU6" s="61"/>
      <c r="CV6" s="61"/>
      <c r="CW6" s="61"/>
      <c r="CX6" s="63"/>
      <c r="CY6" s="63"/>
      <c r="CZ6" s="63"/>
      <c r="DA6" s="63"/>
      <c r="DB6" s="63"/>
      <c r="DC6" s="63"/>
      <c r="DD6" s="61"/>
      <c r="DE6" s="69"/>
      <c r="DF6" s="69"/>
      <c r="DG6" s="61"/>
      <c r="DH6" s="69"/>
      <c r="DI6" s="69"/>
      <c r="DJ6" s="61"/>
      <c r="DK6" s="61"/>
      <c r="DL6" s="61"/>
      <c r="DM6" s="63"/>
      <c r="DN6" s="63"/>
      <c r="DO6" s="63"/>
      <c r="DP6" s="63"/>
      <c r="DQ6" s="63"/>
      <c r="DR6" s="63"/>
      <c r="DS6" s="69"/>
      <c r="DT6" s="69"/>
      <c r="DU6" s="69"/>
      <c r="DV6" s="61"/>
      <c r="DW6" s="69"/>
      <c r="DX6" s="69"/>
      <c r="DY6" s="61"/>
      <c r="DZ6" s="61"/>
      <c r="EA6" s="61"/>
      <c r="EB6" s="63"/>
      <c r="EC6" s="63"/>
      <c r="ED6" s="63"/>
      <c r="EE6" s="63"/>
      <c r="EF6" s="63"/>
      <c r="EG6" s="63"/>
      <c r="EH6" s="61"/>
      <c r="EI6" s="69"/>
      <c r="EJ6" s="69"/>
      <c r="EK6" s="61"/>
      <c r="EL6" s="69"/>
      <c r="EM6" s="69"/>
      <c r="EN6" s="61"/>
      <c r="EO6" s="61"/>
      <c r="EP6" s="61"/>
      <c r="EQ6" s="63"/>
      <c r="ER6" s="63"/>
      <c r="ES6" s="63"/>
      <c r="ET6" s="63"/>
      <c r="EU6" s="63"/>
      <c r="EV6" s="63"/>
      <c r="EW6" s="61"/>
      <c r="EX6" s="69"/>
      <c r="EY6" s="61"/>
      <c r="EZ6" s="61"/>
      <c r="FA6" s="69"/>
      <c r="FB6" s="61"/>
      <c r="FC6" s="61"/>
      <c r="FD6" s="61"/>
      <c r="FE6" s="61"/>
      <c r="FF6" s="63"/>
      <c r="FG6" s="63"/>
      <c r="FH6" s="63"/>
      <c r="FI6" s="63"/>
      <c r="FJ6" s="63"/>
      <c r="FK6" s="63"/>
      <c r="FL6" s="61"/>
      <c r="FM6" s="69"/>
      <c r="FN6" s="61"/>
      <c r="FO6" s="61"/>
      <c r="FP6" s="69"/>
      <c r="FQ6" s="61"/>
      <c r="FR6" s="61"/>
      <c r="FS6" s="61"/>
      <c r="FT6" s="61"/>
      <c r="FU6" s="63"/>
      <c r="FV6" s="63"/>
      <c r="FW6" s="63"/>
      <c r="FX6" s="63"/>
      <c r="FY6" s="63"/>
      <c r="FZ6" s="63"/>
      <c r="GA6" s="61"/>
      <c r="GB6" s="69"/>
      <c r="GC6" s="61"/>
      <c r="GD6" s="61"/>
      <c r="GE6" s="61"/>
      <c r="GF6" s="61"/>
      <c r="GG6" s="63"/>
      <c r="GH6" s="63"/>
      <c r="GI6" s="63"/>
      <c r="GJ6" s="65"/>
      <c r="GK6" s="63"/>
      <c r="GL6" s="63"/>
      <c r="GM6" s="65"/>
      <c r="GN6" s="63"/>
      <c r="GO6" s="63"/>
      <c r="GP6" s="65"/>
      <c r="GQ6" s="63"/>
      <c r="GR6" s="63"/>
      <c r="GS6" s="65"/>
      <c r="GT6" s="63"/>
      <c r="GU6" s="63"/>
      <c r="GV6" s="65"/>
      <c r="GW6" s="63"/>
      <c r="GX6" s="63"/>
      <c r="GY6" s="65"/>
      <c r="GZ6" s="63"/>
      <c r="HA6" s="63"/>
      <c r="HB6" s="65"/>
      <c r="HC6" s="63"/>
      <c r="HD6" s="63"/>
      <c r="HE6" s="65"/>
      <c r="HF6" s="63"/>
      <c r="HG6" s="63"/>
      <c r="HH6" s="65"/>
      <c r="HI6" s="63"/>
      <c r="HJ6" s="63"/>
      <c r="HK6" s="65"/>
      <c r="HL6" s="63"/>
      <c r="HM6" s="63"/>
      <c r="HN6" s="65"/>
      <c r="HO6" s="63"/>
      <c r="HP6" s="63"/>
      <c r="HQ6" s="65"/>
      <c r="HR6" s="63"/>
      <c r="HS6" s="63"/>
      <c r="HT6" s="65"/>
      <c r="HU6" s="63"/>
      <c r="HV6" s="63"/>
      <c r="HW6" s="65"/>
      <c r="HX6" s="63"/>
      <c r="HY6" s="63"/>
      <c r="HZ6" s="65"/>
      <c r="IA6" s="63"/>
      <c r="IB6" s="66"/>
      <c r="IC6" s="65"/>
      <c r="ID6" s="63"/>
      <c r="IE6" s="63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</row>
    <row r="7" spans="1:256" s="68" customFormat="1" ht="29.25" customHeight="1" x14ac:dyDescent="0.2">
      <c r="A7" s="59"/>
      <c r="B7" s="60"/>
      <c r="C7" s="61"/>
      <c r="D7" s="62"/>
      <c r="E7" s="61"/>
      <c r="F7" s="61"/>
      <c r="G7" s="61"/>
      <c r="H7" s="61"/>
      <c r="I7" s="61"/>
      <c r="J7" s="61"/>
      <c r="K7" s="61"/>
      <c r="L7" s="63"/>
      <c r="M7" s="63"/>
      <c r="N7" s="63"/>
      <c r="O7" s="63"/>
      <c r="P7" s="63"/>
      <c r="Q7" s="63"/>
      <c r="R7" s="61"/>
      <c r="S7" s="61"/>
      <c r="T7" s="61"/>
      <c r="U7" s="61"/>
      <c r="V7" s="70"/>
      <c r="W7" s="70"/>
      <c r="X7" s="61"/>
      <c r="Y7" s="61"/>
      <c r="Z7" s="61"/>
      <c r="AA7" s="63"/>
      <c r="AB7" s="63"/>
      <c r="AC7" s="63"/>
      <c r="AD7" s="63"/>
      <c r="AE7" s="63"/>
      <c r="AF7" s="63"/>
      <c r="AG7" s="61"/>
      <c r="AH7" s="70"/>
      <c r="AI7" s="70"/>
      <c r="AJ7" s="61"/>
      <c r="AK7" s="70"/>
      <c r="AL7" s="70"/>
      <c r="AM7" s="61"/>
      <c r="AN7" s="61"/>
      <c r="AO7" s="61"/>
      <c r="AP7" s="63"/>
      <c r="AQ7" s="63"/>
      <c r="AR7" s="63"/>
      <c r="AS7" s="63"/>
      <c r="AT7" s="63"/>
      <c r="AU7" s="63"/>
      <c r="AV7" s="61"/>
      <c r="AW7" s="70"/>
      <c r="AX7" s="70"/>
      <c r="AY7" s="61"/>
      <c r="AZ7" s="70"/>
      <c r="BA7" s="70"/>
      <c r="BB7" s="61"/>
      <c r="BC7" s="61"/>
      <c r="BD7" s="61"/>
      <c r="BE7" s="63"/>
      <c r="BF7" s="63"/>
      <c r="BG7" s="63"/>
      <c r="BH7" s="63"/>
      <c r="BI7" s="63"/>
      <c r="BJ7" s="63"/>
      <c r="BK7" s="61"/>
      <c r="BL7" s="70"/>
      <c r="BM7" s="70"/>
      <c r="BN7" s="61"/>
      <c r="BO7" s="70"/>
      <c r="BP7" s="70"/>
      <c r="BQ7" s="61"/>
      <c r="BR7" s="61"/>
      <c r="BS7" s="61"/>
      <c r="BT7" s="63"/>
      <c r="BU7" s="63"/>
      <c r="BV7" s="63"/>
      <c r="BW7" s="63"/>
      <c r="BX7" s="63"/>
      <c r="BY7" s="63"/>
      <c r="BZ7" s="61"/>
      <c r="CA7" s="70"/>
      <c r="CB7" s="70"/>
      <c r="CC7" s="61"/>
      <c r="CD7" s="70"/>
      <c r="CE7" s="70"/>
      <c r="CF7" s="61"/>
      <c r="CG7" s="61"/>
      <c r="CH7" s="61"/>
      <c r="CI7" s="63"/>
      <c r="CJ7" s="63"/>
      <c r="CK7" s="63"/>
      <c r="CL7" s="63"/>
      <c r="CM7" s="63"/>
      <c r="CN7" s="63"/>
      <c r="CO7" s="61"/>
      <c r="CP7" s="70"/>
      <c r="CQ7" s="70"/>
      <c r="CR7" s="61"/>
      <c r="CS7" s="70"/>
      <c r="CT7" s="70"/>
      <c r="CU7" s="61"/>
      <c r="CV7" s="61"/>
      <c r="CW7" s="61"/>
      <c r="CX7" s="63"/>
      <c r="CY7" s="63"/>
      <c r="CZ7" s="63"/>
      <c r="DA7" s="63"/>
      <c r="DB7" s="63"/>
      <c r="DC7" s="63"/>
      <c r="DD7" s="61"/>
      <c r="DE7" s="70"/>
      <c r="DF7" s="70"/>
      <c r="DG7" s="61"/>
      <c r="DH7" s="70"/>
      <c r="DI7" s="70"/>
      <c r="DJ7" s="61"/>
      <c r="DK7" s="61"/>
      <c r="DL7" s="61"/>
      <c r="DM7" s="63"/>
      <c r="DN7" s="63"/>
      <c r="DO7" s="63"/>
      <c r="DP7" s="63"/>
      <c r="DQ7" s="63"/>
      <c r="DR7" s="63"/>
      <c r="DS7" s="70"/>
      <c r="DT7" s="70"/>
      <c r="DU7" s="70"/>
      <c r="DV7" s="61"/>
      <c r="DW7" s="70"/>
      <c r="DX7" s="70"/>
      <c r="DY7" s="61"/>
      <c r="DZ7" s="61"/>
      <c r="EA7" s="61"/>
      <c r="EB7" s="63"/>
      <c r="EC7" s="63"/>
      <c r="ED7" s="63"/>
      <c r="EE7" s="63"/>
      <c r="EF7" s="63"/>
      <c r="EG7" s="63"/>
      <c r="EH7" s="61"/>
      <c r="EI7" s="70"/>
      <c r="EJ7" s="70"/>
      <c r="EK7" s="61"/>
      <c r="EL7" s="70"/>
      <c r="EM7" s="70"/>
      <c r="EN7" s="61"/>
      <c r="EO7" s="61"/>
      <c r="EP7" s="61"/>
      <c r="EQ7" s="63"/>
      <c r="ER7" s="63"/>
      <c r="ES7" s="63"/>
      <c r="ET7" s="63"/>
      <c r="EU7" s="63"/>
      <c r="EV7" s="63"/>
      <c r="EW7" s="61"/>
      <c r="EX7" s="70"/>
      <c r="EY7" s="61"/>
      <c r="EZ7" s="61"/>
      <c r="FA7" s="70"/>
      <c r="FB7" s="61"/>
      <c r="FC7" s="61"/>
      <c r="FD7" s="61"/>
      <c r="FE7" s="61"/>
      <c r="FF7" s="63"/>
      <c r="FG7" s="63"/>
      <c r="FH7" s="63"/>
      <c r="FI7" s="63"/>
      <c r="FJ7" s="63"/>
      <c r="FK7" s="63"/>
      <c r="FL7" s="61"/>
      <c r="FM7" s="70"/>
      <c r="FN7" s="61"/>
      <c r="FO7" s="61"/>
      <c r="FP7" s="70"/>
      <c r="FQ7" s="61"/>
      <c r="FR7" s="61"/>
      <c r="FS7" s="61"/>
      <c r="FT7" s="61"/>
      <c r="FU7" s="63"/>
      <c r="FV7" s="63"/>
      <c r="FW7" s="63"/>
      <c r="FX7" s="63"/>
      <c r="FY7" s="63"/>
      <c r="FZ7" s="63"/>
      <c r="GA7" s="61"/>
      <c r="GB7" s="70"/>
      <c r="GC7" s="61"/>
      <c r="GD7" s="61"/>
      <c r="GE7" s="61"/>
      <c r="GF7" s="61"/>
      <c r="GG7" s="63"/>
      <c r="GH7" s="63"/>
      <c r="GI7" s="63"/>
      <c r="GJ7" s="65"/>
      <c r="GK7" s="63"/>
      <c r="GL7" s="63"/>
      <c r="GM7" s="65"/>
      <c r="GN7" s="63"/>
      <c r="GO7" s="63"/>
      <c r="GP7" s="65"/>
      <c r="GQ7" s="63"/>
      <c r="GR7" s="63"/>
      <c r="GS7" s="65"/>
      <c r="GT7" s="63"/>
      <c r="GU7" s="63"/>
      <c r="GV7" s="65"/>
      <c r="GW7" s="63"/>
      <c r="GX7" s="63"/>
      <c r="GY7" s="65"/>
      <c r="GZ7" s="63"/>
      <c r="HA7" s="63"/>
      <c r="HB7" s="65"/>
      <c r="HC7" s="63"/>
      <c r="HD7" s="63"/>
      <c r="HE7" s="65"/>
      <c r="HF7" s="63"/>
      <c r="HG7" s="63"/>
      <c r="HH7" s="65"/>
      <c r="HI7" s="63"/>
      <c r="HJ7" s="63"/>
      <c r="HK7" s="65"/>
      <c r="HL7" s="63"/>
      <c r="HM7" s="63"/>
      <c r="HN7" s="65"/>
      <c r="HO7" s="63"/>
      <c r="HP7" s="63"/>
      <c r="HQ7" s="65"/>
      <c r="HR7" s="63"/>
      <c r="HS7" s="63"/>
      <c r="HT7" s="65"/>
      <c r="HU7" s="63"/>
      <c r="HV7" s="63"/>
      <c r="HW7" s="65"/>
      <c r="HX7" s="63"/>
      <c r="HY7" s="63"/>
      <c r="HZ7" s="65"/>
      <c r="IA7" s="63"/>
      <c r="IB7" s="66"/>
      <c r="IC7" s="65"/>
      <c r="ID7" s="63"/>
      <c r="IE7" s="63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ht="12.75" x14ac:dyDescent="0.2">
      <c r="A8" s="71">
        <v>1</v>
      </c>
      <c r="B8" s="72">
        <f t="shared" ref="B8:AJ8" si="0">A8+1</f>
        <v>2</v>
      </c>
      <c r="C8" s="72">
        <f t="shared" si="0"/>
        <v>3</v>
      </c>
      <c r="D8" s="72">
        <f t="shared" si="0"/>
        <v>4</v>
      </c>
      <c r="E8" s="72">
        <f t="shared" si="0"/>
        <v>5</v>
      </c>
      <c r="F8" s="72">
        <f t="shared" si="0"/>
        <v>6</v>
      </c>
      <c r="G8" s="72">
        <f t="shared" si="0"/>
        <v>7</v>
      </c>
      <c r="H8" s="72">
        <f t="shared" si="0"/>
        <v>8</v>
      </c>
      <c r="I8" s="72">
        <f>H8+1</f>
        <v>9</v>
      </c>
      <c r="J8" s="72">
        <f>I8+1</f>
        <v>10</v>
      </c>
      <c r="K8" s="72">
        <f>J8+1</f>
        <v>11</v>
      </c>
      <c r="L8" s="72">
        <f t="shared" si="0"/>
        <v>12</v>
      </c>
      <c r="M8" s="72">
        <f t="shared" si="0"/>
        <v>13</v>
      </c>
      <c r="N8" s="72">
        <f t="shared" si="0"/>
        <v>14</v>
      </c>
      <c r="O8" s="72">
        <f t="shared" si="0"/>
        <v>15</v>
      </c>
      <c r="P8" s="72">
        <f t="shared" si="0"/>
        <v>16</v>
      </c>
      <c r="Q8" s="72">
        <f t="shared" si="0"/>
        <v>17</v>
      </c>
      <c r="R8" s="72">
        <f t="shared" si="0"/>
        <v>18</v>
      </c>
      <c r="S8" s="72">
        <f>R8+1</f>
        <v>19</v>
      </c>
      <c r="T8" s="72">
        <f>S8+1</f>
        <v>20</v>
      </c>
      <c r="U8" s="72">
        <f t="shared" si="0"/>
        <v>21</v>
      </c>
      <c r="V8" s="72">
        <f>U8+1</f>
        <v>22</v>
      </c>
      <c r="W8" s="72">
        <f>V8+1</f>
        <v>23</v>
      </c>
      <c r="X8" s="72">
        <f>W8+1</f>
        <v>24</v>
      </c>
      <c r="Y8" s="72">
        <f>X8+1</f>
        <v>25</v>
      </c>
      <c r="Z8" s="72">
        <f>Y8+1</f>
        <v>26</v>
      </c>
      <c r="AA8" s="72">
        <f t="shared" si="0"/>
        <v>27</v>
      </c>
      <c r="AB8" s="72">
        <f t="shared" si="0"/>
        <v>28</v>
      </c>
      <c r="AC8" s="72">
        <f t="shared" si="0"/>
        <v>29</v>
      </c>
      <c r="AD8" s="72">
        <f t="shared" si="0"/>
        <v>30</v>
      </c>
      <c r="AE8" s="72">
        <f t="shared" si="0"/>
        <v>31</v>
      </c>
      <c r="AF8" s="72">
        <f t="shared" si="0"/>
        <v>32</v>
      </c>
      <c r="AG8" s="72">
        <f t="shared" si="0"/>
        <v>33</v>
      </c>
      <c r="AH8" s="72">
        <f>AG8+1</f>
        <v>34</v>
      </c>
      <c r="AI8" s="72">
        <f>AH8+1</f>
        <v>35</v>
      </c>
      <c r="AJ8" s="72">
        <f t="shared" si="0"/>
        <v>36</v>
      </c>
      <c r="AK8" s="72">
        <f>AJ8+1</f>
        <v>37</v>
      </c>
      <c r="AL8" s="72">
        <f>AK8+1</f>
        <v>38</v>
      </c>
      <c r="AM8" s="72">
        <f>AL8+1</f>
        <v>39</v>
      </c>
      <c r="AN8" s="72">
        <f>AM8+1</f>
        <v>40</v>
      </c>
      <c r="AO8" s="72">
        <f>AN8+1</f>
        <v>41</v>
      </c>
      <c r="AP8" s="72">
        <v>42</v>
      </c>
      <c r="AQ8" s="72">
        <f>AP8+1</f>
        <v>43</v>
      </c>
      <c r="AR8" s="72">
        <f>AQ8+1</f>
        <v>44</v>
      </c>
      <c r="AS8" s="72">
        <f>AR8+1</f>
        <v>45</v>
      </c>
      <c r="AT8" s="72">
        <f>AS8+1</f>
        <v>46</v>
      </c>
      <c r="AU8" s="72">
        <f>AT8+1</f>
        <v>47</v>
      </c>
      <c r="AV8" s="72">
        <v>48</v>
      </c>
      <c r="AW8" s="72">
        <f>AV8+1</f>
        <v>49</v>
      </c>
      <c r="AX8" s="72">
        <f>AW8+1</f>
        <v>50</v>
      </c>
      <c r="AY8" s="72">
        <v>51</v>
      </c>
      <c r="AZ8" s="72">
        <f>AY8+1</f>
        <v>52</v>
      </c>
      <c r="BA8" s="72">
        <f>AZ8+1</f>
        <v>53</v>
      </c>
      <c r="BB8" s="72">
        <v>51</v>
      </c>
      <c r="BC8" s="72">
        <v>52</v>
      </c>
      <c r="BD8" s="72">
        <v>53</v>
      </c>
      <c r="BE8" s="72">
        <f>BD8+1</f>
        <v>54</v>
      </c>
      <c r="BF8" s="72">
        <f>BE8+1</f>
        <v>55</v>
      </c>
      <c r="BG8" s="72">
        <f>BF8+1</f>
        <v>56</v>
      </c>
      <c r="BH8" s="72">
        <v>60</v>
      </c>
      <c r="BI8" s="72">
        <v>61</v>
      </c>
      <c r="BJ8" s="72">
        <v>62</v>
      </c>
      <c r="BK8" s="72">
        <v>63</v>
      </c>
      <c r="BL8" s="72">
        <f>BK8+1</f>
        <v>64</v>
      </c>
      <c r="BM8" s="72">
        <f>BL8+1</f>
        <v>65</v>
      </c>
      <c r="BN8" s="72">
        <f t="shared" ref="BN8:BY8" si="1">BM8+1</f>
        <v>66</v>
      </c>
      <c r="BO8" s="72">
        <f>BN8+1</f>
        <v>67</v>
      </c>
      <c r="BP8" s="72">
        <f>BO8+1</f>
        <v>68</v>
      </c>
      <c r="BQ8" s="72">
        <f>BP8+1</f>
        <v>69</v>
      </c>
      <c r="BR8" s="72">
        <f>BQ8+1</f>
        <v>70</v>
      </c>
      <c r="BS8" s="72">
        <f>BR8+1</f>
        <v>71</v>
      </c>
      <c r="BT8" s="72">
        <f t="shared" si="1"/>
        <v>72</v>
      </c>
      <c r="BU8" s="72">
        <f t="shared" si="1"/>
        <v>73</v>
      </c>
      <c r="BV8" s="72">
        <f t="shared" si="1"/>
        <v>74</v>
      </c>
      <c r="BW8" s="72">
        <f t="shared" si="1"/>
        <v>75</v>
      </c>
      <c r="BX8" s="72">
        <f t="shared" si="1"/>
        <v>76</v>
      </c>
      <c r="BY8" s="72">
        <f t="shared" si="1"/>
        <v>77</v>
      </c>
      <c r="BZ8" s="72">
        <v>63</v>
      </c>
      <c r="CA8" s="72">
        <f>BZ8+1</f>
        <v>64</v>
      </c>
      <c r="CB8" s="72">
        <f>CA8+1</f>
        <v>65</v>
      </c>
      <c r="CC8" s="72">
        <f t="shared" ref="CC8:CN8" si="2">CB8+1</f>
        <v>66</v>
      </c>
      <c r="CD8" s="72">
        <f>CC8+1</f>
        <v>67</v>
      </c>
      <c r="CE8" s="72">
        <f>CD8+1</f>
        <v>68</v>
      </c>
      <c r="CF8" s="72">
        <f>CE8+1</f>
        <v>69</v>
      </c>
      <c r="CG8" s="72">
        <f>CF8+1</f>
        <v>70</v>
      </c>
      <c r="CH8" s="72">
        <f>CG8+1</f>
        <v>71</v>
      </c>
      <c r="CI8" s="72">
        <f t="shared" si="2"/>
        <v>72</v>
      </c>
      <c r="CJ8" s="72">
        <f t="shared" si="2"/>
        <v>73</v>
      </c>
      <c r="CK8" s="72">
        <f t="shared" si="2"/>
        <v>74</v>
      </c>
      <c r="CL8" s="72">
        <f t="shared" si="2"/>
        <v>75</v>
      </c>
      <c r="CM8" s="72">
        <f t="shared" si="2"/>
        <v>76</v>
      </c>
      <c r="CN8" s="72">
        <f t="shared" si="2"/>
        <v>77</v>
      </c>
      <c r="CO8" s="72">
        <v>78</v>
      </c>
      <c r="CP8" s="72">
        <f>CO8+1</f>
        <v>79</v>
      </c>
      <c r="CQ8" s="72">
        <f>CP8+1</f>
        <v>80</v>
      </c>
      <c r="CR8" s="72">
        <v>81</v>
      </c>
      <c r="CS8" s="72">
        <f>CR8+1</f>
        <v>82</v>
      </c>
      <c r="CT8" s="72">
        <f>CS8+1</f>
        <v>83</v>
      </c>
      <c r="CU8" s="72">
        <v>81</v>
      </c>
      <c r="CV8" s="72">
        <f>CU8+1</f>
        <v>82</v>
      </c>
      <c r="CW8" s="72">
        <f>CV8+1</f>
        <v>83</v>
      </c>
      <c r="CX8" s="72">
        <f t="shared" ref="CX8:EH8" si="3">CW8+1</f>
        <v>84</v>
      </c>
      <c r="CY8" s="72">
        <f t="shared" si="3"/>
        <v>85</v>
      </c>
      <c r="CZ8" s="72">
        <f t="shared" si="3"/>
        <v>86</v>
      </c>
      <c r="DA8" s="72">
        <f t="shared" si="3"/>
        <v>87</v>
      </c>
      <c r="DB8" s="72">
        <f t="shared" si="3"/>
        <v>88</v>
      </c>
      <c r="DC8" s="72">
        <f t="shared" si="3"/>
        <v>89</v>
      </c>
      <c r="DD8" s="72">
        <v>93</v>
      </c>
      <c r="DE8" s="72">
        <f>DD8+1</f>
        <v>94</v>
      </c>
      <c r="DF8" s="72">
        <f>DE8+1</f>
        <v>95</v>
      </c>
      <c r="DG8" s="72">
        <f t="shared" si="3"/>
        <v>96</v>
      </c>
      <c r="DH8" s="72">
        <f>DG8+1</f>
        <v>97</v>
      </c>
      <c r="DI8" s="72">
        <f>DH8+1</f>
        <v>98</v>
      </c>
      <c r="DJ8" s="72">
        <f>DI8+1</f>
        <v>99</v>
      </c>
      <c r="DK8" s="72">
        <f>DJ8+1</f>
        <v>100</v>
      </c>
      <c r="DL8" s="72">
        <f>DK8+1</f>
        <v>101</v>
      </c>
      <c r="DM8" s="72">
        <f t="shared" si="3"/>
        <v>102</v>
      </c>
      <c r="DN8" s="72">
        <f t="shared" si="3"/>
        <v>103</v>
      </c>
      <c r="DO8" s="72">
        <f t="shared" si="3"/>
        <v>104</v>
      </c>
      <c r="DP8" s="72">
        <f t="shared" si="3"/>
        <v>105</v>
      </c>
      <c r="DQ8" s="72">
        <f t="shared" si="3"/>
        <v>106</v>
      </c>
      <c r="DR8" s="72">
        <f t="shared" si="3"/>
        <v>107</v>
      </c>
      <c r="DS8" s="72">
        <f>DR8+1</f>
        <v>108</v>
      </c>
      <c r="DT8" s="72">
        <f>DS8+1</f>
        <v>109</v>
      </c>
      <c r="DU8" s="72">
        <f>DT8+1</f>
        <v>110</v>
      </c>
      <c r="DV8" s="72">
        <f t="shared" si="3"/>
        <v>111</v>
      </c>
      <c r="DW8" s="72">
        <f>DV8+1</f>
        <v>112</v>
      </c>
      <c r="DX8" s="72">
        <f>DW8+1</f>
        <v>113</v>
      </c>
      <c r="DY8" s="72">
        <f>DX8+1</f>
        <v>114</v>
      </c>
      <c r="DZ8" s="72">
        <f>DY8+1</f>
        <v>115</v>
      </c>
      <c r="EA8" s="72">
        <f>DZ8+1</f>
        <v>116</v>
      </c>
      <c r="EB8" s="72">
        <f t="shared" si="3"/>
        <v>117</v>
      </c>
      <c r="EC8" s="72">
        <f t="shared" si="3"/>
        <v>118</v>
      </c>
      <c r="ED8" s="72">
        <f t="shared" si="3"/>
        <v>119</v>
      </c>
      <c r="EE8" s="72">
        <f t="shared" si="3"/>
        <v>120</v>
      </c>
      <c r="EF8" s="72">
        <f t="shared" si="3"/>
        <v>121</v>
      </c>
      <c r="EG8" s="72">
        <f t="shared" si="3"/>
        <v>122</v>
      </c>
      <c r="EH8" s="72">
        <f t="shared" si="3"/>
        <v>123</v>
      </c>
      <c r="EI8" s="72">
        <f>EH8+1</f>
        <v>124</v>
      </c>
      <c r="EJ8" s="72">
        <f>EI8+1</f>
        <v>125</v>
      </c>
      <c r="EK8" s="72">
        <f t="shared" ref="EK8:FO8" si="4">EJ8+1</f>
        <v>126</v>
      </c>
      <c r="EL8" s="72">
        <f>EK8+1</f>
        <v>127</v>
      </c>
      <c r="EM8" s="72">
        <f>EL8+1</f>
        <v>128</v>
      </c>
      <c r="EN8" s="72">
        <f>EM8+1</f>
        <v>129</v>
      </c>
      <c r="EO8" s="72">
        <f>EN8+1</f>
        <v>130</v>
      </c>
      <c r="EP8" s="72">
        <f>EO8+1</f>
        <v>131</v>
      </c>
      <c r="EQ8" s="72">
        <f t="shared" si="4"/>
        <v>132</v>
      </c>
      <c r="ER8" s="72">
        <f t="shared" si="4"/>
        <v>133</v>
      </c>
      <c r="ES8" s="72">
        <f t="shared" si="4"/>
        <v>134</v>
      </c>
      <c r="ET8" s="72">
        <f t="shared" si="4"/>
        <v>135</v>
      </c>
      <c r="EU8" s="72">
        <f t="shared" si="4"/>
        <v>136</v>
      </c>
      <c r="EV8" s="72">
        <f t="shared" si="4"/>
        <v>137</v>
      </c>
      <c r="EW8" s="72">
        <f t="shared" si="4"/>
        <v>138</v>
      </c>
      <c r="EX8" s="72">
        <f t="shared" si="4"/>
        <v>139</v>
      </c>
      <c r="EY8" s="72">
        <f t="shared" si="4"/>
        <v>140</v>
      </c>
      <c r="EZ8" s="72">
        <f t="shared" si="4"/>
        <v>141</v>
      </c>
      <c r="FA8" s="72">
        <f t="shared" si="4"/>
        <v>142</v>
      </c>
      <c r="FB8" s="72">
        <f t="shared" si="4"/>
        <v>143</v>
      </c>
      <c r="FC8" s="72">
        <f>FB8+1</f>
        <v>144</v>
      </c>
      <c r="FD8" s="72">
        <f>FC8+1</f>
        <v>145</v>
      </c>
      <c r="FE8" s="72">
        <f>FD8+1</f>
        <v>146</v>
      </c>
      <c r="FF8" s="72">
        <f t="shared" si="4"/>
        <v>147</v>
      </c>
      <c r="FG8" s="72">
        <f t="shared" si="4"/>
        <v>148</v>
      </c>
      <c r="FH8" s="72">
        <f t="shared" si="4"/>
        <v>149</v>
      </c>
      <c r="FI8" s="72">
        <f t="shared" si="4"/>
        <v>150</v>
      </c>
      <c r="FJ8" s="72">
        <f t="shared" si="4"/>
        <v>151</v>
      </c>
      <c r="FK8" s="72">
        <f t="shared" si="4"/>
        <v>152</v>
      </c>
      <c r="FL8" s="72">
        <f t="shared" si="4"/>
        <v>153</v>
      </c>
      <c r="FM8" s="72">
        <f>FL8+1</f>
        <v>154</v>
      </c>
      <c r="FN8" s="72">
        <f>FM8+1</f>
        <v>155</v>
      </c>
      <c r="FO8" s="72">
        <f t="shared" si="4"/>
        <v>156</v>
      </c>
      <c r="FP8" s="72">
        <f>FO8+1</f>
        <v>157</v>
      </c>
      <c r="FQ8" s="72">
        <f>FP8+1</f>
        <v>158</v>
      </c>
      <c r="FR8" s="72">
        <f>FQ8+1</f>
        <v>159</v>
      </c>
      <c r="FS8" s="72">
        <f>FR8+1</f>
        <v>160</v>
      </c>
      <c r="FT8" s="72">
        <f>FS8+1</f>
        <v>161</v>
      </c>
      <c r="FU8" s="72">
        <f t="shared" ref="FU8:IE8" si="5">FT8+1</f>
        <v>162</v>
      </c>
      <c r="FV8" s="72">
        <f t="shared" si="5"/>
        <v>163</v>
      </c>
      <c r="FW8" s="72">
        <f t="shared" si="5"/>
        <v>164</v>
      </c>
      <c r="FX8" s="72">
        <f t="shared" si="5"/>
        <v>165</v>
      </c>
      <c r="FY8" s="72">
        <f t="shared" si="5"/>
        <v>166</v>
      </c>
      <c r="FZ8" s="72">
        <f t="shared" si="5"/>
        <v>167</v>
      </c>
      <c r="GA8" s="72">
        <f t="shared" si="5"/>
        <v>168</v>
      </c>
      <c r="GB8" s="72">
        <f>GA8+1</f>
        <v>169</v>
      </c>
      <c r="GC8" s="72">
        <f>GB8+1</f>
        <v>170</v>
      </c>
      <c r="GD8" s="72">
        <f>GC8+1</f>
        <v>171</v>
      </c>
      <c r="GE8" s="72">
        <f>GD8+1</f>
        <v>172</v>
      </c>
      <c r="GF8" s="72">
        <f>GE8+1</f>
        <v>173</v>
      </c>
      <c r="GG8" s="72">
        <f t="shared" si="5"/>
        <v>174</v>
      </c>
      <c r="GH8" s="72">
        <f t="shared" si="5"/>
        <v>175</v>
      </c>
      <c r="GI8" s="72">
        <f t="shared" si="5"/>
        <v>176</v>
      </c>
      <c r="GJ8" s="72">
        <f t="shared" si="5"/>
        <v>177</v>
      </c>
      <c r="GK8" s="72">
        <f t="shared" si="5"/>
        <v>178</v>
      </c>
      <c r="GL8" s="72">
        <f t="shared" si="5"/>
        <v>179</v>
      </c>
      <c r="GM8" s="72">
        <f t="shared" si="5"/>
        <v>180</v>
      </c>
      <c r="GN8" s="72">
        <f t="shared" si="5"/>
        <v>181</v>
      </c>
      <c r="GO8" s="72">
        <f t="shared" si="5"/>
        <v>182</v>
      </c>
      <c r="GP8" s="72">
        <f t="shared" si="5"/>
        <v>183</v>
      </c>
      <c r="GQ8" s="72">
        <f t="shared" si="5"/>
        <v>184</v>
      </c>
      <c r="GR8" s="72">
        <f t="shared" si="5"/>
        <v>185</v>
      </c>
      <c r="GS8" s="72">
        <f t="shared" si="5"/>
        <v>186</v>
      </c>
      <c r="GT8" s="72">
        <f t="shared" si="5"/>
        <v>187</v>
      </c>
      <c r="GU8" s="72">
        <f t="shared" si="5"/>
        <v>188</v>
      </c>
      <c r="GV8" s="72">
        <f>GR8+1</f>
        <v>186</v>
      </c>
      <c r="GW8" s="72">
        <f>GV8+1</f>
        <v>187</v>
      </c>
      <c r="GX8" s="72">
        <f>GW8+1</f>
        <v>188</v>
      </c>
      <c r="GY8" s="72">
        <v>189</v>
      </c>
      <c r="GZ8" s="72">
        <v>190</v>
      </c>
      <c r="HA8" s="72">
        <v>191</v>
      </c>
      <c r="HB8" s="72">
        <v>192</v>
      </c>
      <c r="HC8" s="72">
        <f>HB8+1</f>
        <v>193</v>
      </c>
      <c r="HD8" s="72">
        <f>HC8+1</f>
        <v>194</v>
      </c>
      <c r="HE8" s="72">
        <f>HD8+1</f>
        <v>195</v>
      </c>
      <c r="HF8" s="72">
        <f>HE8+1</f>
        <v>196</v>
      </c>
      <c r="HG8" s="72">
        <f>HF8+1</f>
        <v>197</v>
      </c>
      <c r="HH8" s="72">
        <v>192</v>
      </c>
      <c r="HI8" s="72">
        <f t="shared" si="5"/>
        <v>193</v>
      </c>
      <c r="HJ8" s="72">
        <f t="shared" si="5"/>
        <v>194</v>
      </c>
      <c r="HK8" s="72">
        <f t="shared" si="5"/>
        <v>195</v>
      </c>
      <c r="HL8" s="72">
        <f t="shared" si="5"/>
        <v>196</v>
      </c>
      <c r="HM8" s="72">
        <f t="shared" si="5"/>
        <v>197</v>
      </c>
      <c r="HN8" s="72">
        <f t="shared" si="5"/>
        <v>198</v>
      </c>
      <c r="HO8" s="72">
        <f t="shared" si="5"/>
        <v>199</v>
      </c>
      <c r="HP8" s="72">
        <f t="shared" si="5"/>
        <v>200</v>
      </c>
      <c r="HQ8" s="72">
        <f t="shared" si="5"/>
        <v>201</v>
      </c>
      <c r="HR8" s="72">
        <f t="shared" si="5"/>
        <v>202</v>
      </c>
      <c r="HS8" s="72">
        <f t="shared" si="5"/>
        <v>203</v>
      </c>
      <c r="HT8" s="72">
        <f t="shared" si="5"/>
        <v>204</v>
      </c>
      <c r="HU8" s="72">
        <f t="shared" si="5"/>
        <v>205</v>
      </c>
      <c r="HV8" s="72">
        <f t="shared" si="5"/>
        <v>206</v>
      </c>
      <c r="HW8" s="72">
        <f t="shared" si="5"/>
        <v>207</v>
      </c>
      <c r="HX8" s="72">
        <f t="shared" si="5"/>
        <v>208</v>
      </c>
      <c r="HY8" s="72">
        <f t="shared" si="5"/>
        <v>209</v>
      </c>
      <c r="HZ8" s="72">
        <f t="shared" si="5"/>
        <v>210</v>
      </c>
      <c r="IA8" s="72">
        <f t="shared" si="5"/>
        <v>211</v>
      </c>
      <c r="IB8" s="73">
        <f t="shared" si="5"/>
        <v>212</v>
      </c>
      <c r="IC8" s="72">
        <f t="shared" si="5"/>
        <v>213</v>
      </c>
      <c r="ID8" s="72">
        <f t="shared" si="5"/>
        <v>214</v>
      </c>
      <c r="IE8" s="72">
        <f t="shared" si="5"/>
        <v>215</v>
      </c>
    </row>
    <row r="9" spans="1:256" s="79" customFormat="1" ht="28.5" customHeight="1" x14ac:dyDescent="0.2">
      <c r="A9" s="74"/>
      <c r="B9" s="75" t="s">
        <v>84</v>
      </c>
      <c r="C9" s="76"/>
      <c r="D9" s="76"/>
      <c r="E9" s="76"/>
      <c r="F9" s="77" t="s">
        <v>85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IC9" s="80"/>
      <c r="ID9" s="80"/>
      <c r="IE9" s="80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</row>
    <row r="10" spans="1:256" s="101" customFormat="1" outlineLevel="1" x14ac:dyDescent="0.2">
      <c r="A10" s="82">
        <v>1</v>
      </c>
      <c r="B10" s="83" t="s">
        <v>86</v>
      </c>
      <c r="C10" s="84">
        <f t="shared" ref="C10:C15" si="6">D10</f>
        <v>176900255.72</v>
      </c>
      <c r="D10" s="85">
        <v>176900255.72</v>
      </c>
      <c r="E10" s="86"/>
      <c r="F10" s="84">
        <f t="shared" ref="F10:F15" si="7">G10</f>
        <v>33893734.770000003</v>
      </c>
      <c r="G10" s="85">
        <v>33893734.770000003</v>
      </c>
      <c r="H10" s="87"/>
      <c r="I10" s="84">
        <f t="shared" ref="I10:I16" si="8">J10</f>
        <v>28877245.050000001</v>
      </c>
      <c r="J10" s="85">
        <v>28877245.050000001</v>
      </c>
      <c r="K10" s="87"/>
      <c r="L10" s="88">
        <f>F10/C10</f>
        <v>0.19159799759502577</v>
      </c>
      <c r="M10" s="88">
        <f>G10/D10</f>
        <v>0.19159799759502577</v>
      </c>
      <c r="N10" s="86"/>
      <c r="O10" s="88">
        <f>F10/I10</f>
        <v>1.1737177390472711</v>
      </c>
      <c r="P10" s="88">
        <f>G10/J10</f>
        <v>1.1737177390472711</v>
      </c>
      <c r="Q10" s="86"/>
      <c r="R10" s="84">
        <f t="shared" ref="R10:R16" si="9">SUM(S10:T10)</f>
        <v>150574937.19999999</v>
      </c>
      <c r="S10" s="85">
        <v>150574937.19999999</v>
      </c>
      <c r="T10" s="87"/>
      <c r="U10" s="84">
        <f t="shared" ref="U10:U39" si="10">SUM(V10:W10)</f>
        <v>28234875.800000004</v>
      </c>
      <c r="V10" s="85">
        <v>28234875.800000004</v>
      </c>
      <c r="W10" s="87"/>
      <c r="X10" s="84">
        <f>Y10</f>
        <v>24250179.080000002</v>
      </c>
      <c r="Y10" s="85">
        <v>24250179.080000002</v>
      </c>
      <c r="Z10" s="89"/>
      <c r="AA10" s="88">
        <f t="shared" ref="AA10:AB16" si="11">U10/R10</f>
        <v>0.18751378101189078</v>
      </c>
      <c r="AB10" s="88">
        <f t="shared" si="11"/>
        <v>0.18751378101189078</v>
      </c>
      <c r="AC10" s="86"/>
      <c r="AD10" s="88">
        <f>U10/X10</f>
        <v>1.1643161770828458</v>
      </c>
      <c r="AE10" s="88">
        <f>V10/Y10</f>
        <v>1.1643161770828458</v>
      </c>
      <c r="AF10" s="86"/>
      <c r="AG10" s="84">
        <f>SUM(AH10:AI10)</f>
        <v>95230020</v>
      </c>
      <c r="AH10" s="85">
        <v>95230020</v>
      </c>
      <c r="AI10" s="87"/>
      <c r="AJ10" s="84">
        <f>SUM(AK10:AL10)</f>
        <v>16591530.380000001</v>
      </c>
      <c r="AK10" s="85">
        <v>16591530.380000001</v>
      </c>
      <c r="AL10" s="87"/>
      <c r="AM10" s="84">
        <f t="shared" ref="AM10:AM15" si="12">AN10</f>
        <v>15209594.02</v>
      </c>
      <c r="AN10" s="85">
        <v>15209594.02</v>
      </c>
      <c r="AO10" s="86"/>
      <c r="AP10" s="88">
        <f t="shared" ref="AP10:AQ16" si="13">AJ10/AG10</f>
        <v>0.1742258415991092</v>
      </c>
      <c r="AQ10" s="88">
        <f t="shared" si="13"/>
        <v>0.1742258415991092</v>
      </c>
      <c r="AR10" s="86"/>
      <c r="AS10" s="88">
        <f t="shared" ref="AS10:AT16" si="14">AJ10/AM10</f>
        <v>1.090859516577682</v>
      </c>
      <c r="AT10" s="88">
        <f t="shared" si="14"/>
        <v>1.090859516577682</v>
      </c>
      <c r="AU10" s="86"/>
      <c r="AV10" s="84">
        <f>SUM(AW10:AX10)</f>
        <v>9616400</v>
      </c>
      <c r="AW10" s="85">
        <v>9616400</v>
      </c>
      <c r="AX10" s="87"/>
      <c r="AY10" s="84">
        <f>SUM(AZ10:BA10)</f>
        <v>2310484.88</v>
      </c>
      <c r="AZ10" s="85">
        <v>2310484.88</v>
      </c>
      <c r="BA10" s="87"/>
      <c r="BB10" s="84">
        <f t="shared" ref="BB10:BB15" si="15">BC10</f>
        <v>2182018.66</v>
      </c>
      <c r="BC10" s="85">
        <v>2182018.66</v>
      </c>
      <c r="BD10" s="86"/>
      <c r="BE10" s="88">
        <f>AY10/AV10</f>
        <v>0.240265055530136</v>
      </c>
      <c r="BF10" s="88">
        <f>AZ10/AW10</f>
        <v>0.240265055530136</v>
      </c>
      <c r="BG10" s="86"/>
      <c r="BH10" s="90">
        <f t="shared" ref="BH10:BH16" si="16">AY10/BB10</f>
        <v>1.0588749410603113</v>
      </c>
      <c r="BI10" s="90">
        <f>IF(BC10=0," ",IF(AZ10/BC10*100&gt;200,"СВ.200",AZ10/BC10))</f>
        <v>1.0588749410603113</v>
      </c>
      <c r="BJ10" s="86"/>
      <c r="BK10" s="84">
        <f>SUM(BL10:BM10)</f>
        <v>17536290</v>
      </c>
      <c r="BL10" s="85">
        <v>17536290</v>
      </c>
      <c r="BM10" s="91"/>
      <c r="BN10" s="84">
        <f>SUM(BO10:BP10)</f>
        <v>2358597.04</v>
      </c>
      <c r="BO10" s="85">
        <v>2358597.04</v>
      </c>
      <c r="BP10" s="91"/>
      <c r="BQ10" s="84">
        <f t="shared" ref="BQ10:BQ15" si="17">BR10</f>
        <v>2200839.1</v>
      </c>
      <c r="BR10" s="85">
        <v>2200839.1</v>
      </c>
      <c r="BS10" s="84"/>
      <c r="BT10" s="88">
        <f>BN10/BK10</f>
        <v>0.13449806315931134</v>
      </c>
      <c r="BU10" s="88">
        <f>BO10/BL10</f>
        <v>0.13449806315931134</v>
      </c>
      <c r="BV10" s="86"/>
      <c r="BW10" s="88">
        <f>BN10/BQ10</f>
        <v>1.0716808148310342</v>
      </c>
      <c r="BX10" s="88">
        <f>BO10/BR10</f>
        <v>1.0716808148310342</v>
      </c>
      <c r="BY10" s="86"/>
      <c r="BZ10" s="84">
        <f>SUM(CA10:CB10)</f>
        <v>0</v>
      </c>
      <c r="CA10" s="85">
        <v>0</v>
      </c>
      <c r="CB10" s="91"/>
      <c r="CC10" s="84">
        <f>SUM(CD10:CE10)</f>
        <v>0</v>
      </c>
      <c r="CD10" s="85">
        <v>0</v>
      </c>
      <c r="CE10" s="91"/>
      <c r="CF10" s="84">
        <f t="shared" ref="CF10:CF15" si="18">CG10</f>
        <v>0</v>
      </c>
      <c r="CG10" s="85">
        <v>0</v>
      </c>
      <c r="CH10" s="84"/>
      <c r="CI10" s="88" t="str">
        <f>IF(BZ10&lt;0," ",IF(CC10&lt;0," ",IF(CC10=0," ",IF(BZ10/CC10*100&gt;200,"СВ.200",BZ10/CC10))))</f>
        <v xml:space="preserve"> </v>
      </c>
      <c r="CJ10" s="88" t="str">
        <f>IF(CA10&lt;0," ",IF(CD10&lt;0," ",IF(CD10=0," ",IF(CA10/CD10*100&gt;200,"СВ.200",CA10/CD10))))</f>
        <v xml:space="preserve"> </v>
      </c>
      <c r="CK10" s="86"/>
      <c r="CL10" s="88" t="str">
        <f>IF(CC10&lt;0," ",IF(CF10&lt;0," ",IF(CF10=0," ",IF(CC10/CF10*100&gt;200,"СВ.200",CC10/CF10))))</f>
        <v xml:space="preserve"> </v>
      </c>
      <c r="CM10" s="88" t="str">
        <f>IF(CD10&lt;0," ",IF(CG10&lt;0," ",IF(CG10=0," ",IF(CD10/CG10*100&gt;200,"СВ.200",CD10/CG10))))</f>
        <v xml:space="preserve"> </v>
      </c>
      <c r="CN10" s="86"/>
      <c r="CO10" s="84">
        <f>SUM(CP10:CQ10)</f>
        <v>4821000</v>
      </c>
      <c r="CP10" s="85">
        <v>4821000</v>
      </c>
      <c r="CQ10" s="91"/>
      <c r="CR10" s="84">
        <f>SUM(CS10:CT10)</f>
        <v>2375121.83</v>
      </c>
      <c r="CS10" s="85">
        <v>2375121.83</v>
      </c>
      <c r="CT10" s="91"/>
      <c r="CU10" s="84">
        <f t="shared" ref="CU10:CU15" si="19">CV10</f>
        <v>2289229.4700000002</v>
      </c>
      <c r="CV10" s="85">
        <v>2289229.4700000002</v>
      </c>
      <c r="CW10" s="84"/>
      <c r="CX10" s="88">
        <f>IF(CO10=0," ",IF(CR10/CO10*100&gt;200,"СВ.200",CR10/CO10))</f>
        <v>0.49266165318398675</v>
      </c>
      <c r="CY10" s="88">
        <f>IF(CP10=0," ",IF(CS10/CP10*100&gt;200,"СВ.200",CS10/CP10))</f>
        <v>0.49266165318398675</v>
      </c>
      <c r="CZ10" s="86"/>
      <c r="DA10" s="88">
        <f>IF(CU10=0," ",IF(CR10/CU10*100&gt;200,"СВ.200",CR10/CU10))</f>
        <v>1.0375202054340145</v>
      </c>
      <c r="DB10" s="88">
        <f>IF(CV10=0," ",IF(CS10/CV10*100&gt;200,"СВ.200",CS10/CV10))</f>
        <v>1.0375202054340145</v>
      </c>
      <c r="DC10" s="86"/>
      <c r="DD10" s="84">
        <f>SUM(DE10:DF10)</f>
        <v>3000</v>
      </c>
      <c r="DE10" s="85">
        <v>3000</v>
      </c>
      <c r="DF10" s="91"/>
      <c r="DG10" s="84">
        <f>SUM(DH10:DI10)</f>
        <v>0</v>
      </c>
      <c r="DH10" s="85">
        <v>0</v>
      </c>
      <c r="DI10" s="91"/>
      <c r="DJ10" s="84">
        <f t="shared" ref="DJ10:DJ15" si="20">DK10</f>
        <v>-9765</v>
      </c>
      <c r="DK10" s="85">
        <v>-9765</v>
      </c>
      <c r="DL10" s="84"/>
      <c r="DM10" s="88" t="str">
        <f t="shared" ref="DM10:DN15" si="21">IF(DD10&lt;=0," ",IF(DG10&lt;=0," ",IF(DG10/DD10*100&gt;200,"СВ.200",DG10/DD10)))</f>
        <v xml:space="preserve"> </v>
      </c>
      <c r="DN10" s="88" t="str">
        <f t="shared" si="21"/>
        <v xml:space="preserve"> </v>
      </c>
      <c r="DO10" s="86"/>
      <c r="DP10" s="88" t="str">
        <f>IF(DJ10=0," ",IF(DG10=0," ",IF(DG10/DJ10*100&gt;200,"СВ.200",DG10/DJ10)))</f>
        <v xml:space="preserve"> </v>
      </c>
      <c r="DQ10" s="88" t="str">
        <f>IF(DK10=0," ",IF(DH10=0," ",IF(DH10/DK10*100&gt;200,"СВ.200",DH10/DK10)))</f>
        <v xml:space="preserve"> </v>
      </c>
      <c r="DR10" s="86"/>
      <c r="DS10" s="84">
        <f>SUM(DT10:DU10)</f>
        <v>8329000</v>
      </c>
      <c r="DT10" s="85">
        <v>8329000</v>
      </c>
      <c r="DU10" s="91"/>
      <c r="DV10" s="84">
        <f>SUM(DW10:DX10)</f>
        <v>-23872.39</v>
      </c>
      <c r="DW10" s="85">
        <v>-23872.39</v>
      </c>
      <c r="DX10" s="91"/>
      <c r="DY10" s="84">
        <f t="shared" ref="DY10:DY15" si="22">DZ10</f>
        <v>508541.59</v>
      </c>
      <c r="DZ10" s="85">
        <v>508541.59</v>
      </c>
      <c r="EA10" s="84"/>
      <c r="EB10" s="88">
        <f>IF(DS10=0," ",IF(DV10/DS10*100&gt;200,"СВ.200",DV10/DS10))</f>
        <v>-2.8661772121503183E-3</v>
      </c>
      <c r="EC10" s="88">
        <f>IF(DT10=0," ",IF(DW10/DT10*100&gt;200,"СВ.200",DW10/DT10))</f>
        <v>-2.8661772121503183E-3</v>
      </c>
      <c r="ED10" s="86"/>
      <c r="EE10" s="88">
        <f>IF(DY10=0," ",IF(DV10/DY10*100&gt;200,"СВ.200",DV10/DY10))</f>
        <v>-4.6942846896750372E-2</v>
      </c>
      <c r="EF10" s="88">
        <f>IF(DZ10=0," ",IF(DW10/DZ10*100&gt;200,"СВ.200",DW10/DZ10))</f>
        <v>-4.6942846896750372E-2</v>
      </c>
      <c r="EG10" s="86"/>
      <c r="EH10" s="84">
        <f>SUM(EI10:EJ10)</f>
        <v>6939613.2000000002</v>
      </c>
      <c r="EI10" s="85">
        <v>6939613.2000000002</v>
      </c>
      <c r="EJ10" s="91"/>
      <c r="EK10" s="84">
        <f>SUM(EL10:EM10)</f>
        <v>487828.39</v>
      </c>
      <c r="EL10" s="92">
        <v>487828.39</v>
      </c>
      <c r="EM10" s="91"/>
      <c r="EN10" s="84">
        <f t="shared" ref="EN10:EN15" si="23">EO10</f>
        <v>683294.28</v>
      </c>
      <c r="EO10" s="92">
        <v>683294.28</v>
      </c>
      <c r="EP10" s="84"/>
      <c r="EQ10" s="88">
        <f>IF(EH10=0," ",IF(EK10/EH10*100&gt;200,"СВ.200",EK10/EH10))</f>
        <v>7.0296193165348173E-2</v>
      </c>
      <c r="ER10" s="88">
        <f>IF(EI10=0," ",IF(EL10/EI10*100&gt;200,"СВ.200",EL10/EI10))</f>
        <v>7.0296193165348173E-2</v>
      </c>
      <c r="ES10" s="86"/>
      <c r="ET10" s="88">
        <f>IF(EN10=0," ",IF(EK10/EN10*100&gt;200,"СВ.200",EK10/EN10))</f>
        <v>0.7139360071915134</v>
      </c>
      <c r="EU10" s="88">
        <f>IF(EO10=0," ",IF(EL10/EO10*100&gt;200,"СВ.200",EL10/EO10))</f>
        <v>0.7139360071915134</v>
      </c>
      <c r="EV10" s="86"/>
      <c r="EW10" s="84">
        <f>SUM(EX10:EY10)</f>
        <v>0</v>
      </c>
      <c r="EX10" s="85">
        <v>0</v>
      </c>
      <c r="EY10" s="84"/>
      <c r="EZ10" s="84">
        <f>SUM(FA10:FB10)</f>
        <v>0</v>
      </c>
      <c r="FA10" s="85">
        <v>0</v>
      </c>
      <c r="FB10" s="84"/>
      <c r="FC10" s="84">
        <f t="shared" ref="FC10:FC15" si="24">FD10</f>
        <v>0</v>
      </c>
      <c r="FD10" s="85">
        <v>0</v>
      </c>
      <c r="FE10" s="84"/>
      <c r="FF10" s="93" t="str">
        <f>IF(EW10&lt;=0," ",IF(EZ10&lt;=0," ",IF(EZ10/EW10*100&gt;200,"СВ.200",EZ10/EW10)))</f>
        <v xml:space="preserve"> </v>
      </c>
      <c r="FG10" s="93" t="str">
        <f>IF(EX10&lt;=0," ",IF(FA10&lt;=0," ",IF(FA10/EX10*100&gt;200,"СВ.200",FA10/EX10)))</f>
        <v xml:space="preserve"> </v>
      </c>
      <c r="FH10" s="93" t="str">
        <f>IF(EY10=0," ",IF(FB10/EY10*100&gt;200,"СВ.200",FB10/EY10))</f>
        <v xml:space="preserve"> </v>
      </c>
      <c r="FI10" s="93" t="str">
        <f>IF(FC10&lt;=0," ",IF(EZ10&lt;=0," ",IF(EZ10/FC10*100&gt;200,"СВ.200",EZ10/FC10)))</f>
        <v xml:space="preserve"> </v>
      </c>
      <c r="FJ10" s="93" t="str">
        <f>IF(FD10&lt;=0," ",IF(FA10&lt;=0," ",IF(FA10/FD10*100&gt;200,"СВ.200",FA10/FD10)))</f>
        <v xml:space="preserve"> </v>
      </c>
      <c r="FK10" s="93" t="str">
        <f>IF(FB10=0," ",IF(FE10/FB10*100&gt;200,"СВ.200",FE10/FB10))</f>
        <v xml:space="preserve"> </v>
      </c>
      <c r="FL10" s="84">
        <f>SUM(FM10:FN10)</f>
        <v>8099614</v>
      </c>
      <c r="FM10" s="85">
        <v>8099614</v>
      </c>
      <c r="FN10" s="84"/>
      <c r="FO10" s="84">
        <f>SUM(FP10:FQ10)</f>
        <v>4135185.67</v>
      </c>
      <c r="FP10" s="85">
        <v>4135185.67</v>
      </c>
      <c r="FQ10" s="84"/>
      <c r="FR10" s="84">
        <f t="shared" ref="FR10:FR15" si="25">FS10</f>
        <v>1186426.96</v>
      </c>
      <c r="FS10" s="85">
        <v>1186426.96</v>
      </c>
      <c r="FT10" s="84"/>
      <c r="FU10" s="88">
        <f t="shared" ref="FU10:FW16" si="26">IF(FL10=0," ",IF(FO10/FL10*100&gt;200,"СВ.200",FO10/FL10))</f>
        <v>0.51054107887116595</v>
      </c>
      <c r="FV10" s="88">
        <f t="shared" si="26"/>
        <v>0.51054107887116595</v>
      </c>
      <c r="FW10" s="88" t="str">
        <f t="shared" si="26"/>
        <v xml:space="preserve"> </v>
      </c>
      <c r="FX10" s="88" t="str">
        <f t="shared" ref="FX10:FY16" si="27">IF(FR10=0," ",IF(FO10/FR10*100&gt;200,"СВ.200",FO10/FR10))</f>
        <v>СВ.200</v>
      </c>
      <c r="FY10" s="88" t="str">
        <f t="shared" si="27"/>
        <v>СВ.200</v>
      </c>
      <c r="FZ10" s="88" t="str">
        <f t="shared" ref="FZ10:FZ16" si="28">IF(FQ10=0," ",IF(FT10/FQ10*100&gt;200,"СВ.200",FT10/FQ10))</f>
        <v xml:space="preserve"> </v>
      </c>
      <c r="GA10" s="94">
        <f t="shared" ref="GA10:GA16" si="29">SUM(GB10:GC10)</f>
        <v>0</v>
      </c>
      <c r="GB10" s="91">
        <v>0</v>
      </c>
      <c r="GC10" s="84"/>
      <c r="GD10" s="84">
        <f t="shared" ref="GD10:GD15" si="30">GE10</f>
        <v>0</v>
      </c>
      <c r="GE10" s="91">
        <v>0</v>
      </c>
      <c r="GF10" s="84"/>
      <c r="GG10" s="88" t="str">
        <f t="shared" ref="GG10:GG15" si="31">IF(GA10&lt;0," ",IF(GD10&lt;0," ",IF(GD10=0," ",IF(GA10/GD10*100&gt;200,"СВ.200",GA10/GD10))))</f>
        <v xml:space="preserve"> </v>
      </c>
      <c r="GH10" s="88" t="str">
        <f>IF(GB10&lt;=0," ",IF(GE10&lt;=0," ",IF(GB10/GE10*100&gt;200,"СВ.200",GB10/GE10)))</f>
        <v xml:space="preserve"> </v>
      </c>
      <c r="GI10" s="88" t="str">
        <f t="shared" ref="GI10:GI15" si="32">IF(GC10&lt;0," ",IF(GF10&lt;0," ",IF(GF10=0," ",IF(GC10/GF10*100&gt;200,"СВ.200",GC10/GF10))))</f>
        <v xml:space="preserve"> </v>
      </c>
      <c r="GJ10" s="95">
        <f>IF(X10&lt;=0," ",IF(I10&lt;=0," ",IF(X10/I10*100&gt;200,"СВ.200",X10/I10)))</f>
        <v>0.83976774924379438</v>
      </c>
      <c r="GK10" s="88">
        <f>IF(Y10&lt;=0," ",IF(J10&lt;=0," ",IF(Y10/J10*100&gt;200,"СВ.200",Y10/J10)))</f>
        <v>0.83976774924379438</v>
      </c>
      <c r="GL10" s="88"/>
      <c r="GM10" s="95">
        <f>IF(U10&lt;=0," ",IF(F10&lt;=0," ",IF(U10/F10*100&gt;200,"СВ.200",U10/F10)))</f>
        <v>0.83304115027746184</v>
      </c>
      <c r="GN10" s="88">
        <f>IF(V10&lt;=0," ",IF(G10&lt;=0," ",IF(V10/G10*100&gt;200,"СВ.200",V10/G10)))</f>
        <v>0.83304115027746184</v>
      </c>
      <c r="GO10" s="88"/>
      <c r="GP10" s="95">
        <f t="shared" ref="GP10:GR42" si="33">IF(AM10&lt;=0," ",IF(X10&lt;=0," ",IF(AM10/X10*100&gt;200,"СВ.200",AM10/X10)))</f>
        <v>0.62719512172773606</v>
      </c>
      <c r="GQ10" s="88">
        <f>IF(AN10&lt;=0," ",IF(Y10&lt;=0," ",IF(AN10/Y10*100&gt;200,"СВ.200",AN10/Y10)))</f>
        <v>0.62719512172773606</v>
      </c>
      <c r="GR10" s="96"/>
      <c r="GS10" s="95">
        <f>IF(AJ10&lt;=0," ",IF(U10&lt;=0," ",IF(AJ10/U10*100&gt;200,"СВ.200",AJ10/U10)))</f>
        <v>0.58762540687358</v>
      </c>
      <c r="GT10" s="88">
        <f>IF(AK10&lt;=0," ",IF(V10&lt;=0," ",IF(AK10/V10*100&gt;200,"СВ.200",AK10/V10)))</f>
        <v>0.58762540687358</v>
      </c>
      <c r="GU10" s="97"/>
      <c r="GV10" s="95">
        <f t="shared" ref="GV10:GW16" si="34">IF(BB10&lt;=0," ",IF(X10&lt;=0," ",IF(BB10/X10*100&gt;200,"СВ.200",BB10/X10)))</f>
        <v>8.9979486452518187E-2</v>
      </c>
      <c r="GW10" s="88">
        <f>IF(BC10&lt;=0," ",IF(Y10&lt;=0," ",IF(BC10/Y10*100&gt;200,"СВ.200",BC10/Y10)))</f>
        <v>8.9979486452518187E-2</v>
      </c>
      <c r="GX10" s="96" t="str">
        <f t="shared" ref="GX10:GX16" si="35">IF(BD10&lt;=0," ",IF(W10&lt;=0," ",IF(BD10/W10*100&gt;200,"СВ.200",BD10/W10)))</f>
        <v xml:space="preserve"> </v>
      </c>
      <c r="GY10" s="98">
        <f>IF(AY10&lt;=0," ",IF(U10&lt;=0," ",IF(AY10/U10*100&gt;200,"СВ.200",AY10/U10)))</f>
        <v>8.1830885191993635E-2</v>
      </c>
      <c r="GZ10" s="99">
        <f>IF(AZ10&lt;=0," ",IF(V10&lt;=0," ",IF(AZ10/V10*100&gt;200,"СВ.200",AZ10/V10)))</f>
        <v>8.1830885191993635E-2</v>
      </c>
      <c r="HA10" s="97"/>
      <c r="HB10" s="100">
        <f t="shared" ref="HB10:HC16" si="36">IF(BQ10&lt;=0," ",IF(X10&lt;=0," ",IF(BQ10/X10*100&gt;200,"СВ.200",BQ10/X10)))</f>
        <v>9.0755581339814165E-2</v>
      </c>
      <c r="HC10" s="88">
        <f>IF(BR10&lt;=0," ",IF(Y10&lt;=0," ",IF(BR10/Y10*100&gt;200,"СВ.200",BR10/Y10)))</f>
        <v>9.0755581339814165E-2</v>
      </c>
      <c r="HD10" s="96"/>
      <c r="HE10" s="95">
        <f>IF(BN10&lt;=0," ",IF(U10&lt;=0," ",IF(BN10/U10*100&gt;200,"СВ.200",BN10/U10)))</f>
        <v>8.3534882770761099E-2</v>
      </c>
      <c r="HF10" s="88">
        <f>IF(BO10&lt;=0," ",IF(V10&lt;=0," ",IF(BO10/V10*100&gt;200,"СВ.200",BO10/V10)))</f>
        <v>8.3534882770761099E-2</v>
      </c>
      <c r="HG10" s="96"/>
      <c r="HH10" s="95" t="str">
        <f t="shared" ref="HH10:HJ42" si="37">IF(CF10&lt;=0," ",IF(X10&lt;=0," ",IF(CF10/X10*100&gt;200,"СВ.200",CF10/X10)))</f>
        <v xml:space="preserve"> </v>
      </c>
      <c r="HI10" s="88" t="str">
        <f>IF(CG10&lt;=0," ",IF(Y10&lt;=0," ",IF(CG10/Y10*100&gt;200,"СВ.200",CG10/Y10)))</f>
        <v xml:space="preserve"> </v>
      </c>
      <c r="HJ10" s="96"/>
      <c r="HK10" s="95" t="str">
        <f>IF(CC10&lt;=0," ",IF(CC10&lt;=0," ",IF(CC10/R10*100&gt;200,"СВ.200",CC10/R10)))</f>
        <v xml:space="preserve"> </v>
      </c>
      <c r="HL10" s="88" t="str">
        <f>IF(CD10&lt;=0," ",IF(CD10&lt;=0," ",IF(CD10/S10*100&gt;200,"СВ.200",CD10/S10)))</f>
        <v xml:space="preserve"> </v>
      </c>
      <c r="HM10" s="96"/>
      <c r="HN10" s="95">
        <f t="shared" ref="HN10:HP42" si="38">IF(EN10&lt;=0," ",IF(X10&lt;=0," ",IF(EN10/X10*100&gt;200,"СВ.200",EN10/X10)))</f>
        <v>2.8176875632375743E-2</v>
      </c>
      <c r="HO10" s="88">
        <f t="shared" si="38"/>
        <v>2.8176875632375743E-2</v>
      </c>
      <c r="HP10" s="96"/>
      <c r="HQ10" s="95">
        <f t="shared" ref="HQ10:HS25" si="39">IF(EK10&lt;=0," ",IF(U10&lt;=0," ",IF(EK10/U10*100&gt;200,"СВ.200",EK10/U10)))</f>
        <v>1.7277511452697798E-2</v>
      </c>
      <c r="HR10" s="88">
        <f t="shared" si="39"/>
        <v>1.7277511452697798E-2</v>
      </c>
      <c r="HS10" s="96"/>
      <c r="HT10" s="95">
        <f t="shared" ref="HT10:HV25" si="40">IF(DY10&lt;=0," ",IF(X10&lt;=0," ",IF(DY10/X10*100&gt;200,"СВ.200",DY10/X10)))</f>
        <v>2.0970632353779713E-2</v>
      </c>
      <c r="HU10" s="88">
        <f t="shared" si="40"/>
        <v>2.0970632353779713E-2</v>
      </c>
      <c r="HV10" s="96"/>
      <c r="HW10" s="95" t="str">
        <f t="shared" ref="HW10:HY25" si="41">IF(DV10&lt;=0," ",IF(U10&lt;=0," ",IF(DV10/U10*100&gt;200,"СВ.200",DV10/U10)))</f>
        <v xml:space="preserve"> </v>
      </c>
      <c r="HX10" s="88" t="str">
        <f t="shared" si="41"/>
        <v xml:space="preserve"> </v>
      </c>
      <c r="HY10" s="96"/>
      <c r="HZ10" s="95">
        <f t="shared" ref="HZ10:IB42" si="42">IF(FR10&lt;=0," ",IF(X10&lt;=0," ",IF(FR10/X10*100&gt;200,"СВ.200",FR10/X10)))</f>
        <v>4.8924461798242516E-2</v>
      </c>
      <c r="IA10" s="88">
        <f t="shared" si="42"/>
        <v>4.8924461798242516E-2</v>
      </c>
      <c r="IB10" s="97"/>
      <c r="IC10" s="95">
        <f t="shared" ref="IC10:IE25" si="43">IF(FO10&lt;=0," ",IF(U10&lt;=0," ",IF(FO10/U10*100&gt;200,"СВ.200",FO10/U10)))</f>
        <v>0.14645666229564216</v>
      </c>
      <c r="ID10" s="88">
        <f t="shared" si="43"/>
        <v>0.14645666229564216</v>
      </c>
      <c r="IE10" s="96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</row>
    <row r="11" spans="1:256" s="101" customFormat="1" outlineLevel="1" x14ac:dyDescent="0.2">
      <c r="A11" s="82">
        <v>2</v>
      </c>
      <c r="B11" s="83" t="s">
        <v>87</v>
      </c>
      <c r="C11" s="84">
        <f t="shared" si="6"/>
        <v>5122556386.6999998</v>
      </c>
      <c r="D11" s="85">
        <v>5122556386.6999998</v>
      </c>
      <c r="E11" s="86"/>
      <c r="F11" s="84">
        <f t="shared" si="7"/>
        <v>1015594076.8200001</v>
      </c>
      <c r="G11" s="85">
        <v>1015594076.8200001</v>
      </c>
      <c r="H11" s="87"/>
      <c r="I11" s="84">
        <f t="shared" si="8"/>
        <v>848385147.50999999</v>
      </c>
      <c r="J11" s="85">
        <v>848385147.50999999</v>
      </c>
      <c r="K11" s="87"/>
      <c r="L11" s="88">
        <f t="shared" ref="L11:M16" si="44">F11/C11</f>
        <v>0.19825922843072022</v>
      </c>
      <c r="M11" s="88">
        <f t="shared" si="44"/>
        <v>0.19825922843072022</v>
      </c>
      <c r="N11" s="86"/>
      <c r="O11" s="88">
        <f t="shared" ref="O11:P16" si="45">F11/I11</f>
        <v>1.197090825789155</v>
      </c>
      <c r="P11" s="88">
        <f t="shared" si="45"/>
        <v>1.197090825789155</v>
      </c>
      <c r="Q11" s="86"/>
      <c r="R11" s="84">
        <f t="shared" si="9"/>
        <v>4676715846.9499998</v>
      </c>
      <c r="S11" s="85">
        <v>4676715846.9499998</v>
      </c>
      <c r="T11" s="87"/>
      <c r="U11" s="84">
        <f t="shared" si="10"/>
        <v>895370525.03999996</v>
      </c>
      <c r="V11" s="85">
        <v>895370525.03999996</v>
      </c>
      <c r="W11" s="87"/>
      <c r="X11" s="84">
        <f t="shared" ref="X11:X16" si="46">Y11</f>
        <v>746574827.37</v>
      </c>
      <c r="Y11" s="85">
        <v>746574827.37</v>
      </c>
      <c r="Z11" s="89"/>
      <c r="AA11" s="88">
        <f t="shared" si="11"/>
        <v>0.19145283877444277</v>
      </c>
      <c r="AB11" s="88">
        <f t="shared" si="11"/>
        <v>0.19145283877444277</v>
      </c>
      <c r="AC11" s="86"/>
      <c r="AD11" s="88">
        <f>U11/X11</f>
        <v>1.1993044664982486</v>
      </c>
      <c r="AE11" s="88">
        <f t="shared" ref="AD11:AE16" si="47">V11/Y11</f>
        <v>1.1993044664982486</v>
      </c>
      <c r="AF11" s="86"/>
      <c r="AG11" s="84">
        <f t="shared" ref="AG11:AG16" si="48">SUM(AH11:AI11)</f>
        <v>3334149300</v>
      </c>
      <c r="AH11" s="85">
        <v>3334149300</v>
      </c>
      <c r="AI11" s="87"/>
      <c r="AJ11" s="84">
        <f t="shared" ref="AJ11:AJ16" si="49">SUM(AK11:AL11)</f>
        <v>638324638.87</v>
      </c>
      <c r="AK11" s="85">
        <v>638324638.87</v>
      </c>
      <c r="AL11" s="87"/>
      <c r="AM11" s="84">
        <f t="shared" si="12"/>
        <v>503280784.82999998</v>
      </c>
      <c r="AN11" s="85">
        <v>503280784.82999998</v>
      </c>
      <c r="AO11" s="86"/>
      <c r="AP11" s="88">
        <f t="shared" si="13"/>
        <v>0.19145052648662134</v>
      </c>
      <c r="AQ11" s="88">
        <f t="shared" si="13"/>
        <v>0.19145052648662134</v>
      </c>
      <c r="AR11" s="86"/>
      <c r="AS11" s="88">
        <f t="shared" si="14"/>
        <v>1.2683270613751241</v>
      </c>
      <c r="AT11" s="88">
        <f t="shared" si="14"/>
        <v>1.2683270613751241</v>
      </c>
      <c r="AU11" s="86"/>
      <c r="AV11" s="84">
        <f t="shared" ref="AV11:AV16" si="50">SUM(AW11:AX11)</f>
        <v>31582446.949999999</v>
      </c>
      <c r="AW11" s="85">
        <v>31582446.949999999</v>
      </c>
      <c r="AX11" s="87"/>
      <c r="AY11" s="84">
        <f t="shared" ref="AY11:AY16" si="51">SUM(AZ11:BA11)</f>
        <v>7588147.1600000001</v>
      </c>
      <c r="AZ11" s="85">
        <v>7588147.1600000001</v>
      </c>
      <c r="BA11" s="87"/>
      <c r="BB11" s="84">
        <f t="shared" si="15"/>
        <v>7226002.71</v>
      </c>
      <c r="BC11" s="85">
        <v>7226002.71</v>
      </c>
      <c r="BD11" s="86"/>
      <c r="BE11" s="88">
        <f t="shared" ref="BE11:BF16" si="52">AY11/AV11</f>
        <v>0.24026470057919311</v>
      </c>
      <c r="BF11" s="88">
        <f t="shared" si="52"/>
        <v>0.24026470057919311</v>
      </c>
      <c r="BG11" s="86"/>
      <c r="BH11" s="90">
        <f t="shared" si="16"/>
        <v>1.0501168439224127</v>
      </c>
      <c r="BI11" s="90">
        <f t="shared" ref="BI11:BI16" si="53">IF(BC11=0," ",IF(AZ11/BC11*100&gt;200,"СВ.200",AZ11/BC11))</f>
        <v>1.0501168439224127</v>
      </c>
      <c r="BJ11" s="86"/>
      <c r="BK11" s="84">
        <f t="shared" ref="BK11:BK16" si="54">SUM(BL11:BM11)</f>
        <v>322300000</v>
      </c>
      <c r="BL11" s="85">
        <v>322300000</v>
      </c>
      <c r="BM11" s="91"/>
      <c r="BN11" s="84">
        <f t="shared" ref="BN11:BN16" si="55">SUM(BO11:BP11)</f>
        <v>45701382.829999998</v>
      </c>
      <c r="BO11" s="85">
        <v>45701382.829999998</v>
      </c>
      <c r="BP11" s="91"/>
      <c r="BQ11" s="84">
        <f t="shared" si="17"/>
        <v>42644584.75</v>
      </c>
      <c r="BR11" s="85">
        <v>42644584.75</v>
      </c>
      <c r="BS11" s="84"/>
      <c r="BT11" s="88">
        <f t="shared" ref="BT11:BU16" si="56">BN11/BK11</f>
        <v>0.14179765072913433</v>
      </c>
      <c r="BU11" s="88">
        <f t="shared" si="56"/>
        <v>0.14179765072913433</v>
      </c>
      <c r="BV11" s="86"/>
      <c r="BW11" s="88">
        <f t="shared" ref="BW11:BX16" si="57">BN11/BQ11</f>
        <v>1.0716808030356069</v>
      </c>
      <c r="BX11" s="88">
        <f t="shared" si="57"/>
        <v>1.0716808030356069</v>
      </c>
      <c r="BY11" s="86"/>
      <c r="BZ11" s="84">
        <f t="shared" ref="BZ11:BZ16" si="58">SUM(CA11:CB11)</f>
        <v>0</v>
      </c>
      <c r="CA11" s="85">
        <v>0</v>
      </c>
      <c r="CB11" s="91"/>
      <c r="CC11" s="84">
        <f t="shared" ref="CC11:CC16" si="59">SUM(CD11:CE11)</f>
        <v>3256.31</v>
      </c>
      <c r="CD11" s="85">
        <v>3256.31</v>
      </c>
      <c r="CE11" s="91"/>
      <c r="CF11" s="84">
        <f t="shared" si="18"/>
        <v>219853.91</v>
      </c>
      <c r="CG11" s="85">
        <v>219853.91</v>
      </c>
      <c r="CH11" s="84"/>
      <c r="CI11" s="88">
        <f t="shared" ref="CI11:CJ26" si="60">IF(BZ11&lt;0," ",IF(CC11&lt;0," ",IF(CC11=0," ",IF(BZ11/CC11*100&gt;200,"СВ.200",BZ11/CC11))))</f>
        <v>0</v>
      </c>
      <c r="CJ11" s="88">
        <f t="shared" si="60"/>
        <v>0</v>
      </c>
      <c r="CK11" s="86"/>
      <c r="CL11" s="88">
        <f t="shared" ref="CL11:CM16" si="61">IF(CC11&lt;0," ",IF(CF11&lt;0," ",IF(CF11=0," ",IF(CC11/CF11*100&gt;200,"СВ.200",CC11/CF11))))</f>
        <v>1.4811244430449292E-2</v>
      </c>
      <c r="CM11" s="88">
        <f t="shared" si="61"/>
        <v>1.4811244430449292E-2</v>
      </c>
      <c r="CN11" s="86"/>
      <c r="CO11" s="84">
        <f t="shared" ref="CO11:CO16" si="62">SUM(CP11:CQ11)</f>
        <v>167000000</v>
      </c>
      <c r="CP11" s="85">
        <v>167000000</v>
      </c>
      <c r="CQ11" s="91"/>
      <c r="CR11" s="84">
        <f t="shared" ref="CR11:CR16" si="63">SUM(CS11:CT11)</f>
        <v>56957797.530000001</v>
      </c>
      <c r="CS11" s="85">
        <v>56957797.530000001</v>
      </c>
      <c r="CT11" s="91"/>
      <c r="CU11" s="84">
        <f t="shared" si="19"/>
        <v>53619572.030000001</v>
      </c>
      <c r="CV11" s="85">
        <v>53619572.030000001</v>
      </c>
      <c r="CW11" s="84"/>
      <c r="CX11" s="88">
        <f>IF(CO11=0," ",IF(CR11/CO11*100&gt;200,"СВ.200",CR11/CO11))</f>
        <v>0.34106465586826346</v>
      </c>
      <c r="CY11" s="88">
        <f>IF(CP11=0," ",IF(CS11/CP11*100&gt;200,"СВ.200",CS11/CP11))</f>
        <v>0.34106465586826346</v>
      </c>
      <c r="CZ11" s="86"/>
      <c r="DA11" s="88">
        <f>IF(CU11=0," ",IF(CR11/CU11*100&gt;200,"СВ.200",CR11/CU11))</f>
        <v>1.0622575931440159</v>
      </c>
      <c r="DB11" s="88">
        <f>IF(CV11=0," ",IF(CS11/CV11*100&gt;200,"СВ.200",CS11/CV11))</f>
        <v>1.0622575931440159</v>
      </c>
      <c r="DC11" s="86"/>
      <c r="DD11" s="84">
        <f t="shared" ref="DD11:DD16" si="64">SUM(DE11:DF11)</f>
        <v>2783600</v>
      </c>
      <c r="DE11" s="85">
        <v>2783600</v>
      </c>
      <c r="DF11" s="91"/>
      <c r="DG11" s="84">
        <f t="shared" ref="DG11:DG16" si="65">SUM(DH11:DI11)</f>
        <v>669735</v>
      </c>
      <c r="DH11" s="85">
        <v>669735</v>
      </c>
      <c r="DI11" s="91"/>
      <c r="DJ11" s="84">
        <f t="shared" si="20"/>
        <v>1684951.42</v>
      </c>
      <c r="DK11" s="85">
        <v>1684951.42</v>
      </c>
      <c r="DL11" s="84"/>
      <c r="DM11" s="88">
        <f t="shared" si="21"/>
        <v>0.24060030176749533</v>
      </c>
      <c r="DN11" s="88">
        <f t="shared" si="21"/>
        <v>0.24060030176749533</v>
      </c>
      <c r="DO11" s="86"/>
      <c r="DP11" s="88">
        <f t="shared" ref="DP11:DQ16" si="66">IF(DJ11&lt;=0," ",IF(DG11&lt;=0," ",IF(DG11/DJ11*100&gt;200,"СВ.200",DG11/DJ11)))</f>
        <v>0.39748030242913474</v>
      </c>
      <c r="DQ11" s="88">
        <f t="shared" si="66"/>
        <v>0.39748030242913474</v>
      </c>
      <c r="DR11" s="86"/>
      <c r="DS11" s="84">
        <f t="shared" ref="DS11:DS16" si="67">SUM(DT11:DU11)</f>
        <v>283444000</v>
      </c>
      <c r="DT11" s="85">
        <v>283444000</v>
      </c>
      <c r="DU11" s="91"/>
      <c r="DV11" s="84">
        <f t="shared" ref="DV11:DV16" si="68">SUM(DW11:DX11)</f>
        <v>14241698.17</v>
      </c>
      <c r="DW11" s="85">
        <v>14241698.17</v>
      </c>
      <c r="DX11" s="91"/>
      <c r="DY11" s="84">
        <f t="shared" si="22"/>
        <v>9205071.3699999992</v>
      </c>
      <c r="DZ11" s="85">
        <v>9205071.3699999992</v>
      </c>
      <c r="EA11" s="84"/>
      <c r="EB11" s="88">
        <f>IF(DS11=0," ",IF(DV11/DS11*100&gt;200,"СВ.200",DV11/DS11))</f>
        <v>5.0245191889756E-2</v>
      </c>
      <c r="EC11" s="88">
        <f>IF(DT11=0," ",IF(DW11/DT11*100&gt;200,"СВ.200",DW11/DT11))</f>
        <v>5.0245191889756E-2</v>
      </c>
      <c r="ED11" s="86"/>
      <c r="EE11" s="88">
        <f>IF(DY11=0," ",IF(DV11/DY11*100&gt;200,"СВ.200",DV11/DY11))</f>
        <v>1.5471578217649389</v>
      </c>
      <c r="EF11" s="88">
        <f>IF(DZ11=0," ",IF(DW11/DZ11*100&gt;200,"СВ.200",DW11/DZ11))</f>
        <v>1.5471578217649389</v>
      </c>
      <c r="EG11" s="86"/>
      <c r="EH11" s="84">
        <f t="shared" ref="EH11:EH16" si="69">SUM(EI11:EJ11)</f>
        <v>453909000</v>
      </c>
      <c r="EI11" s="85">
        <v>453909000</v>
      </c>
      <c r="EJ11" s="91"/>
      <c r="EK11" s="84">
        <f t="shared" ref="EK11:EK16" si="70">SUM(EL11:EM11)</f>
        <v>85936397.810000002</v>
      </c>
      <c r="EL11" s="92">
        <v>85936397.810000002</v>
      </c>
      <c r="EM11" s="91"/>
      <c r="EN11" s="84">
        <f t="shared" si="23"/>
        <v>112613817.52</v>
      </c>
      <c r="EO11" s="92">
        <v>112613817.52</v>
      </c>
      <c r="EP11" s="84"/>
      <c r="EQ11" s="88">
        <f t="shared" ref="EQ11:ER16" si="71">IF(EH11=0," ",IF(EK11/EH11*100&gt;200,"СВ.200",EK11/EH11))</f>
        <v>0.18932516828262935</v>
      </c>
      <c r="ER11" s="88">
        <f t="shared" si="71"/>
        <v>0.18932516828262935</v>
      </c>
      <c r="ES11" s="86"/>
      <c r="ET11" s="88">
        <f t="shared" ref="ET11:EU16" si="72">IF(EN11=0," ",IF(EK11/EN11*100&gt;200,"СВ.200",EK11/EN11))</f>
        <v>0.76310704762972681</v>
      </c>
      <c r="EU11" s="88">
        <f t="shared" si="72"/>
        <v>0.76310704762972681</v>
      </c>
      <c r="EV11" s="86"/>
      <c r="EW11" s="84">
        <f t="shared" ref="EW11:EW16" si="73">SUM(EX11:EY11)</f>
        <v>0</v>
      </c>
      <c r="EX11" s="85">
        <v>0</v>
      </c>
      <c r="EY11" s="84"/>
      <c r="EZ11" s="84">
        <f t="shared" ref="EZ11:EZ16" si="74">SUM(FA11:FB11)</f>
        <v>0</v>
      </c>
      <c r="FA11" s="85">
        <v>0</v>
      </c>
      <c r="FB11" s="84"/>
      <c r="FC11" s="84">
        <f t="shared" si="24"/>
        <v>0</v>
      </c>
      <c r="FD11" s="85">
        <v>0</v>
      </c>
      <c r="FE11" s="84"/>
      <c r="FF11" s="93" t="str">
        <f t="shared" ref="FF11:FG16" si="75">IF(EW11&lt;=0," ",IF(EZ11&lt;=0," ",IF(EZ11/EW11*100&gt;200,"СВ.200",EZ11/EW11)))</f>
        <v xml:space="preserve"> </v>
      </c>
      <c r="FG11" s="93" t="str">
        <f t="shared" si="75"/>
        <v xml:space="preserve"> </v>
      </c>
      <c r="FH11" s="84"/>
      <c r="FI11" s="93" t="str">
        <f t="shared" ref="FI11:FJ16" si="76">IF(FC11&lt;=0," ",IF(EZ11&lt;=0," ",IF(EZ11/FC11*100&gt;200,"СВ.200",EZ11/FC11)))</f>
        <v xml:space="preserve"> </v>
      </c>
      <c r="FJ11" s="93" t="str">
        <f t="shared" si="76"/>
        <v xml:space="preserve"> </v>
      </c>
      <c r="FK11" s="84"/>
      <c r="FL11" s="84">
        <f t="shared" ref="FL11:FL16" si="77">SUM(FM11:FN11)</f>
        <v>81547500</v>
      </c>
      <c r="FM11" s="85">
        <v>81547500</v>
      </c>
      <c r="FN11" s="84"/>
      <c r="FO11" s="84">
        <f t="shared" ref="FO11:FO16" si="78">SUM(FP11:FQ11)</f>
        <v>45947471.359999999</v>
      </c>
      <c r="FP11" s="85">
        <v>45947471.359999999</v>
      </c>
      <c r="FQ11" s="84"/>
      <c r="FR11" s="84">
        <f t="shared" si="25"/>
        <v>16080188.83</v>
      </c>
      <c r="FS11" s="85">
        <v>16080188.83</v>
      </c>
      <c r="FT11" s="84"/>
      <c r="FU11" s="88">
        <f t="shared" si="26"/>
        <v>0.56344426696097361</v>
      </c>
      <c r="FV11" s="88">
        <f t="shared" si="26"/>
        <v>0.56344426696097361</v>
      </c>
      <c r="FW11" s="88" t="str">
        <f t="shared" si="26"/>
        <v xml:space="preserve"> </v>
      </c>
      <c r="FX11" s="88" t="str">
        <f t="shared" si="27"/>
        <v>СВ.200</v>
      </c>
      <c r="FY11" s="88" t="str">
        <f t="shared" si="27"/>
        <v>СВ.200</v>
      </c>
      <c r="FZ11" s="88" t="str">
        <f t="shared" si="28"/>
        <v xml:space="preserve"> </v>
      </c>
      <c r="GA11" s="94">
        <f t="shared" si="29"/>
        <v>0</v>
      </c>
      <c r="GB11" s="91">
        <v>0</v>
      </c>
      <c r="GC11" s="84"/>
      <c r="GD11" s="84">
        <f t="shared" si="30"/>
        <v>0</v>
      </c>
      <c r="GE11" s="91">
        <v>0</v>
      </c>
      <c r="GF11" s="84"/>
      <c r="GG11" s="88" t="str">
        <f t="shared" si="31"/>
        <v xml:space="preserve"> </v>
      </c>
      <c r="GH11" s="88" t="str">
        <f>IF(GB11&lt;0," ",IF(GE11&lt;0," ",IF(GE11=0," ",IF(GB11/GE11*100&gt;200,"СВ.200",GB11/GE11))))</f>
        <v xml:space="preserve"> </v>
      </c>
      <c r="GI11" s="88" t="str">
        <f t="shared" si="32"/>
        <v xml:space="preserve"> </v>
      </c>
      <c r="GJ11" s="95">
        <f t="shared" ref="GJ11:GL42" si="79">IF(X11&lt;=0," ",IF(I11&lt;=0," ",IF(X11/I11*100&gt;200,"СВ.200",X11/I11)))</f>
        <v>0.87999516441463876</v>
      </c>
      <c r="GK11" s="88">
        <f t="shared" si="79"/>
        <v>0.87999516441463876</v>
      </c>
      <c r="GL11" s="88" t="str">
        <f t="shared" si="79"/>
        <v xml:space="preserve"> </v>
      </c>
      <c r="GM11" s="95">
        <f>IF(U11&lt;=0," ",IF(F11&lt;=0," ",IF(U11/F11*100&gt;200,"СВ.200",U11/F11)))</f>
        <v>0.88162243703070742</v>
      </c>
      <c r="GN11" s="88">
        <f t="shared" ref="GM11:GO42" si="80">IF(V11&lt;=0," ",IF(G11&lt;=0," ",IF(V11/G11*100&gt;200,"СВ.200",V11/G11)))</f>
        <v>0.88162243703070742</v>
      </c>
      <c r="GO11" s="88" t="str">
        <f t="shared" ref="GO11:GO17" si="81">IF(W11&lt;=0," ",IF(K11&lt;=0," ",IF(W11/K11*100&gt;200,"СВ.200",W11/K11)))</f>
        <v xml:space="preserve"> </v>
      </c>
      <c r="GP11" s="95">
        <f t="shared" si="33"/>
        <v>0.67411968148314716</v>
      </c>
      <c r="GQ11" s="88">
        <f t="shared" si="33"/>
        <v>0.67411968148314716</v>
      </c>
      <c r="GR11" s="88" t="str">
        <f t="shared" si="33"/>
        <v xml:space="preserve"> </v>
      </c>
      <c r="GS11" s="95">
        <f>IF(AJ11&lt;=0," ",IF(U11&lt;=0," ",IF(AJ11/U11*100&gt;200,"СВ.200",AJ11/U11)))</f>
        <v>0.71291674342472167</v>
      </c>
      <c r="GT11" s="88">
        <f t="shared" ref="GS11:GU42" si="82">IF(AK11&lt;=0," ",IF(V11&lt;=0," ",IF(AK11/V11*100&gt;200,"СВ.200",AK11/V11)))</f>
        <v>0.71291674342472167</v>
      </c>
      <c r="GU11" s="88" t="str">
        <f t="shared" si="82"/>
        <v xml:space="preserve"> </v>
      </c>
      <c r="GV11" s="95">
        <f t="shared" si="34"/>
        <v>9.6788726931169577E-3</v>
      </c>
      <c r="GW11" s="88">
        <f t="shared" si="34"/>
        <v>9.6788726931169577E-3</v>
      </c>
      <c r="GX11" s="88" t="str">
        <f t="shared" si="35"/>
        <v xml:space="preserve"> </v>
      </c>
      <c r="GY11" s="98">
        <f>IF(AY11&lt;=0," ",IF(U11&lt;=0," ",IF(AY11/U11*100&gt;200,"СВ.200",AY11/U11)))</f>
        <v>8.4748681666296823E-3</v>
      </c>
      <c r="GZ11" s="99">
        <f t="shared" ref="GY11:HA42" si="83">IF(AZ11&lt;=0," ",IF(V11&lt;=0," ",IF(AZ11/V11*100&gt;200,"СВ.200",AZ11/V11)))</f>
        <v>8.4748681666296823E-3</v>
      </c>
      <c r="HA11" s="88"/>
      <c r="HB11" s="100">
        <f t="shared" si="36"/>
        <v>5.7120308891509791E-2</v>
      </c>
      <c r="HC11" s="88">
        <f t="shared" si="36"/>
        <v>5.7120308891509791E-2</v>
      </c>
      <c r="HD11" s="88" t="str">
        <f t="shared" ref="HD11:HD42" si="84">IF(CB11&lt;=0," ",IF(T11&lt;=0," ",IF(CB11/T11*100&gt;200,"СВ.200",CB11/T11)))</f>
        <v xml:space="preserve"> </v>
      </c>
      <c r="HE11" s="95">
        <f>IF(BN11&lt;=0," ",IF(U11&lt;=0," ",IF(BN11/U11*100&gt;200,"СВ.200",BN11/U11)))</f>
        <v>5.1041866525546313E-2</v>
      </c>
      <c r="HF11" s="88">
        <f t="shared" ref="HE11:HF42" si="85">IF(BO11&lt;=0," ",IF(V11&lt;=0," ",IF(BO11/V11*100&gt;200,"СВ.200",BO11/V11)))</f>
        <v>5.1041866525546313E-2</v>
      </c>
      <c r="HG11" s="88" t="str">
        <f t="shared" ref="HG11:HG42" si="86">IF(BY11&lt;=0," ",IF(Q11&lt;=0," ",IF(BY11/Q11*100&gt;200,"СВ.200",BY11/Q11)))</f>
        <v xml:space="preserve"> </v>
      </c>
      <c r="HH11" s="95">
        <f t="shared" si="37"/>
        <v>2.9448342207637966E-4</v>
      </c>
      <c r="HI11" s="88">
        <f t="shared" si="37"/>
        <v>2.9448342207637966E-4</v>
      </c>
      <c r="HJ11" s="88" t="str">
        <f t="shared" si="37"/>
        <v xml:space="preserve"> </v>
      </c>
      <c r="HK11" s="95">
        <f t="shared" ref="HK11:HL16" si="87">IF(CC11&lt;=0," ",IF(CC11&lt;=0," ",IF(CC11/R11*100&gt;200,"СВ.200",CC11/R11)))</f>
        <v>6.9628134497922471E-7</v>
      </c>
      <c r="HL11" s="88">
        <f t="shared" si="87"/>
        <v>6.9628134497922471E-7</v>
      </c>
      <c r="HM11" s="88" t="str">
        <f t="shared" ref="HM11:HM42" si="88">IF(CE11&lt;=0," ",IF(W11&lt;=0," ",IF(CE11/W11*100&gt;200,"СВ.200",CE11/W11)))</f>
        <v xml:space="preserve"> </v>
      </c>
      <c r="HN11" s="95">
        <f t="shared" si="38"/>
        <v>0.1508406302911536</v>
      </c>
      <c r="HO11" s="88">
        <f t="shared" si="38"/>
        <v>0.1508406302911536</v>
      </c>
      <c r="HP11" s="88" t="str">
        <f t="shared" ref="HP11:HP17" si="89">IF(EP11&lt;=0," ",IF(V11&lt;=0," ",IF(EP11/V11*100&gt;200,"СВ.200",EP11/V11)))</f>
        <v xml:space="preserve"> </v>
      </c>
      <c r="HQ11" s="95">
        <f t="shared" si="39"/>
        <v>9.5978586972316135E-2</v>
      </c>
      <c r="HR11" s="88">
        <f t="shared" si="39"/>
        <v>9.5978586972316135E-2</v>
      </c>
      <c r="HS11" s="88" t="str">
        <f t="shared" si="39"/>
        <v xml:space="preserve"> </v>
      </c>
      <c r="HT11" s="95">
        <f t="shared" si="40"/>
        <v>1.2329737130874353E-2</v>
      </c>
      <c r="HU11" s="88">
        <f t="shared" si="40"/>
        <v>1.2329737130874353E-2</v>
      </c>
      <c r="HV11" s="88" t="str">
        <f t="shared" si="40"/>
        <v xml:space="preserve"> </v>
      </c>
      <c r="HW11" s="95">
        <f t="shared" si="41"/>
        <v>1.5905926956176899E-2</v>
      </c>
      <c r="HX11" s="88">
        <f t="shared" si="41"/>
        <v>1.5905926956176899E-2</v>
      </c>
      <c r="HY11" s="88" t="str">
        <f t="shared" si="41"/>
        <v xml:space="preserve"> </v>
      </c>
      <c r="HZ11" s="95">
        <f t="shared" si="42"/>
        <v>2.1538616412565853E-2</v>
      </c>
      <c r="IA11" s="88">
        <f t="shared" si="42"/>
        <v>2.1538616412565853E-2</v>
      </c>
      <c r="IB11" s="102" t="str">
        <f t="shared" si="42"/>
        <v xml:space="preserve"> </v>
      </c>
      <c r="IC11" s="95">
        <f t="shared" si="43"/>
        <v>5.131671199244283E-2</v>
      </c>
      <c r="ID11" s="88">
        <f t="shared" si="43"/>
        <v>5.131671199244283E-2</v>
      </c>
      <c r="IE11" s="88" t="str">
        <f t="shared" si="43"/>
        <v xml:space="preserve"> </v>
      </c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</row>
    <row r="12" spans="1:256" s="101" customFormat="1" outlineLevel="1" x14ac:dyDescent="0.2">
      <c r="A12" s="82">
        <v>3</v>
      </c>
      <c r="B12" s="83" t="s">
        <v>88</v>
      </c>
      <c r="C12" s="84">
        <f t="shared" si="6"/>
        <v>468124699.48000002</v>
      </c>
      <c r="D12" s="85">
        <v>468124699.48000002</v>
      </c>
      <c r="E12" s="86"/>
      <c r="F12" s="84">
        <f t="shared" si="7"/>
        <v>105262415.19</v>
      </c>
      <c r="G12" s="85">
        <v>105262415.19</v>
      </c>
      <c r="H12" s="87"/>
      <c r="I12" s="84">
        <f t="shared" si="8"/>
        <v>88693252.5</v>
      </c>
      <c r="J12" s="85">
        <v>88693252.5</v>
      </c>
      <c r="K12" s="87"/>
      <c r="L12" s="88">
        <f t="shared" si="44"/>
        <v>0.22485977626672354</v>
      </c>
      <c r="M12" s="88">
        <f t="shared" si="44"/>
        <v>0.22485977626672354</v>
      </c>
      <c r="N12" s="86"/>
      <c r="O12" s="88">
        <f t="shared" si="45"/>
        <v>1.1868142414779523</v>
      </c>
      <c r="P12" s="88">
        <f t="shared" si="45"/>
        <v>1.1868142414779523</v>
      </c>
      <c r="Q12" s="86"/>
      <c r="R12" s="84">
        <f t="shared" si="9"/>
        <v>410942074</v>
      </c>
      <c r="S12" s="85">
        <v>410942074</v>
      </c>
      <c r="T12" s="87"/>
      <c r="U12" s="84">
        <f t="shared" si="10"/>
        <v>86066670.109999999</v>
      </c>
      <c r="V12" s="85">
        <v>86066670.109999999</v>
      </c>
      <c r="W12" s="87"/>
      <c r="X12" s="84">
        <f t="shared" si="46"/>
        <v>72939702.530000001</v>
      </c>
      <c r="Y12" s="85">
        <v>72939702.530000001</v>
      </c>
      <c r="Z12" s="89"/>
      <c r="AA12" s="88">
        <f t="shared" si="11"/>
        <v>0.20943747441640642</v>
      </c>
      <c r="AB12" s="88">
        <f t="shared" si="11"/>
        <v>0.20943747441640642</v>
      </c>
      <c r="AC12" s="86"/>
      <c r="AD12" s="88">
        <f>U12/X12</f>
        <v>1.1799701277174923</v>
      </c>
      <c r="AE12" s="88">
        <f t="shared" si="47"/>
        <v>1.1799701277174923</v>
      </c>
      <c r="AF12" s="86"/>
      <c r="AG12" s="84">
        <f t="shared" si="48"/>
        <v>255815100</v>
      </c>
      <c r="AH12" s="85">
        <v>255815100</v>
      </c>
      <c r="AI12" s="87"/>
      <c r="AJ12" s="84">
        <f t="shared" si="49"/>
        <v>51666172.619999997</v>
      </c>
      <c r="AK12" s="85">
        <v>51666172.619999997</v>
      </c>
      <c r="AL12" s="87"/>
      <c r="AM12" s="84">
        <f t="shared" si="12"/>
        <v>45340341.619999997</v>
      </c>
      <c r="AN12" s="85">
        <v>45340341.619999997</v>
      </c>
      <c r="AO12" s="86"/>
      <c r="AP12" s="88">
        <f t="shared" si="13"/>
        <v>0.20196686051761603</v>
      </c>
      <c r="AQ12" s="88">
        <f t="shared" si="13"/>
        <v>0.20196686051761603</v>
      </c>
      <c r="AR12" s="86"/>
      <c r="AS12" s="88">
        <f t="shared" si="14"/>
        <v>1.1395188208553246</v>
      </c>
      <c r="AT12" s="88">
        <f t="shared" si="14"/>
        <v>1.1395188208553246</v>
      </c>
      <c r="AU12" s="86"/>
      <c r="AV12" s="84">
        <f t="shared" si="50"/>
        <v>12033600</v>
      </c>
      <c r="AW12" s="85">
        <v>12033600</v>
      </c>
      <c r="AX12" s="87"/>
      <c r="AY12" s="84">
        <f t="shared" si="51"/>
        <v>2891233.32</v>
      </c>
      <c r="AZ12" s="85">
        <v>2891233.32</v>
      </c>
      <c r="BA12" s="87"/>
      <c r="BB12" s="84">
        <f t="shared" si="15"/>
        <v>2730659.6</v>
      </c>
      <c r="BC12" s="85">
        <v>2730659.6</v>
      </c>
      <c r="BD12" s="86"/>
      <c r="BE12" s="88">
        <f t="shared" si="52"/>
        <v>0.24026337255684083</v>
      </c>
      <c r="BF12" s="88">
        <f t="shared" si="52"/>
        <v>0.24026337255684083</v>
      </c>
      <c r="BG12" s="86"/>
      <c r="BH12" s="90">
        <f t="shared" si="16"/>
        <v>1.058804004717395</v>
      </c>
      <c r="BI12" s="90">
        <f>IF(BC12=0," ",IF(AZ12/BC12*100&gt;200,"СВ.200",AZ12/BC12))</f>
        <v>1.058804004717395</v>
      </c>
      <c r="BJ12" s="86"/>
      <c r="BK12" s="84">
        <f t="shared" si="54"/>
        <v>57682374</v>
      </c>
      <c r="BL12" s="85">
        <v>57682374</v>
      </c>
      <c r="BM12" s="91"/>
      <c r="BN12" s="84">
        <f t="shared" si="55"/>
        <v>7758167.0700000003</v>
      </c>
      <c r="BO12" s="85">
        <v>7758167.0700000003</v>
      </c>
      <c r="BP12" s="91"/>
      <c r="BQ12" s="84">
        <f t="shared" si="17"/>
        <v>7239252.04</v>
      </c>
      <c r="BR12" s="85">
        <v>7239252.04</v>
      </c>
      <c r="BS12" s="84"/>
      <c r="BT12" s="88">
        <f t="shared" si="56"/>
        <v>0.1344980542929804</v>
      </c>
      <c r="BU12" s="88">
        <f t="shared" si="56"/>
        <v>0.1344980542929804</v>
      </c>
      <c r="BV12" s="86"/>
      <c r="BW12" s="88">
        <f t="shared" si="57"/>
        <v>1.0716807519800071</v>
      </c>
      <c r="BX12" s="88">
        <f t="shared" si="57"/>
        <v>1.0716807519800071</v>
      </c>
      <c r="BY12" s="86"/>
      <c r="BZ12" s="84">
        <f t="shared" si="58"/>
        <v>0</v>
      </c>
      <c r="CA12" s="85">
        <v>0</v>
      </c>
      <c r="CB12" s="91"/>
      <c r="CC12" s="84">
        <f t="shared" si="59"/>
        <v>2699.38</v>
      </c>
      <c r="CD12" s="85">
        <v>2699.38</v>
      </c>
      <c r="CE12" s="91"/>
      <c r="CF12" s="84">
        <f t="shared" si="18"/>
        <v>51705.04</v>
      </c>
      <c r="CG12" s="85">
        <v>51705.04</v>
      </c>
      <c r="CH12" s="84"/>
      <c r="CI12" s="88">
        <f t="shared" si="60"/>
        <v>0</v>
      </c>
      <c r="CJ12" s="88">
        <f t="shared" si="60"/>
        <v>0</v>
      </c>
      <c r="CK12" s="86"/>
      <c r="CL12" s="88">
        <f t="shared" si="61"/>
        <v>5.2207289656869042E-2</v>
      </c>
      <c r="CM12" s="88">
        <f t="shared" si="61"/>
        <v>5.2207289656869042E-2</v>
      </c>
      <c r="CN12" s="86"/>
      <c r="CO12" s="84">
        <f t="shared" si="62"/>
        <v>11998000</v>
      </c>
      <c r="CP12" s="85">
        <v>11998000</v>
      </c>
      <c r="CQ12" s="91"/>
      <c r="CR12" s="84">
        <f t="shared" si="63"/>
        <v>5763793.9500000002</v>
      </c>
      <c r="CS12" s="85">
        <v>5763793.9500000002</v>
      </c>
      <c r="CT12" s="91"/>
      <c r="CU12" s="84">
        <f t="shared" si="19"/>
        <v>5727391.2999999998</v>
      </c>
      <c r="CV12" s="85">
        <v>5727391.2999999998</v>
      </c>
      <c r="CW12" s="84"/>
      <c r="CX12" s="88">
        <f t="shared" ref="CX12:CY16" si="90">IF(CO12=0," ",IF(CR12/CO12*100&gt;200,"СВ.200",CR12/CO12))</f>
        <v>0.48039622853808972</v>
      </c>
      <c r="CY12" s="88">
        <f t="shared" si="90"/>
        <v>0.48039622853808972</v>
      </c>
      <c r="CZ12" s="86"/>
      <c r="DA12" s="88">
        <f>IF(CU12&lt;=0," ",IF(CR12&lt;=0," ",IF(CR12/CU12*100&gt;200,"СВ.200",CR12/CU12)))</f>
        <v>1.0063558866669369</v>
      </c>
      <c r="DB12" s="88">
        <f>IF(CV12&lt;=0," ",IF(CS12&lt;=0," ",IF(CS12/CV12*100&gt;200,"СВ.200",CS12/CV12)))</f>
        <v>1.0063558866669369</v>
      </c>
      <c r="DC12" s="86"/>
      <c r="DD12" s="84">
        <f t="shared" si="64"/>
        <v>85000</v>
      </c>
      <c r="DE12" s="85">
        <v>85000</v>
      </c>
      <c r="DF12" s="91"/>
      <c r="DG12" s="84">
        <f t="shared" si="65"/>
        <v>11992</v>
      </c>
      <c r="DH12" s="85">
        <v>11992</v>
      </c>
      <c r="DI12" s="91"/>
      <c r="DJ12" s="84">
        <f t="shared" si="20"/>
        <v>120</v>
      </c>
      <c r="DK12" s="85">
        <v>120</v>
      </c>
      <c r="DL12" s="84"/>
      <c r="DM12" s="88">
        <f t="shared" si="21"/>
        <v>0.14108235294117646</v>
      </c>
      <c r="DN12" s="88">
        <f t="shared" si="21"/>
        <v>0.14108235294117646</v>
      </c>
      <c r="DO12" s="86"/>
      <c r="DP12" s="88" t="str">
        <f t="shared" si="66"/>
        <v>СВ.200</v>
      </c>
      <c r="DQ12" s="88" t="str">
        <f t="shared" si="66"/>
        <v>СВ.200</v>
      </c>
      <c r="DR12" s="86"/>
      <c r="DS12" s="84">
        <f t="shared" si="67"/>
        <v>17742000</v>
      </c>
      <c r="DT12" s="85">
        <v>17742000</v>
      </c>
      <c r="DU12" s="91"/>
      <c r="DV12" s="84">
        <f t="shared" si="68"/>
        <v>815983.54</v>
      </c>
      <c r="DW12" s="85">
        <v>815983.54</v>
      </c>
      <c r="DX12" s="91"/>
      <c r="DY12" s="84">
        <f t="shared" si="22"/>
        <v>919682.81</v>
      </c>
      <c r="DZ12" s="85">
        <v>919682.81</v>
      </c>
      <c r="EA12" s="84"/>
      <c r="EB12" s="88">
        <f t="shared" ref="EB12:EC16" si="91">IF(DS12=0," ",IF(DV12/DS12*100&gt;200,"СВ.200",DV12/DS12))</f>
        <v>4.5991632284973515E-2</v>
      </c>
      <c r="EC12" s="88">
        <f t="shared" si="91"/>
        <v>4.5991632284973515E-2</v>
      </c>
      <c r="ED12" s="86"/>
      <c r="EE12" s="88">
        <f t="shared" ref="EE12:EF16" si="92">IF(DY12=0," ",IF(DV12/DY12*100&gt;200,"СВ.200",DV12/DY12))</f>
        <v>0.88724452727348468</v>
      </c>
      <c r="EF12" s="88">
        <f t="shared" si="92"/>
        <v>0.88724452727348468</v>
      </c>
      <c r="EG12" s="86"/>
      <c r="EH12" s="84">
        <f t="shared" si="69"/>
        <v>42834000</v>
      </c>
      <c r="EI12" s="85">
        <v>42834000</v>
      </c>
      <c r="EJ12" s="91"/>
      <c r="EK12" s="84">
        <f t="shared" si="70"/>
        <v>8177608.9299999997</v>
      </c>
      <c r="EL12" s="92">
        <v>8177608.9299999997</v>
      </c>
      <c r="EM12" s="91"/>
      <c r="EN12" s="84">
        <f t="shared" si="23"/>
        <v>8268236.5899999999</v>
      </c>
      <c r="EO12" s="92">
        <v>8268236.5899999999</v>
      </c>
      <c r="EP12" s="84"/>
      <c r="EQ12" s="88">
        <f t="shared" si="71"/>
        <v>0.19091396857636456</v>
      </c>
      <c r="ER12" s="88">
        <f t="shared" si="71"/>
        <v>0.19091396857636456</v>
      </c>
      <c r="ES12" s="86"/>
      <c r="ET12" s="88">
        <f t="shared" si="72"/>
        <v>0.98903905820624316</v>
      </c>
      <c r="EU12" s="88">
        <f t="shared" si="72"/>
        <v>0.98903905820624316</v>
      </c>
      <c r="EV12" s="86"/>
      <c r="EW12" s="84">
        <f t="shared" si="73"/>
        <v>0</v>
      </c>
      <c r="EX12" s="85">
        <v>0</v>
      </c>
      <c r="EY12" s="84"/>
      <c r="EZ12" s="84">
        <f t="shared" si="74"/>
        <v>0</v>
      </c>
      <c r="FA12" s="85">
        <v>0</v>
      </c>
      <c r="FB12" s="84"/>
      <c r="FC12" s="84">
        <f t="shared" si="24"/>
        <v>0</v>
      </c>
      <c r="FD12" s="85">
        <v>0</v>
      </c>
      <c r="FE12" s="84"/>
      <c r="FF12" s="93" t="str">
        <f t="shared" si="75"/>
        <v xml:space="preserve"> </v>
      </c>
      <c r="FG12" s="93" t="str">
        <f t="shared" si="75"/>
        <v xml:space="preserve"> </v>
      </c>
      <c r="FH12" s="84"/>
      <c r="FI12" s="93" t="str">
        <f t="shared" si="76"/>
        <v xml:space="preserve"> </v>
      </c>
      <c r="FJ12" s="93" t="str">
        <f t="shared" si="76"/>
        <v xml:space="preserve"> </v>
      </c>
      <c r="FK12" s="84"/>
      <c r="FL12" s="84">
        <f t="shared" si="77"/>
        <v>12752000</v>
      </c>
      <c r="FM12" s="85">
        <v>12752000</v>
      </c>
      <c r="FN12" s="84"/>
      <c r="FO12" s="84">
        <f t="shared" si="78"/>
        <v>8979019.3000000007</v>
      </c>
      <c r="FP12" s="85">
        <v>8979019.3000000007</v>
      </c>
      <c r="FQ12" s="84"/>
      <c r="FR12" s="84">
        <f t="shared" si="25"/>
        <v>2662313.5299999998</v>
      </c>
      <c r="FS12" s="85">
        <v>2662313.5299999998</v>
      </c>
      <c r="FT12" s="84"/>
      <c r="FU12" s="88">
        <f t="shared" si="26"/>
        <v>0.70412635664993728</v>
      </c>
      <c r="FV12" s="88">
        <f t="shared" si="26"/>
        <v>0.70412635664993728</v>
      </c>
      <c r="FW12" s="88" t="str">
        <f t="shared" si="26"/>
        <v xml:space="preserve"> </v>
      </c>
      <c r="FX12" s="88" t="str">
        <f>IF(FR12=0," ",IF(FO12/FR12*100&gt;200,"СВ.200",FO12/FR12))</f>
        <v>СВ.200</v>
      </c>
      <c r="FY12" s="88" t="str">
        <f t="shared" si="27"/>
        <v>СВ.200</v>
      </c>
      <c r="FZ12" s="88" t="str">
        <f t="shared" si="28"/>
        <v xml:space="preserve"> </v>
      </c>
      <c r="GA12" s="94">
        <f t="shared" si="29"/>
        <v>0</v>
      </c>
      <c r="GB12" s="91">
        <v>0</v>
      </c>
      <c r="GC12" s="84"/>
      <c r="GD12" s="84">
        <f t="shared" si="30"/>
        <v>0</v>
      </c>
      <c r="GE12" s="91">
        <v>0</v>
      </c>
      <c r="GF12" s="84"/>
      <c r="GG12" s="88" t="str">
        <f t="shared" si="31"/>
        <v xml:space="preserve"> </v>
      </c>
      <c r="GH12" s="88" t="str">
        <f>IF(GB12&lt;0," ",IF(GE12&lt;0," ",IF(GE12=0," ",IF(GB12/GE12*100&gt;200,"СВ.200",GB12/GE12))))</f>
        <v xml:space="preserve"> </v>
      </c>
      <c r="GI12" s="88" t="str">
        <f t="shared" si="32"/>
        <v xml:space="preserve"> </v>
      </c>
      <c r="GJ12" s="95">
        <f t="shared" si="79"/>
        <v>0.82238164092584154</v>
      </c>
      <c r="GK12" s="88">
        <f t="shared" si="79"/>
        <v>0.82238164092584154</v>
      </c>
      <c r="GL12" s="88" t="str">
        <f t="shared" si="79"/>
        <v xml:space="preserve"> </v>
      </c>
      <c r="GM12" s="95">
        <f>IF(U12&lt;=0," ",IF(F12&lt;=0," ",IF(U12/F12*100&gt;200,"СВ.200",U12/F12)))</f>
        <v>0.81763913505735708</v>
      </c>
      <c r="GN12" s="88">
        <f t="shared" si="80"/>
        <v>0.81763913505735708</v>
      </c>
      <c r="GO12" s="88" t="str">
        <f t="shared" si="81"/>
        <v xml:space="preserve"> </v>
      </c>
      <c r="GP12" s="95">
        <f t="shared" si="33"/>
        <v>0.62161401880342981</v>
      </c>
      <c r="GQ12" s="88">
        <f t="shared" si="33"/>
        <v>0.62161401880342981</v>
      </c>
      <c r="GR12" s="88" t="str">
        <f t="shared" si="33"/>
        <v xml:space="preserve"> </v>
      </c>
      <c r="GS12" s="95">
        <f>IF(AJ12&lt;=0," ",IF(U12&lt;=0," ",IF(AJ12/U12*100&gt;200,"СВ.200",AJ12/U12)))</f>
        <v>0.60030407303973243</v>
      </c>
      <c r="GT12" s="88">
        <f t="shared" si="82"/>
        <v>0.60030407303973243</v>
      </c>
      <c r="GU12" s="88" t="str">
        <f t="shared" si="82"/>
        <v xml:space="preserve"> </v>
      </c>
      <c r="GV12" s="95">
        <f t="shared" si="34"/>
        <v>3.7437218761303334E-2</v>
      </c>
      <c r="GW12" s="88">
        <f t="shared" si="34"/>
        <v>3.7437218761303334E-2</v>
      </c>
      <c r="GX12" s="88" t="str">
        <f t="shared" si="35"/>
        <v xml:space="preserve"> </v>
      </c>
      <c r="GY12" s="98">
        <f>IF(AY12&lt;=0," ",IF(U12&lt;=0," ",IF(AY12/U12*100&gt;200,"СВ.200",AY12/U12)))</f>
        <v>3.3592949701722809E-2</v>
      </c>
      <c r="GZ12" s="99">
        <f t="shared" si="83"/>
        <v>3.3592949701722809E-2</v>
      </c>
      <c r="HA12" s="88"/>
      <c r="HB12" s="100">
        <f t="shared" si="36"/>
        <v>9.9249815791646601E-2</v>
      </c>
      <c r="HC12" s="88">
        <f t="shared" si="36"/>
        <v>9.9249815791646601E-2</v>
      </c>
      <c r="HD12" s="88" t="str">
        <f t="shared" si="84"/>
        <v xml:space="preserve"> </v>
      </c>
      <c r="HE12" s="95">
        <f>IF(BN12&lt;=0," ",IF(U12&lt;=0," ",IF(BN12/U12*100&gt;200,"СВ.200",BN12/U12)))</f>
        <v>9.0141364364212648E-2</v>
      </c>
      <c r="HF12" s="88">
        <f t="shared" si="85"/>
        <v>9.0141364364212648E-2</v>
      </c>
      <c r="HG12" s="88" t="str">
        <f t="shared" si="86"/>
        <v xml:space="preserve"> </v>
      </c>
      <c r="HH12" s="95">
        <f t="shared" si="37"/>
        <v>7.0887374374379696E-4</v>
      </c>
      <c r="HI12" s="88">
        <f t="shared" si="37"/>
        <v>7.0887374374379696E-4</v>
      </c>
      <c r="HJ12" s="88" t="str">
        <f t="shared" si="37"/>
        <v xml:space="preserve"> </v>
      </c>
      <c r="HK12" s="95">
        <f t="shared" si="87"/>
        <v>6.5687603455274332E-6</v>
      </c>
      <c r="HL12" s="88">
        <f t="shared" si="87"/>
        <v>6.5687603455274332E-6</v>
      </c>
      <c r="HM12" s="88" t="str">
        <f t="shared" si="88"/>
        <v xml:space="preserve"> </v>
      </c>
      <c r="HN12" s="95">
        <f t="shared" si="38"/>
        <v>0.11335714711201743</v>
      </c>
      <c r="HO12" s="88">
        <f t="shared" si="38"/>
        <v>0.11335714711201743</v>
      </c>
      <c r="HP12" s="88" t="str">
        <f t="shared" si="89"/>
        <v xml:space="preserve"> </v>
      </c>
      <c r="HQ12" s="95">
        <f t="shared" si="39"/>
        <v>9.5014817228880472E-2</v>
      </c>
      <c r="HR12" s="88">
        <f t="shared" si="39"/>
        <v>9.5014817228880472E-2</v>
      </c>
      <c r="HS12" s="88" t="str">
        <f t="shared" si="39"/>
        <v xml:space="preserve"> </v>
      </c>
      <c r="HT12" s="95">
        <f t="shared" si="40"/>
        <v>1.2608809442590416E-2</v>
      </c>
      <c r="HU12" s="88">
        <f t="shared" si="40"/>
        <v>1.2608809442590416E-2</v>
      </c>
      <c r="HV12" s="88" t="str">
        <f t="shared" si="40"/>
        <v xml:space="preserve"> </v>
      </c>
      <c r="HW12" s="95">
        <f t="shared" si="41"/>
        <v>9.480830836804871E-3</v>
      </c>
      <c r="HX12" s="88">
        <f t="shared" si="41"/>
        <v>9.480830836804871E-3</v>
      </c>
      <c r="HY12" s="88" t="str">
        <f t="shared" si="41"/>
        <v xml:space="preserve"> </v>
      </c>
      <c r="HZ12" s="95">
        <f t="shared" si="42"/>
        <v>3.6500197254094834E-2</v>
      </c>
      <c r="IA12" s="88">
        <f t="shared" si="42"/>
        <v>3.6500197254094834E-2</v>
      </c>
      <c r="IB12" s="102" t="str">
        <f t="shared" si="42"/>
        <v xml:space="preserve"> </v>
      </c>
      <c r="IC12" s="95">
        <f t="shared" si="43"/>
        <v>0.1043263238664178</v>
      </c>
      <c r="ID12" s="88">
        <f t="shared" si="43"/>
        <v>0.1043263238664178</v>
      </c>
      <c r="IE12" s="88" t="str">
        <f t="shared" si="43"/>
        <v xml:space="preserve"> </v>
      </c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</row>
    <row r="13" spans="1:256" s="115" customFormat="1" outlineLevel="1" x14ac:dyDescent="0.2">
      <c r="A13" s="82">
        <v>4</v>
      </c>
      <c r="B13" s="103" t="s">
        <v>89</v>
      </c>
      <c r="C13" s="104">
        <f t="shared" si="6"/>
        <v>157316643.09999999</v>
      </c>
      <c r="D13" s="85">
        <v>157316643.09999999</v>
      </c>
      <c r="E13" s="105"/>
      <c r="F13" s="104">
        <f t="shared" si="7"/>
        <v>36878422.240000002</v>
      </c>
      <c r="G13" s="85">
        <v>36878422.240000002</v>
      </c>
      <c r="H13" s="106"/>
      <c r="I13" s="84">
        <f t="shared" si="8"/>
        <v>40824255.810000002</v>
      </c>
      <c r="J13" s="85">
        <v>40824255.810000002</v>
      </c>
      <c r="K13" s="106"/>
      <c r="L13" s="107">
        <f>F13/C13</f>
        <v>0.23442161943767031</v>
      </c>
      <c r="M13" s="107">
        <f t="shared" si="44"/>
        <v>0.23442161943767031</v>
      </c>
      <c r="N13" s="105"/>
      <c r="O13" s="107">
        <f>F13/I13</f>
        <v>0.90334585427927239</v>
      </c>
      <c r="P13" s="107">
        <f t="shared" si="45"/>
        <v>0.90334585427927239</v>
      </c>
      <c r="Q13" s="105"/>
      <c r="R13" s="104">
        <f t="shared" si="9"/>
        <v>135764800</v>
      </c>
      <c r="S13" s="85">
        <v>135764800</v>
      </c>
      <c r="T13" s="106"/>
      <c r="U13" s="104">
        <f t="shared" si="10"/>
        <v>28479845.189999998</v>
      </c>
      <c r="V13" s="85">
        <v>28479845.189999998</v>
      </c>
      <c r="W13" s="106"/>
      <c r="X13" s="84">
        <f t="shared" si="46"/>
        <v>24739599.870000001</v>
      </c>
      <c r="Y13" s="85">
        <v>24739599.870000001</v>
      </c>
      <c r="Z13" s="108"/>
      <c r="AA13" s="88">
        <f t="shared" si="11"/>
        <v>0.20977341100196809</v>
      </c>
      <c r="AB13" s="88">
        <f t="shared" si="11"/>
        <v>0.20977341100196809</v>
      </c>
      <c r="AC13" s="105"/>
      <c r="AD13" s="107">
        <f>U13/X13</f>
        <v>1.1511845518785262</v>
      </c>
      <c r="AE13" s="107">
        <f t="shared" si="47"/>
        <v>1.1511845518785262</v>
      </c>
      <c r="AF13" s="105"/>
      <c r="AG13" s="104">
        <f t="shared" si="48"/>
        <v>90351000</v>
      </c>
      <c r="AH13" s="85">
        <v>90351000</v>
      </c>
      <c r="AI13" s="106"/>
      <c r="AJ13" s="104">
        <f t="shared" si="49"/>
        <v>18766984.670000002</v>
      </c>
      <c r="AK13" s="85">
        <v>18766984.670000002</v>
      </c>
      <c r="AL13" s="106"/>
      <c r="AM13" s="84">
        <f t="shared" si="12"/>
        <v>16972688.890000001</v>
      </c>
      <c r="AN13" s="85">
        <v>16972688.890000001</v>
      </c>
      <c r="AO13" s="105"/>
      <c r="AP13" s="107">
        <f t="shared" si="13"/>
        <v>0.20771197518566481</v>
      </c>
      <c r="AQ13" s="107">
        <f t="shared" si="13"/>
        <v>0.20771197518566481</v>
      </c>
      <c r="AR13" s="105"/>
      <c r="AS13" s="107">
        <f t="shared" si="14"/>
        <v>1.1057166481768936</v>
      </c>
      <c r="AT13" s="107">
        <f t="shared" si="14"/>
        <v>1.1057166481768936</v>
      </c>
      <c r="AU13" s="105"/>
      <c r="AV13" s="104">
        <f t="shared" si="50"/>
        <v>4704800</v>
      </c>
      <c r="AW13" s="85">
        <v>4704800</v>
      </c>
      <c r="AX13" s="106"/>
      <c r="AY13" s="104">
        <f t="shared" si="51"/>
        <v>1131119.06</v>
      </c>
      <c r="AZ13" s="85">
        <v>1131119.06</v>
      </c>
      <c r="BA13" s="106"/>
      <c r="BB13" s="84">
        <f t="shared" si="15"/>
        <v>1068846.21</v>
      </c>
      <c r="BC13" s="85">
        <v>1068846.21</v>
      </c>
      <c r="BD13" s="105"/>
      <c r="BE13" s="88">
        <f t="shared" si="52"/>
        <v>0.24041809641217482</v>
      </c>
      <c r="BF13" s="88">
        <f t="shared" si="52"/>
        <v>0.24041809641217482</v>
      </c>
      <c r="BG13" s="105"/>
      <c r="BH13" s="109">
        <f t="shared" si="16"/>
        <v>1.0582617493680406</v>
      </c>
      <c r="BI13" s="109">
        <f t="shared" si="53"/>
        <v>1.0582617493680406</v>
      </c>
      <c r="BJ13" s="105"/>
      <c r="BK13" s="104">
        <f t="shared" si="54"/>
        <v>10800000</v>
      </c>
      <c r="BL13" s="85">
        <v>10800000</v>
      </c>
      <c r="BM13" s="110"/>
      <c r="BN13" s="104">
        <f t="shared" si="55"/>
        <v>1470556.52</v>
      </c>
      <c r="BO13" s="85">
        <v>1470556.52</v>
      </c>
      <c r="BP13" s="110"/>
      <c r="BQ13" s="84">
        <f t="shared" si="17"/>
        <v>1372196.46</v>
      </c>
      <c r="BR13" s="85">
        <v>1372196.46</v>
      </c>
      <c r="BS13" s="104"/>
      <c r="BT13" s="107">
        <f t="shared" si="56"/>
        <v>0.13616264074074075</v>
      </c>
      <c r="BU13" s="107">
        <f t="shared" si="56"/>
        <v>0.13616264074074075</v>
      </c>
      <c r="BV13" s="105"/>
      <c r="BW13" s="107">
        <f t="shared" si="57"/>
        <v>1.0716807416920462</v>
      </c>
      <c r="BX13" s="107">
        <f t="shared" si="57"/>
        <v>1.0716807416920462</v>
      </c>
      <c r="BY13" s="105"/>
      <c r="BZ13" s="104">
        <f t="shared" si="58"/>
        <v>0</v>
      </c>
      <c r="CA13" s="85">
        <v>0</v>
      </c>
      <c r="CB13" s="110"/>
      <c r="CC13" s="104">
        <f t="shared" si="59"/>
        <v>64.099999999999994</v>
      </c>
      <c r="CD13" s="85">
        <v>64.099999999999994</v>
      </c>
      <c r="CE13" s="110"/>
      <c r="CF13" s="84">
        <f t="shared" si="18"/>
        <v>3392.91</v>
      </c>
      <c r="CG13" s="85">
        <v>3392.91</v>
      </c>
      <c r="CH13" s="104"/>
      <c r="CI13" s="88">
        <f t="shared" si="60"/>
        <v>0</v>
      </c>
      <c r="CJ13" s="88">
        <f t="shared" si="60"/>
        <v>0</v>
      </c>
      <c r="CK13" s="105"/>
      <c r="CL13" s="88">
        <f t="shared" si="61"/>
        <v>1.8892337256219586E-2</v>
      </c>
      <c r="CM13" s="88">
        <f t="shared" si="61"/>
        <v>1.8892337256219586E-2</v>
      </c>
      <c r="CN13" s="105"/>
      <c r="CO13" s="104">
        <f t="shared" si="62"/>
        <v>5000000</v>
      </c>
      <c r="CP13" s="85">
        <v>5000000</v>
      </c>
      <c r="CQ13" s="110"/>
      <c r="CR13" s="104">
        <f t="shared" si="63"/>
        <v>2793846.19</v>
      </c>
      <c r="CS13" s="85">
        <v>2793846.19</v>
      </c>
      <c r="CT13" s="110"/>
      <c r="CU13" s="84">
        <f t="shared" si="19"/>
        <v>3181392.09</v>
      </c>
      <c r="CV13" s="85">
        <v>3181392.09</v>
      </c>
      <c r="CW13" s="104"/>
      <c r="CX13" s="107">
        <f t="shared" si="90"/>
        <v>0.558769238</v>
      </c>
      <c r="CY13" s="107">
        <f t="shared" si="90"/>
        <v>0.558769238</v>
      </c>
      <c r="CZ13" s="105"/>
      <c r="DA13" s="107">
        <f t="shared" ref="DA13:DB16" si="93">IF(CU13=0," ",IF(CR13/CU13*100&gt;200,"СВ.200",CR13/CU13))</f>
        <v>0.87818354700190382</v>
      </c>
      <c r="DB13" s="107">
        <f t="shared" si="93"/>
        <v>0.87818354700190382</v>
      </c>
      <c r="DC13" s="105"/>
      <c r="DD13" s="104">
        <f t="shared" si="64"/>
        <v>304000</v>
      </c>
      <c r="DE13" s="85">
        <v>304000</v>
      </c>
      <c r="DF13" s="110"/>
      <c r="DG13" s="104">
        <f t="shared" si="65"/>
        <v>153015</v>
      </c>
      <c r="DH13" s="85">
        <v>153015</v>
      </c>
      <c r="DI13" s="110"/>
      <c r="DJ13" s="84">
        <f t="shared" si="20"/>
        <v>299020</v>
      </c>
      <c r="DK13" s="85">
        <v>299020</v>
      </c>
      <c r="DL13" s="84"/>
      <c r="DM13" s="107">
        <f t="shared" si="21"/>
        <v>0.5033388157894737</v>
      </c>
      <c r="DN13" s="107">
        <f t="shared" si="21"/>
        <v>0.5033388157894737</v>
      </c>
      <c r="DO13" s="105"/>
      <c r="DP13" s="107">
        <f t="shared" si="66"/>
        <v>0.51172162397164067</v>
      </c>
      <c r="DQ13" s="107">
        <f t="shared" si="66"/>
        <v>0.51172162397164067</v>
      </c>
      <c r="DR13" s="105"/>
      <c r="DS13" s="104">
        <f t="shared" si="67"/>
        <v>10800000</v>
      </c>
      <c r="DT13" s="85">
        <v>10800000</v>
      </c>
      <c r="DU13" s="110"/>
      <c r="DV13" s="104">
        <f t="shared" si="68"/>
        <v>1154435.3400000001</v>
      </c>
      <c r="DW13" s="85">
        <v>1154435.3400000001</v>
      </c>
      <c r="DX13" s="110"/>
      <c r="DY13" s="84">
        <f t="shared" si="22"/>
        <v>442773.88</v>
      </c>
      <c r="DZ13" s="85">
        <v>442773.88</v>
      </c>
      <c r="EA13" s="104"/>
      <c r="EB13" s="107">
        <f t="shared" si="91"/>
        <v>0.10689216111111112</v>
      </c>
      <c r="EC13" s="107">
        <f t="shared" si="91"/>
        <v>0.10689216111111112</v>
      </c>
      <c r="ED13" s="105"/>
      <c r="EE13" s="107" t="str">
        <f t="shared" si="92"/>
        <v>СВ.200</v>
      </c>
      <c r="EF13" s="107" t="str">
        <f>IF(DZ13=0," ",IF(DW13/DZ13*100&gt;200,"СВ.200",DW13/DZ13))</f>
        <v>СВ.200</v>
      </c>
      <c r="EG13" s="105"/>
      <c r="EH13" s="104">
        <f t="shared" si="69"/>
        <v>9800000</v>
      </c>
      <c r="EI13" s="85">
        <v>9800000</v>
      </c>
      <c r="EJ13" s="110"/>
      <c r="EK13" s="104">
        <f t="shared" si="70"/>
        <v>1678221.42</v>
      </c>
      <c r="EL13" s="92">
        <v>1678221.42</v>
      </c>
      <c r="EM13" s="110"/>
      <c r="EN13" s="84">
        <f t="shared" si="23"/>
        <v>1079161.1599999999</v>
      </c>
      <c r="EO13" s="92">
        <v>1079161.1599999999</v>
      </c>
      <c r="EP13" s="104"/>
      <c r="EQ13" s="107">
        <f t="shared" si="71"/>
        <v>0.17124708367346939</v>
      </c>
      <c r="ER13" s="107">
        <f t="shared" si="71"/>
        <v>0.17124708367346939</v>
      </c>
      <c r="ES13" s="105"/>
      <c r="ET13" s="107">
        <f t="shared" si="72"/>
        <v>1.5551165870350634</v>
      </c>
      <c r="EU13" s="107">
        <f t="shared" si="72"/>
        <v>1.5551165870350634</v>
      </c>
      <c r="EV13" s="105"/>
      <c r="EW13" s="104">
        <f t="shared" si="73"/>
        <v>0</v>
      </c>
      <c r="EX13" s="85">
        <v>0</v>
      </c>
      <c r="EY13" s="104"/>
      <c r="EZ13" s="104">
        <f t="shared" si="74"/>
        <v>0</v>
      </c>
      <c r="FA13" s="85">
        <v>0</v>
      </c>
      <c r="FB13" s="104"/>
      <c r="FC13" s="84">
        <f t="shared" si="24"/>
        <v>0</v>
      </c>
      <c r="FD13" s="85">
        <v>0</v>
      </c>
      <c r="FE13" s="104"/>
      <c r="FF13" s="111" t="str">
        <f t="shared" si="75"/>
        <v xml:space="preserve"> </v>
      </c>
      <c r="FG13" s="111" t="str">
        <f>IF(EX13&lt;=0," ",IF(FA13&lt;=0," ",IF(FA13/EX13*100&gt;200,"СВ.200",FA13/EX13)))</f>
        <v xml:space="preserve"> </v>
      </c>
      <c r="FH13" s="104"/>
      <c r="FI13" s="111" t="str">
        <f t="shared" si="76"/>
        <v xml:space="preserve"> </v>
      </c>
      <c r="FJ13" s="111" t="str">
        <f t="shared" si="76"/>
        <v xml:space="preserve"> </v>
      </c>
      <c r="FK13" s="104"/>
      <c r="FL13" s="104">
        <f t="shared" si="77"/>
        <v>4005000</v>
      </c>
      <c r="FM13" s="85">
        <v>4005000</v>
      </c>
      <c r="FN13" s="104"/>
      <c r="FO13" s="104">
        <f t="shared" si="78"/>
        <v>1331602.8899999999</v>
      </c>
      <c r="FP13" s="85">
        <v>1331602.8899999999</v>
      </c>
      <c r="FQ13" s="104"/>
      <c r="FR13" s="84">
        <f t="shared" si="25"/>
        <v>320128.27</v>
      </c>
      <c r="FS13" s="85">
        <v>320128.27</v>
      </c>
      <c r="FT13" s="104"/>
      <c r="FU13" s="107">
        <f t="shared" si="26"/>
        <v>0.33248511610486886</v>
      </c>
      <c r="FV13" s="107">
        <f t="shared" si="26"/>
        <v>0.33248511610486886</v>
      </c>
      <c r="FW13" s="107" t="str">
        <f t="shared" si="26"/>
        <v xml:space="preserve"> </v>
      </c>
      <c r="FX13" s="107" t="str">
        <f>IF(FR13&lt;=0," ",IF(FO13/FR13*100&gt;200,"СВ.200",FO13/FR13))</f>
        <v>СВ.200</v>
      </c>
      <c r="FY13" s="107" t="str">
        <f>IF(FS13&lt;=0," ",IF(FP13/FS13*100&gt;200,"СВ.200",FP13/FS13))</f>
        <v>СВ.200</v>
      </c>
      <c r="FZ13" s="107" t="str">
        <f t="shared" si="28"/>
        <v xml:space="preserve"> </v>
      </c>
      <c r="GA13" s="112">
        <f t="shared" si="29"/>
        <v>0</v>
      </c>
      <c r="GB13" s="91">
        <v>0</v>
      </c>
      <c r="GC13" s="104"/>
      <c r="GD13" s="84">
        <f t="shared" si="30"/>
        <v>0</v>
      </c>
      <c r="GE13" s="91">
        <v>0</v>
      </c>
      <c r="GF13" s="104"/>
      <c r="GG13" s="107" t="str">
        <f>IF(GA13&lt;=0," ",IF(GD13&lt;0," ",IF(GD13=0," ",IF(GA13/GD13*100&gt;200,"СВ.200",GA13/GD13))))</f>
        <v xml:space="preserve"> </v>
      </c>
      <c r="GH13" s="107" t="str">
        <f>IF(GB13&lt;=0," ",IF(GE13&lt;0," ",IF(GE13=0," ",IF(GB13/GE13*100&gt;200,"СВ.200",GB13/GE13))))</f>
        <v xml:space="preserve"> </v>
      </c>
      <c r="GI13" s="107" t="str">
        <f t="shared" si="32"/>
        <v xml:space="preserve"> </v>
      </c>
      <c r="GJ13" s="95">
        <f t="shared" si="79"/>
        <v>0.60600247032402665</v>
      </c>
      <c r="GK13" s="107">
        <f t="shared" si="79"/>
        <v>0.60600247032402665</v>
      </c>
      <c r="GL13" s="107" t="str">
        <f t="shared" si="79"/>
        <v xml:space="preserve"> </v>
      </c>
      <c r="GM13" s="95">
        <f>IF(U13&lt;=0," ",IF(F13&lt;=0," ",IF(U13/F13*100&gt;200,"СВ.200",U13/F13)))</f>
        <v>0.77226311377034651</v>
      </c>
      <c r="GN13" s="107">
        <f t="shared" si="80"/>
        <v>0.77226311377034651</v>
      </c>
      <c r="GO13" s="107" t="str">
        <f t="shared" si="81"/>
        <v xml:space="preserve"> </v>
      </c>
      <c r="GP13" s="95">
        <f t="shared" si="33"/>
        <v>0.68605349234373048</v>
      </c>
      <c r="GQ13" s="107">
        <f t="shared" si="33"/>
        <v>0.68605349234373048</v>
      </c>
      <c r="GR13" s="107" t="str">
        <f t="shared" si="33"/>
        <v xml:space="preserve"> </v>
      </c>
      <c r="GS13" s="95">
        <f>IF(AJ13&lt;=0," ",IF(U13&lt;=0," ",IF(AJ13/U13*100&gt;200,"СВ.200",AJ13/U13)))</f>
        <v>0.6589566953330761</v>
      </c>
      <c r="GT13" s="107">
        <f t="shared" si="82"/>
        <v>0.6589566953330761</v>
      </c>
      <c r="GU13" s="107" t="str">
        <f t="shared" si="82"/>
        <v xml:space="preserve"> </v>
      </c>
      <c r="GV13" s="95">
        <f t="shared" si="34"/>
        <v>4.3203860030740261E-2</v>
      </c>
      <c r="GW13" s="88">
        <f t="shared" si="34"/>
        <v>4.3203860030740261E-2</v>
      </c>
      <c r="GX13" s="107" t="str">
        <f t="shared" si="35"/>
        <v xml:space="preserve"> </v>
      </c>
      <c r="GY13" s="98">
        <f>IF(AY13&lt;=0," ",IF(U13&lt;=0," ",IF(AY13/U13*100&gt;200,"СВ.200",AY13/U13)))</f>
        <v>3.9716475017819441E-2</v>
      </c>
      <c r="GZ13" s="113">
        <f t="shared" si="83"/>
        <v>3.9716475017819441E-2</v>
      </c>
      <c r="HA13" s="107"/>
      <c r="HB13" s="100">
        <f t="shared" si="36"/>
        <v>5.5465588255692345E-2</v>
      </c>
      <c r="HC13" s="88">
        <f t="shared" si="36"/>
        <v>5.5465588255692345E-2</v>
      </c>
      <c r="HD13" s="107" t="str">
        <f t="shared" si="84"/>
        <v xml:space="preserve"> </v>
      </c>
      <c r="HE13" s="95">
        <f>IF(BN13&lt;=0," ",IF(U13&lt;=0," ",IF(BN13/U13*100&gt;200,"СВ.200",BN13/U13)))</f>
        <v>5.1634989944269433E-2</v>
      </c>
      <c r="HF13" s="88">
        <f t="shared" si="85"/>
        <v>5.1634989944269433E-2</v>
      </c>
      <c r="HG13" s="107" t="str">
        <f t="shared" si="86"/>
        <v xml:space="preserve"> </v>
      </c>
      <c r="HH13" s="95">
        <f t="shared" si="37"/>
        <v>1.3714490201251585E-4</v>
      </c>
      <c r="HI13" s="107">
        <f t="shared" si="37"/>
        <v>1.3714490201251585E-4</v>
      </c>
      <c r="HJ13" s="107" t="str">
        <f t="shared" si="37"/>
        <v xml:space="preserve"> </v>
      </c>
      <c r="HK13" s="95">
        <f t="shared" si="87"/>
        <v>4.7214005397569913E-7</v>
      </c>
      <c r="HL13" s="88">
        <f t="shared" si="87"/>
        <v>4.7214005397569913E-7</v>
      </c>
      <c r="HM13" s="107" t="str">
        <f t="shared" si="88"/>
        <v xml:space="preserve"> </v>
      </c>
      <c r="HN13" s="95">
        <f t="shared" si="38"/>
        <v>4.3620800888886806E-2</v>
      </c>
      <c r="HO13" s="107">
        <f t="shared" si="38"/>
        <v>4.3620800888886806E-2</v>
      </c>
      <c r="HP13" s="107" t="str">
        <f t="shared" si="89"/>
        <v xml:space="preserve"> </v>
      </c>
      <c r="HQ13" s="95">
        <f t="shared" si="39"/>
        <v>5.8926634214615269E-2</v>
      </c>
      <c r="HR13" s="107">
        <f t="shared" si="39"/>
        <v>5.8926634214615269E-2</v>
      </c>
      <c r="HS13" s="107" t="str">
        <f t="shared" si="39"/>
        <v xml:space="preserve"> </v>
      </c>
      <c r="HT13" s="95">
        <f t="shared" si="40"/>
        <v>1.7897374344235908E-2</v>
      </c>
      <c r="HU13" s="107">
        <f t="shared" si="40"/>
        <v>1.7897374344235908E-2</v>
      </c>
      <c r="HV13" s="107" t="str">
        <f t="shared" si="40"/>
        <v xml:space="preserve"> </v>
      </c>
      <c r="HW13" s="95">
        <f t="shared" si="41"/>
        <v>4.0535169074772635E-2</v>
      </c>
      <c r="HX13" s="107">
        <f t="shared" si="41"/>
        <v>4.0535169074772635E-2</v>
      </c>
      <c r="HY13" s="107" t="str">
        <f t="shared" si="41"/>
        <v xml:space="preserve"> </v>
      </c>
      <c r="HZ13" s="95">
        <f t="shared" si="42"/>
        <v>1.2939913001107079E-2</v>
      </c>
      <c r="IA13" s="107">
        <f t="shared" si="42"/>
        <v>1.2939913001107079E-2</v>
      </c>
      <c r="IB13" s="114" t="str">
        <f t="shared" si="42"/>
        <v xml:space="preserve"> </v>
      </c>
      <c r="IC13" s="95">
        <f t="shared" si="43"/>
        <v>4.6755973605768046E-2</v>
      </c>
      <c r="ID13" s="107">
        <f t="shared" si="43"/>
        <v>4.6755973605768046E-2</v>
      </c>
      <c r="IE13" s="107" t="str">
        <f t="shared" si="43"/>
        <v xml:space="preserve"> </v>
      </c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</row>
    <row r="14" spans="1:256" s="101" customFormat="1" outlineLevel="1" x14ac:dyDescent="0.2">
      <c r="A14" s="82">
        <v>5</v>
      </c>
      <c r="B14" s="83" t="s">
        <v>90</v>
      </c>
      <c r="C14" s="84">
        <f t="shared" si="6"/>
        <v>283853395.25</v>
      </c>
      <c r="D14" s="85">
        <v>283853395.25</v>
      </c>
      <c r="E14" s="86"/>
      <c r="F14" s="84">
        <f t="shared" si="7"/>
        <v>58591237.840000004</v>
      </c>
      <c r="G14" s="85">
        <v>58591237.840000004</v>
      </c>
      <c r="H14" s="87"/>
      <c r="I14" s="84">
        <f t="shared" si="8"/>
        <v>49403457.82</v>
      </c>
      <c r="J14" s="85">
        <v>49403457.82</v>
      </c>
      <c r="K14" s="87"/>
      <c r="L14" s="88">
        <f t="shared" si="44"/>
        <v>0.20641372913083028</v>
      </c>
      <c r="M14" s="88">
        <f t="shared" si="44"/>
        <v>0.20641372913083028</v>
      </c>
      <c r="N14" s="86"/>
      <c r="O14" s="88">
        <f t="shared" si="45"/>
        <v>1.1859744322649519</v>
      </c>
      <c r="P14" s="88">
        <f t="shared" si="45"/>
        <v>1.1859744322649519</v>
      </c>
      <c r="Q14" s="86"/>
      <c r="R14" s="84">
        <f t="shared" si="9"/>
        <v>268561149.27999997</v>
      </c>
      <c r="S14" s="85">
        <v>268561149.27999997</v>
      </c>
      <c r="T14" s="87"/>
      <c r="U14" s="84">
        <f t="shared" si="10"/>
        <v>54207981.670000002</v>
      </c>
      <c r="V14" s="85">
        <v>54207981.670000002</v>
      </c>
      <c r="W14" s="87"/>
      <c r="X14" s="84">
        <f t="shared" si="46"/>
        <v>44260459.759999998</v>
      </c>
      <c r="Y14" s="85">
        <v>44260459.759999998</v>
      </c>
      <c r="Z14" s="89"/>
      <c r="AA14" s="88">
        <f t="shared" si="11"/>
        <v>0.20184595506583544</v>
      </c>
      <c r="AB14" s="88">
        <f t="shared" si="11"/>
        <v>0.20184595506583544</v>
      </c>
      <c r="AC14" s="86"/>
      <c r="AD14" s="88">
        <f>U14/X14</f>
        <v>1.2247496289902977</v>
      </c>
      <c r="AE14" s="88">
        <f t="shared" si="47"/>
        <v>1.2247496289902977</v>
      </c>
      <c r="AF14" s="86"/>
      <c r="AG14" s="84">
        <f t="shared" si="48"/>
        <v>206919000</v>
      </c>
      <c r="AH14" s="85">
        <v>206919000</v>
      </c>
      <c r="AI14" s="87"/>
      <c r="AJ14" s="84">
        <f t="shared" si="49"/>
        <v>40755499.340000004</v>
      </c>
      <c r="AK14" s="85">
        <v>40755499.340000004</v>
      </c>
      <c r="AL14" s="87"/>
      <c r="AM14" s="84">
        <f t="shared" si="12"/>
        <v>35696080.369999997</v>
      </c>
      <c r="AN14" s="85">
        <v>35696080.369999997</v>
      </c>
      <c r="AO14" s="86"/>
      <c r="AP14" s="88">
        <f>AJ14/AG14</f>
        <v>0.19696354293225854</v>
      </c>
      <c r="AQ14" s="88">
        <f t="shared" si="13"/>
        <v>0.19696354293225854</v>
      </c>
      <c r="AR14" s="86"/>
      <c r="AS14" s="88">
        <f t="shared" si="14"/>
        <v>1.1417359810253029</v>
      </c>
      <c r="AT14" s="88">
        <f>AK14/AN14</f>
        <v>1.1417359810253029</v>
      </c>
      <c r="AU14" s="86"/>
      <c r="AV14" s="84">
        <f t="shared" si="50"/>
        <v>5868000</v>
      </c>
      <c r="AW14" s="85">
        <v>5868000</v>
      </c>
      <c r="AX14" s="87"/>
      <c r="AY14" s="84">
        <f t="shared" si="51"/>
        <v>1409878.25</v>
      </c>
      <c r="AZ14" s="85">
        <v>1409878.25</v>
      </c>
      <c r="BA14" s="87"/>
      <c r="BB14" s="84">
        <f t="shared" si="15"/>
        <v>1331457.94</v>
      </c>
      <c r="BC14" s="85">
        <v>1331457.94</v>
      </c>
      <c r="BD14" s="86"/>
      <c r="BE14" s="88">
        <f t="shared" si="52"/>
        <v>0.24026555044308112</v>
      </c>
      <c r="BF14" s="88">
        <f t="shared" si="52"/>
        <v>0.24026555044308112</v>
      </c>
      <c r="BG14" s="86"/>
      <c r="BH14" s="90">
        <f t="shared" si="16"/>
        <v>1.0588980752933135</v>
      </c>
      <c r="BI14" s="90">
        <f t="shared" si="53"/>
        <v>1.0588980752933135</v>
      </c>
      <c r="BJ14" s="86"/>
      <c r="BK14" s="84">
        <f t="shared" si="54"/>
        <v>12058600</v>
      </c>
      <c r="BL14" s="85">
        <v>12058600</v>
      </c>
      <c r="BM14" s="91"/>
      <c r="BN14" s="84">
        <f t="shared" si="55"/>
        <v>1950835.7</v>
      </c>
      <c r="BO14" s="85">
        <v>1950835.7</v>
      </c>
      <c r="BP14" s="91"/>
      <c r="BQ14" s="84">
        <f t="shared" si="17"/>
        <v>1820351.26</v>
      </c>
      <c r="BR14" s="85">
        <v>1820351.26</v>
      </c>
      <c r="BS14" s="84"/>
      <c r="BT14" s="88">
        <f t="shared" si="56"/>
        <v>0.16177961786608727</v>
      </c>
      <c r="BU14" s="88">
        <f t="shared" si="56"/>
        <v>0.16177961786608727</v>
      </c>
      <c r="BV14" s="86"/>
      <c r="BW14" s="88">
        <f t="shared" si="57"/>
        <v>1.0716809128365699</v>
      </c>
      <c r="BX14" s="88">
        <f t="shared" si="57"/>
        <v>1.0716809128365699</v>
      </c>
      <c r="BY14" s="86"/>
      <c r="BZ14" s="84">
        <f t="shared" si="58"/>
        <v>0</v>
      </c>
      <c r="CA14" s="85">
        <v>0</v>
      </c>
      <c r="CB14" s="91"/>
      <c r="CC14" s="84">
        <f t="shared" si="59"/>
        <v>0</v>
      </c>
      <c r="CD14" s="85">
        <v>0</v>
      </c>
      <c r="CE14" s="91"/>
      <c r="CF14" s="84">
        <f t="shared" si="18"/>
        <v>9987.35</v>
      </c>
      <c r="CG14" s="85">
        <v>9987.35</v>
      </c>
      <c r="CH14" s="84"/>
      <c r="CI14" s="88" t="str">
        <f t="shared" si="60"/>
        <v xml:space="preserve"> </v>
      </c>
      <c r="CJ14" s="88" t="str">
        <f t="shared" si="60"/>
        <v xml:space="preserve"> </v>
      </c>
      <c r="CK14" s="86"/>
      <c r="CL14" s="88">
        <f t="shared" si="61"/>
        <v>0</v>
      </c>
      <c r="CM14" s="88">
        <f t="shared" si="61"/>
        <v>0</v>
      </c>
      <c r="CN14" s="86"/>
      <c r="CO14" s="84">
        <f t="shared" si="62"/>
        <v>3759982.69</v>
      </c>
      <c r="CP14" s="85">
        <v>3759982.69</v>
      </c>
      <c r="CQ14" s="91"/>
      <c r="CR14" s="84">
        <f t="shared" si="63"/>
        <v>1936578.13</v>
      </c>
      <c r="CS14" s="85">
        <v>1936578.13</v>
      </c>
      <c r="CT14" s="91"/>
      <c r="CU14" s="84">
        <f t="shared" si="19"/>
        <v>2105156.16</v>
      </c>
      <c r="CV14" s="85">
        <v>2105156.16</v>
      </c>
      <c r="CW14" s="84"/>
      <c r="CX14" s="88">
        <f t="shared" si="90"/>
        <v>0.51504974614657062</v>
      </c>
      <c r="CY14" s="88">
        <f t="shared" si="90"/>
        <v>0.51504974614657062</v>
      </c>
      <c r="CZ14" s="86"/>
      <c r="DA14" s="88">
        <f t="shared" si="93"/>
        <v>0.91992136583349704</v>
      </c>
      <c r="DB14" s="88">
        <f t="shared" si="93"/>
        <v>0.91992136583349704</v>
      </c>
      <c r="DC14" s="86"/>
      <c r="DD14" s="84">
        <f t="shared" si="64"/>
        <v>43400</v>
      </c>
      <c r="DE14" s="85">
        <v>43400</v>
      </c>
      <c r="DF14" s="91"/>
      <c r="DG14" s="84">
        <f t="shared" si="65"/>
        <v>0</v>
      </c>
      <c r="DH14" s="85">
        <v>0</v>
      </c>
      <c r="DI14" s="91"/>
      <c r="DJ14" s="84">
        <f t="shared" si="20"/>
        <v>0</v>
      </c>
      <c r="DK14" s="85">
        <v>0</v>
      </c>
      <c r="DL14" s="84"/>
      <c r="DM14" s="88" t="str">
        <f t="shared" si="21"/>
        <v xml:space="preserve"> </v>
      </c>
      <c r="DN14" s="88" t="str">
        <f t="shared" si="21"/>
        <v xml:space="preserve"> </v>
      </c>
      <c r="DO14" s="86"/>
      <c r="DP14" s="88" t="str">
        <f t="shared" si="66"/>
        <v xml:space="preserve"> </v>
      </c>
      <c r="DQ14" s="88" t="str">
        <f t="shared" si="66"/>
        <v xml:space="preserve"> </v>
      </c>
      <c r="DR14" s="86"/>
      <c r="DS14" s="84">
        <f t="shared" si="67"/>
        <v>4805100</v>
      </c>
      <c r="DT14" s="85">
        <v>4805100</v>
      </c>
      <c r="DU14" s="91"/>
      <c r="DV14" s="84">
        <f t="shared" si="68"/>
        <v>368307.76</v>
      </c>
      <c r="DW14" s="85">
        <v>368307.76</v>
      </c>
      <c r="DX14" s="91"/>
      <c r="DY14" s="84">
        <f t="shared" si="22"/>
        <v>-141.11000000000001</v>
      </c>
      <c r="DZ14" s="85">
        <v>-141.11000000000001</v>
      </c>
      <c r="EA14" s="84"/>
      <c r="EB14" s="88">
        <f t="shared" si="91"/>
        <v>7.6649343405964493E-2</v>
      </c>
      <c r="EC14" s="88">
        <f>IF(DT14=0," ",IF(DW14/DT14*100&gt;200,"СВ.200",DW14/DT14))</f>
        <v>7.6649343405964493E-2</v>
      </c>
      <c r="ED14" s="86"/>
      <c r="EE14" s="88">
        <f t="shared" si="92"/>
        <v>-2610.0755439019204</v>
      </c>
      <c r="EF14" s="88">
        <f t="shared" si="92"/>
        <v>-2610.0755439019204</v>
      </c>
      <c r="EG14" s="86"/>
      <c r="EH14" s="84">
        <f t="shared" si="69"/>
        <v>12844500</v>
      </c>
      <c r="EI14" s="85">
        <v>12844500</v>
      </c>
      <c r="EJ14" s="91"/>
      <c r="EK14" s="84">
        <f t="shared" si="70"/>
        <v>3012364.52</v>
      </c>
      <c r="EL14" s="92">
        <v>3012364.52</v>
      </c>
      <c r="EM14" s="91"/>
      <c r="EN14" s="84">
        <f t="shared" si="23"/>
        <v>1889301.53</v>
      </c>
      <c r="EO14" s="92">
        <v>1889301.53</v>
      </c>
      <c r="EP14" s="84"/>
      <c r="EQ14" s="88">
        <f t="shared" si="71"/>
        <v>0.23452563509673402</v>
      </c>
      <c r="ER14" s="88">
        <f>IF(EI14=0," ",IF(EL14/EI14*100&gt;200,"СВ.200",EL14/EI14))</f>
        <v>0.23452563509673402</v>
      </c>
      <c r="ES14" s="86"/>
      <c r="ET14" s="88">
        <f t="shared" si="72"/>
        <v>1.5944329013484682</v>
      </c>
      <c r="EU14" s="88">
        <f>IF(EO14=0," ",IF(EL14/EO14*100&gt;200,"СВ.200",EL14/EO14))</f>
        <v>1.5944329013484682</v>
      </c>
      <c r="EV14" s="86"/>
      <c r="EW14" s="84">
        <f t="shared" si="73"/>
        <v>0</v>
      </c>
      <c r="EX14" s="85">
        <v>0</v>
      </c>
      <c r="EY14" s="84"/>
      <c r="EZ14" s="84">
        <f t="shared" si="74"/>
        <v>0</v>
      </c>
      <c r="FA14" s="85">
        <v>0</v>
      </c>
      <c r="FB14" s="84"/>
      <c r="FC14" s="84">
        <f t="shared" si="24"/>
        <v>0</v>
      </c>
      <c r="FD14" s="85">
        <v>0</v>
      </c>
      <c r="FE14" s="84"/>
      <c r="FF14" s="93" t="str">
        <f t="shared" si="75"/>
        <v xml:space="preserve"> </v>
      </c>
      <c r="FG14" s="93" t="str">
        <f t="shared" si="75"/>
        <v xml:space="preserve"> </v>
      </c>
      <c r="FH14" s="84"/>
      <c r="FI14" s="93" t="str">
        <f t="shared" si="76"/>
        <v xml:space="preserve"> </v>
      </c>
      <c r="FJ14" s="93" t="str">
        <f>IF(FD14&lt;=0," ",IF(FA14&lt;=0," ",IF(FA14/FD14*100&gt;200,"СВ.200",FA14/FD14)))</f>
        <v xml:space="preserve"> </v>
      </c>
      <c r="FK14" s="84"/>
      <c r="FL14" s="84">
        <f t="shared" si="77"/>
        <v>22262566.59</v>
      </c>
      <c r="FM14" s="85">
        <v>22262566.59</v>
      </c>
      <c r="FN14" s="84"/>
      <c r="FO14" s="84">
        <f t="shared" si="78"/>
        <v>4774517.97</v>
      </c>
      <c r="FP14" s="85">
        <v>4774517.97</v>
      </c>
      <c r="FQ14" s="84"/>
      <c r="FR14" s="84">
        <f t="shared" si="25"/>
        <v>1408266.26</v>
      </c>
      <c r="FS14" s="85">
        <v>1408266.26</v>
      </c>
      <c r="FT14" s="84"/>
      <c r="FU14" s="88">
        <f t="shared" si="26"/>
        <v>0.21446395008851493</v>
      </c>
      <c r="FV14" s="88">
        <f>IF(FM14=0," ",IF(FP14/FM14*100&gt;200,"СВ.200",FP14/FM14))</f>
        <v>0.21446395008851493</v>
      </c>
      <c r="FW14" s="88" t="str">
        <f t="shared" si="26"/>
        <v xml:space="preserve"> </v>
      </c>
      <c r="FX14" s="88" t="str">
        <f t="shared" si="27"/>
        <v>СВ.200</v>
      </c>
      <c r="FY14" s="88" t="str">
        <f>IF(FS14=0," ",IF(FP14/FS14*100&gt;200,"СВ.200",FP14/FS14))</f>
        <v>СВ.200</v>
      </c>
      <c r="FZ14" s="88" t="str">
        <f t="shared" si="28"/>
        <v xml:space="preserve"> </v>
      </c>
      <c r="GA14" s="84">
        <f t="shared" si="29"/>
        <v>0</v>
      </c>
      <c r="GB14" s="91">
        <v>0</v>
      </c>
      <c r="GC14" s="84"/>
      <c r="GD14" s="84">
        <f t="shared" si="30"/>
        <v>0</v>
      </c>
      <c r="GE14" s="91">
        <v>0</v>
      </c>
      <c r="GF14" s="84"/>
      <c r="GG14" s="88" t="str">
        <f t="shared" si="31"/>
        <v xml:space="preserve"> </v>
      </c>
      <c r="GH14" s="88" t="str">
        <f>IF(GB14&lt;0," ",IF(GE14&lt;0," ",IF(GE14=0," ",IF(GB14/GE14*100&gt;200,"СВ.200",GB14/GE14))))</f>
        <v xml:space="preserve"> </v>
      </c>
      <c r="GI14" s="88" t="str">
        <f t="shared" si="32"/>
        <v xml:space="preserve"> </v>
      </c>
      <c r="GJ14" s="95">
        <f t="shared" si="79"/>
        <v>0.89589801429004501</v>
      </c>
      <c r="GK14" s="88">
        <f t="shared" si="79"/>
        <v>0.89589801429004501</v>
      </c>
      <c r="GL14" s="88" t="str">
        <f t="shared" si="79"/>
        <v xml:space="preserve"> </v>
      </c>
      <c r="GM14" s="95">
        <f>IF(U14&lt;=0," ",IF(F14&lt;=0," ",IF(U14/F14*100&gt;200,"СВ.200",U14/F14)))</f>
        <v>0.9251892205798804</v>
      </c>
      <c r="GN14" s="88">
        <f t="shared" si="80"/>
        <v>0.9251892205798804</v>
      </c>
      <c r="GO14" s="88" t="str">
        <f t="shared" si="81"/>
        <v xml:space="preserve"> </v>
      </c>
      <c r="GP14" s="95">
        <f t="shared" si="33"/>
        <v>0.80650044223580386</v>
      </c>
      <c r="GQ14" s="88">
        <f t="shared" si="33"/>
        <v>0.80650044223580386</v>
      </c>
      <c r="GR14" s="88" t="str">
        <f t="shared" si="33"/>
        <v xml:space="preserve"> </v>
      </c>
      <c r="GS14" s="95">
        <f>IF(AJ14&lt;=0," ",IF(U14&lt;=0," ",IF(AJ14/U14*100&gt;200,"СВ.200",AJ14/U14)))</f>
        <v>0.75183576448401646</v>
      </c>
      <c r="GT14" s="88">
        <f t="shared" si="82"/>
        <v>0.75183576448401646</v>
      </c>
      <c r="GU14" s="88" t="str">
        <f t="shared" si="82"/>
        <v xml:space="preserve"> </v>
      </c>
      <c r="GV14" s="95">
        <f t="shared" si="34"/>
        <v>3.0082334146996216E-2</v>
      </c>
      <c r="GW14" s="88">
        <f t="shared" si="34"/>
        <v>3.0082334146996216E-2</v>
      </c>
      <c r="GX14" s="88" t="str">
        <f t="shared" si="35"/>
        <v xml:space="preserve"> </v>
      </c>
      <c r="GY14" s="98">
        <f>IF(AY14&lt;=0," ",IF(U14&lt;=0," ",IF(AY14/U14*100&gt;200,"СВ.200",AY14/U14)))</f>
        <v>2.6008683713458759E-2</v>
      </c>
      <c r="GZ14" s="99">
        <f t="shared" si="83"/>
        <v>2.6008683713458759E-2</v>
      </c>
      <c r="HA14" s="88"/>
      <c r="HB14" s="100">
        <f t="shared" si="36"/>
        <v>4.1128159758636908E-2</v>
      </c>
      <c r="HC14" s="88">
        <f t="shared" si="36"/>
        <v>4.1128159758636908E-2</v>
      </c>
      <c r="HD14" s="88" t="str">
        <f t="shared" si="84"/>
        <v xml:space="preserve"> </v>
      </c>
      <c r="HE14" s="95">
        <f>IF(BN14&lt;=0," ",IF(U14&lt;=0," ",IF(BN14/U14*100&gt;200,"СВ.200",BN14/U14)))</f>
        <v>3.5987978889825356E-2</v>
      </c>
      <c r="HF14" s="88">
        <f t="shared" si="85"/>
        <v>3.5987978889825356E-2</v>
      </c>
      <c r="HG14" s="88" t="str">
        <f t="shared" si="86"/>
        <v xml:space="preserve"> </v>
      </c>
      <c r="HH14" s="95">
        <f t="shared" si="37"/>
        <v>2.2564948611369782E-4</v>
      </c>
      <c r="HI14" s="88">
        <f t="shared" si="37"/>
        <v>2.2564948611369782E-4</v>
      </c>
      <c r="HJ14" s="88" t="str">
        <f t="shared" si="37"/>
        <v xml:space="preserve"> </v>
      </c>
      <c r="HK14" s="95" t="str">
        <f t="shared" si="87"/>
        <v xml:space="preserve"> </v>
      </c>
      <c r="HL14" s="88" t="str">
        <f t="shared" si="87"/>
        <v xml:space="preserve"> </v>
      </c>
      <c r="HM14" s="88" t="str">
        <f t="shared" si="88"/>
        <v xml:space="preserve"> </v>
      </c>
      <c r="HN14" s="95">
        <f t="shared" si="38"/>
        <v>4.268598971281902E-2</v>
      </c>
      <c r="HO14" s="88">
        <f t="shared" si="38"/>
        <v>4.268598971281902E-2</v>
      </c>
      <c r="HP14" s="88" t="str">
        <f t="shared" si="89"/>
        <v xml:space="preserve"> </v>
      </c>
      <c r="HQ14" s="95">
        <f t="shared" si="39"/>
        <v>5.5570497686821548E-2</v>
      </c>
      <c r="HR14" s="88">
        <f t="shared" si="39"/>
        <v>5.5570497686821548E-2</v>
      </c>
      <c r="HS14" s="88" t="str">
        <f t="shared" si="39"/>
        <v xml:space="preserve"> </v>
      </c>
      <c r="HT14" s="95" t="str">
        <f t="shared" si="40"/>
        <v xml:space="preserve"> </v>
      </c>
      <c r="HU14" s="88" t="str">
        <f t="shared" si="40"/>
        <v xml:space="preserve"> </v>
      </c>
      <c r="HV14" s="88" t="str">
        <f t="shared" si="40"/>
        <v xml:space="preserve"> </v>
      </c>
      <c r="HW14" s="95">
        <f t="shared" si="41"/>
        <v>6.7943455678194037E-3</v>
      </c>
      <c r="HX14" s="88">
        <f t="shared" si="41"/>
        <v>6.7943455678194037E-3</v>
      </c>
      <c r="HY14" s="88" t="str">
        <f t="shared" si="41"/>
        <v xml:space="preserve"> </v>
      </c>
      <c r="HZ14" s="95">
        <f t="shared" si="42"/>
        <v>3.1817705185085046E-2</v>
      </c>
      <c r="IA14" s="88">
        <f t="shared" si="42"/>
        <v>3.1817705185085046E-2</v>
      </c>
      <c r="IB14" s="102" t="str">
        <f t="shared" si="42"/>
        <v xml:space="preserve"> </v>
      </c>
      <c r="IC14" s="95">
        <f t="shared" si="43"/>
        <v>8.807776683267167E-2</v>
      </c>
      <c r="ID14" s="88">
        <f t="shared" si="43"/>
        <v>8.807776683267167E-2</v>
      </c>
      <c r="IE14" s="88" t="str">
        <f t="shared" si="43"/>
        <v xml:space="preserve"> </v>
      </c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</row>
    <row r="15" spans="1:256" s="101" customFormat="1" outlineLevel="1" x14ac:dyDescent="0.2">
      <c r="A15" s="82">
        <v>6</v>
      </c>
      <c r="B15" s="83" t="s">
        <v>91</v>
      </c>
      <c r="C15" s="84">
        <f t="shared" si="6"/>
        <v>449590953.94</v>
      </c>
      <c r="D15" s="85">
        <v>449590953.94</v>
      </c>
      <c r="E15" s="86"/>
      <c r="F15" s="84">
        <f t="shared" si="7"/>
        <v>116534895.77</v>
      </c>
      <c r="G15" s="85">
        <v>116534895.77</v>
      </c>
      <c r="H15" s="87"/>
      <c r="I15" s="84">
        <f t="shared" si="8"/>
        <v>69145995.980000004</v>
      </c>
      <c r="J15" s="85">
        <v>69145995.980000004</v>
      </c>
      <c r="K15" s="87"/>
      <c r="L15" s="88">
        <f t="shared" si="44"/>
        <v>0.25920204743610592</v>
      </c>
      <c r="M15" s="88">
        <f t="shared" si="44"/>
        <v>0.25920204743610592</v>
      </c>
      <c r="N15" s="86"/>
      <c r="O15" s="88">
        <f t="shared" si="45"/>
        <v>1.6853455376318087</v>
      </c>
      <c r="P15" s="88">
        <f t="shared" si="45"/>
        <v>1.6853455376318087</v>
      </c>
      <c r="Q15" s="86"/>
      <c r="R15" s="84">
        <f t="shared" si="9"/>
        <v>390454109.19</v>
      </c>
      <c r="S15" s="85">
        <v>390454109.19</v>
      </c>
      <c r="T15" s="87"/>
      <c r="U15" s="84">
        <f t="shared" si="10"/>
        <v>71496734.520000011</v>
      </c>
      <c r="V15" s="85">
        <v>71496734.520000011</v>
      </c>
      <c r="W15" s="87"/>
      <c r="X15" s="84">
        <f t="shared" si="46"/>
        <v>59728377.799999997</v>
      </c>
      <c r="Y15" s="85">
        <v>59728377.799999997</v>
      </c>
      <c r="Z15" s="89"/>
      <c r="AA15" s="88">
        <f t="shared" si="11"/>
        <v>0.18311174818551795</v>
      </c>
      <c r="AB15" s="88">
        <f t="shared" si="11"/>
        <v>0.18311174818551795</v>
      </c>
      <c r="AC15" s="86"/>
      <c r="AD15" s="88">
        <f>U15/X15</f>
        <v>1.1970312463433423</v>
      </c>
      <c r="AE15" s="88">
        <f t="shared" si="47"/>
        <v>1.1970312463433423</v>
      </c>
      <c r="AF15" s="86"/>
      <c r="AG15" s="84">
        <f t="shared" si="48"/>
        <v>260118615</v>
      </c>
      <c r="AH15" s="85">
        <v>260118615</v>
      </c>
      <c r="AI15" s="87"/>
      <c r="AJ15" s="84">
        <f t="shared" si="49"/>
        <v>44532391.969999999</v>
      </c>
      <c r="AK15" s="85">
        <v>44532391.969999999</v>
      </c>
      <c r="AL15" s="87"/>
      <c r="AM15" s="84">
        <f t="shared" si="12"/>
        <v>38347579.780000001</v>
      </c>
      <c r="AN15" s="85">
        <v>38347579.780000001</v>
      </c>
      <c r="AO15" s="86"/>
      <c r="AP15" s="88">
        <f t="shared" si="13"/>
        <v>0.17120032708923966</v>
      </c>
      <c r="AQ15" s="88">
        <f t="shared" si="13"/>
        <v>0.17120032708923966</v>
      </c>
      <c r="AR15" s="86"/>
      <c r="AS15" s="88">
        <f t="shared" si="14"/>
        <v>1.1612829864487473</v>
      </c>
      <c r="AT15" s="88">
        <f t="shared" si="14"/>
        <v>1.1612829864487473</v>
      </c>
      <c r="AU15" s="86"/>
      <c r="AV15" s="84">
        <f t="shared" si="50"/>
        <v>10735800</v>
      </c>
      <c r="AW15" s="85">
        <v>10735800</v>
      </c>
      <c r="AX15" s="87"/>
      <c r="AY15" s="84">
        <f t="shared" si="51"/>
        <v>2579416.09</v>
      </c>
      <c r="AZ15" s="85">
        <v>2579416.09</v>
      </c>
      <c r="BA15" s="87"/>
      <c r="BB15" s="84">
        <f t="shared" si="15"/>
        <v>2381904.5900000003</v>
      </c>
      <c r="BC15" s="85">
        <v>2381904.5900000003</v>
      </c>
      <c r="BD15" s="86"/>
      <c r="BE15" s="88">
        <f t="shared" si="52"/>
        <v>0.24026305352186142</v>
      </c>
      <c r="BF15" s="88">
        <f t="shared" si="52"/>
        <v>0.24026305352186142</v>
      </c>
      <c r="BG15" s="86"/>
      <c r="BH15" s="90">
        <f t="shared" si="16"/>
        <v>1.0829216673200162</v>
      </c>
      <c r="BI15" s="90">
        <f t="shared" si="53"/>
        <v>1.0829216673200162</v>
      </c>
      <c r="BJ15" s="86"/>
      <c r="BK15" s="84">
        <f t="shared" si="54"/>
        <v>40137200</v>
      </c>
      <c r="BL15" s="85">
        <v>40137200</v>
      </c>
      <c r="BM15" s="91"/>
      <c r="BN15" s="84">
        <f t="shared" si="55"/>
        <v>5398381.46</v>
      </c>
      <c r="BO15" s="85">
        <v>5398381.46</v>
      </c>
      <c r="BP15" s="91"/>
      <c r="BQ15" s="84">
        <f t="shared" si="17"/>
        <v>5037303.5599999996</v>
      </c>
      <c r="BR15" s="85">
        <v>5037303.5599999996</v>
      </c>
      <c r="BS15" s="84"/>
      <c r="BT15" s="88">
        <f t="shared" si="56"/>
        <v>0.13449820764776815</v>
      </c>
      <c r="BU15" s="88">
        <f t="shared" si="56"/>
        <v>0.13449820764776815</v>
      </c>
      <c r="BV15" s="86"/>
      <c r="BW15" s="88">
        <f t="shared" si="57"/>
        <v>1.0716807902678791</v>
      </c>
      <c r="BX15" s="88">
        <f t="shared" si="57"/>
        <v>1.0716807902678791</v>
      </c>
      <c r="BY15" s="86"/>
      <c r="BZ15" s="84">
        <f t="shared" si="58"/>
        <v>0</v>
      </c>
      <c r="CA15" s="85">
        <v>0</v>
      </c>
      <c r="CB15" s="91"/>
      <c r="CC15" s="84">
        <f t="shared" si="59"/>
        <v>9400.8700000000008</v>
      </c>
      <c r="CD15" s="85">
        <v>9400.8700000000008</v>
      </c>
      <c r="CE15" s="91"/>
      <c r="CF15" s="84">
        <f t="shared" si="18"/>
        <v>1783.85</v>
      </c>
      <c r="CG15" s="85">
        <v>1783.85</v>
      </c>
      <c r="CH15" s="84"/>
      <c r="CI15" s="88">
        <f t="shared" si="60"/>
        <v>0</v>
      </c>
      <c r="CJ15" s="88">
        <f t="shared" si="60"/>
        <v>0</v>
      </c>
      <c r="CK15" s="86"/>
      <c r="CL15" s="88" t="str">
        <f t="shared" si="61"/>
        <v>СВ.200</v>
      </c>
      <c r="CM15" s="88" t="str">
        <f t="shared" si="61"/>
        <v>СВ.200</v>
      </c>
      <c r="CN15" s="86"/>
      <c r="CO15" s="84">
        <f t="shared" si="62"/>
        <v>8200000</v>
      </c>
      <c r="CP15" s="85">
        <v>8200000</v>
      </c>
      <c r="CQ15" s="91"/>
      <c r="CR15" s="84">
        <f t="shared" si="63"/>
        <v>5116997.76</v>
      </c>
      <c r="CS15" s="85">
        <v>5116997.76</v>
      </c>
      <c r="CT15" s="91"/>
      <c r="CU15" s="84">
        <f t="shared" si="19"/>
        <v>4213162.6100000003</v>
      </c>
      <c r="CV15" s="85">
        <v>4213162.6100000003</v>
      </c>
      <c r="CW15" s="84"/>
      <c r="CX15" s="88">
        <f t="shared" si="90"/>
        <v>0.62402411707317074</v>
      </c>
      <c r="CY15" s="88">
        <f t="shared" si="90"/>
        <v>0.62402411707317074</v>
      </c>
      <c r="CZ15" s="86"/>
      <c r="DA15" s="88">
        <f t="shared" si="93"/>
        <v>1.2145265288016025</v>
      </c>
      <c r="DB15" s="88">
        <f t="shared" si="93"/>
        <v>1.2145265288016025</v>
      </c>
      <c r="DC15" s="86"/>
      <c r="DD15" s="84">
        <f t="shared" si="64"/>
        <v>0</v>
      </c>
      <c r="DE15" s="85">
        <v>0</v>
      </c>
      <c r="DF15" s="91"/>
      <c r="DG15" s="84">
        <f t="shared" si="65"/>
        <v>0</v>
      </c>
      <c r="DH15" s="85">
        <v>0</v>
      </c>
      <c r="DI15" s="91"/>
      <c r="DJ15" s="84">
        <f t="shared" si="20"/>
        <v>0</v>
      </c>
      <c r="DK15" s="85">
        <v>0</v>
      </c>
      <c r="DL15" s="84"/>
      <c r="DM15" s="88" t="str">
        <f t="shared" si="21"/>
        <v xml:space="preserve"> </v>
      </c>
      <c r="DN15" s="88" t="str">
        <f t="shared" si="21"/>
        <v xml:space="preserve"> </v>
      </c>
      <c r="DO15" s="86"/>
      <c r="DP15" s="88" t="str">
        <f t="shared" si="66"/>
        <v xml:space="preserve"> </v>
      </c>
      <c r="DQ15" s="88" t="str">
        <f t="shared" si="66"/>
        <v xml:space="preserve"> </v>
      </c>
      <c r="DR15" s="86"/>
      <c r="DS15" s="84">
        <f t="shared" si="67"/>
        <v>18500000</v>
      </c>
      <c r="DT15" s="85">
        <v>18500000</v>
      </c>
      <c r="DU15" s="91"/>
      <c r="DV15" s="84">
        <f t="shared" si="68"/>
        <v>1144420.67</v>
      </c>
      <c r="DW15" s="85">
        <v>1144420.67</v>
      </c>
      <c r="DX15" s="91"/>
      <c r="DY15" s="84">
        <f t="shared" si="22"/>
        <v>645501.44999999995</v>
      </c>
      <c r="DZ15" s="85">
        <v>645501.44999999995</v>
      </c>
      <c r="EA15" s="84"/>
      <c r="EB15" s="88">
        <f t="shared" si="91"/>
        <v>6.1860576756756755E-2</v>
      </c>
      <c r="EC15" s="88">
        <f t="shared" si="91"/>
        <v>6.1860576756756755E-2</v>
      </c>
      <c r="ED15" s="86"/>
      <c r="EE15" s="88">
        <f t="shared" si="92"/>
        <v>1.7729172723004727</v>
      </c>
      <c r="EF15" s="88">
        <f t="shared" si="92"/>
        <v>1.7729172723004727</v>
      </c>
      <c r="EG15" s="86"/>
      <c r="EH15" s="84">
        <f t="shared" si="69"/>
        <v>40678000</v>
      </c>
      <c r="EI15" s="85">
        <v>40678000</v>
      </c>
      <c r="EJ15" s="91"/>
      <c r="EK15" s="84">
        <f t="shared" si="70"/>
        <v>7053883.9100000001</v>
      </c>
      <c r="EL15" s="92">
        <v>7053883.9100000001</v>
      </c>
      <c r="EM15" s="91"/>
      <c r="EN15" s="84">
        <f t="shared" si="23"/>
        <v>7387417.7400000002</v>
      </c>
      <c r="EO15" s="92">
        <v>7387417.7400000002</v>
      </c>
      <c r="EP15" s="84"/>
      <c r="EQ15" s="88">
        <f t="shared" si="71"/>
        <v>0.17340783494763753</v>
      </c>
      <c r="ER15" s="88">
        <f t="shared" si="71"/>
        <v>0.17340783494763753</v>
      </c>
      <c r="ES15" s="86"/>
      <c r="ET15" s="88">
        <f t="shared" si="72"/>
        <v>0.95485109388168965</v>
      </c>
      <c r="EU15" s="88">
        <f t="shared" si="72"/>
        <v>0.95485109388168965</v>
      </c>
      <c r="EV15" s="86"/>
      <c r="EW15" s="84">
        <f t="shared" si="73"/>
        <v>0</v>
      </c>
      <c r="EX15" s="85">
        <v>0</v>
      </c>
      <c r="EY15" s="84"/>
      <c r="EZ15" s="84">
        <f t="shared" si="74"/>
        <v>0</v>
      </c>
      <c r="FA15" s="85">
        <v>0</v>
      </c>
      <c r="FB15" s="84"/>
      <c r="FC15" s="84">
        <f t="shared" si="24"/>
        <v>0</v>
      </c>
      <c r="FD15" s="85">
        <v>0</v>
      </c>
      <c r="FE15" s="84"/>
      <c r="FF15" s="93" t="str">
        <f t="shared" si="75"/>
        <v xml:space="preserve"> </v>
      </c>
      <c r="FG15" s="93" t="str">
        <f t="shared" si="75"/>
        <v xml:space="preserve"> </v>
      </c>
      <c r="FH15" s="84"/>
      <c r="FI15" s="93" t="str">
        <f t="shared" si="76"/>
        <v xml:space="preserve"> </v>
      </c>
      <c r="FJ15" s="93" t="str">
        <f t="shared" si="76"/>
        <v xml:space="preserve"> </v>
      </c>
      <c r="FK15" s="84"/>
      <c r="FL15" s="84">
        <f t="shared" si="77"/>
        <v>12084494.189999999</v>
      </c>
      <c r="FM15" s="85">
        <v>12084494.189999999</v>
      </c>
      <c r="FN15" s="84"/>
      <c r="FO15" s="84">
        <f t="shared" si="78"/>
        <v>5661841.79</v>
      </c>
      <c r="FP15" s="85">
        <v>5661841.79</v>
      </c>
      <c r="FQ15" s="84"/>
      <c r="FR15" s="84">
        <f t="shared" si="25"/>
        <v>1713724.22</v>
      </c>
      <c r="FS15" s="85">
        <v>1713724.22</v>
      </c>
      <c r="FT15" s="84"/>
      <c r="FU15" s="88">
        <f t="shared" si="26"/>
        <v>0.4685212058511487</v>
      </c>
      <c r="FV15" s="88">
        <f t="shared" si="26"/>
        <v>0.4685212058511487</v>
      </c>
      <c r="FW15" s="88" t="str">
        <f t="shared" si="26"/>
        <v xml:space="preserve"> </v>
      </c>
      <c r="FX15" s="88" t="str">
        <f t="shared" si="27"/>
        <v>СВ.200</v>
      </c>
      <c r="FY15" s="88" t="str">
        <f t="shared" si="27"/>
        <v>СВ.200</v>
      </c>
      <c r="FZ15" s="88" t="str">
        <f t="shared" si="28"/>
        <v xml:space="preserve"> </v>
      </c>
      <c r="GA15" s="94">
        <f t="shared" si="29"/>
        <v>0</v>
      </c>
      <c r="GB15" s="91">
        <v>0</v>
      </c>
      <c r="GC15" s="84"/>
      <c r="GD15" s="84">
        <f t="shared" si="30"/>
        <v>0</v>
      </c>
      <c r="GE15" s="91">
        <v>0</v>
      </c>
      <c r="GF15" s="84"/>
      <c r="GG15" s="88" t="str">
        <f t="shared" si="31"/>
        <v xml:space="preserve"> </v>
      </c>
      <c r="GH15" s="88" t="str">
        <f>IF(GB15&lt;0," ",IF(GE15&lt;0," ",IF(GE15=0," ",IF(GB15/GE15*100&gt;200,"СВ.200",GB15/GE15))))</f>
        <v xml:space="preserve"> </v>
      </c>
      <c r="GI15" s="88" t="str">
        <f t="shared" si="32"/>
        <v xml:space="preserve"> </v>
      </c>
      <c r="GJ15" s="95">
        <f t="shared" si="79"/>
        <v>0.86380096133514384</v>
      </c>
      <c r="GK15" s="88">
        <f t="shared" si="79"/>
        <v>0.86380096133514384</v>
      </c>
      <c r="GL15" s="88" t="str">
        <f t="shared" si="79"/>
        <v xml:space="preserve"> </v>
      </c>
      <c r="GM15" s="95">
        <f>IF(U15&lt;=0," ",IF(F15&lt;=0," ",IF(U15/F15*100&gt;200,"СВ.200",U15/F15)))</f>
        <v>0.61352210466734447</v>
      </c>
      <c r="GN15" s="88">
        <f t="shared" si="80"/>
        <v>0.61352210466734447</v>
      </c>
      <c r="GO15" s="88" t="str">
        <f t="shared" si="81"/>
        <v xml:space="preserve"> </v>
      </c>
      <c r="GP15" s="95">
        <f t="shared" si="33"/>
        <v>0.64203283585578985</v>
      </c>
      <c r="GQ15" s="88">
        <f t="shared" si="33"/>
        <v>0.64203283585578985</v>
      </c>
      <c r="GR15" s="88" t="str">
        <f t="shared" si="33"/>
        <v xml:space="preserve"> </v>
      </c>
      <c r="GS15" s="95">
        <f>IF(AJ15&lt;=0," ",IF(U15&lt;=0," ",IF(AJ15/U15*100&gt;200,"СВ.200",AJ15/U15)))</f>
        <v>0.62285910355168472</v>
      </c>
      <c r="GT15" s="88">
        <f t="shared" si="82"/>
        <v>0.62285910355168472</v>
      </c>
      <c r="GU15" s="88" t="str">
        <f t="shared" si="82"/>
        <v xml:space="preserve"> </v>
      </c>
      <c r="GV15" s="95">
        <f t="shared" si="34"/>
        <v>3.9878943271752482E-2</v>
      </c>
      <c r="GW15" s="88">
        <f t="shared" si="34"/>
        <v>3.9878943271752482E-2</v>
      </c>
      <c r="GX15" s="88" t="str">
        <f t="shared" si="35"/>
        <v xml:space="preserve"> </v>
      </c>
      <c r="GY15" s="98">
        <f>IF(AY15&lt;=0," ",IF(U15&lt;=0," ",IF(AY15/U15*100&gt;200,"СВ.200",AY15/U15)))</f>
        <v>3.6077397203063188E-2</v>
      </c>
      <c r="GZ15" s="99">
        <f t="shared" si="83"/>
        <v>3.6077397203063188E-2</v>
      </c>
      <c r="HA15" s="88"/>
      <c r="HB15" s="100">
        <f t="shared" si="36"/>
        <v>8.4336855369944438E-2</v>
      </c>
      <c r="HC15" s="88">
        <f t="shared" si="36"/>
        <v>8.4336855369944438E-2</v>
      </c>
      <c r="HD15" s="88" t="str">
        <f t="shared" si="84"/>
        <v xml:space="preserve"> </v>
      </c>
      <c r="HE15" s="95">
        <f>IF(BN15&lt;=0," ",IF(U15&lt;=0," ",IF(BN15/U15*100&gt;200,"СВ.200",BN15/U15)))</f>
        <v>7.5505287007057553E-2</v>
      </c>
      <c r="HF15" s="88">
        <f t="shared" si="85"/>
        <v>7.5505287007057553E-2</v>
      </c>
      <c r="HG15" s="88" t="str">
        <f t="shared" si="86"/>
        <v xml:space="preserve"> </v>
      </c>
      <c r="HH15" s="95">
        <f t="shared" si="37"/>
        <v>2.9866037982367572E-5</v>
      </c>
      <c r="HI15" s="88">
        <f t="shared" si="37"/>
        <v>2.9866037982367572E-5</v>
      </c>
      <c r="HJ15" s="88" t="str">
        <f t="shared" si="37"/>
        <v xml:space="preserve"> </v>
      </c>
      <c r="HK15" s="95">
        <f t="shared" si="87"/>
        <v>2.4076760312504271E-5</v>
      </c>
      <c r="HL15" s="88">
        <f t="shared" si="87"/>
        <v>2.4076760312504271E-5</v>
      </c>
      <c r="HM15" s="88" t="str">
        <f t="shared" si="88"/>
        <v xml:space="preserve"> </v>
      </c>
      <c r="HN15" s="95">
        <f t="shared" si="38"/>
        <v>0.12368354896121088</v>
      </c>
      <c r="HO15" s="88">
        <f t="shared" si="38"/>
        <v>0.12368354896121088</v>
      </c>
      <c r="HP15" s="88" t="str">
        <f t="shared" si="89"/>
        <v xml:space="preserve"> </v>
      </c>
      <c r="HQ15" s="95">
        <f t="shared" si="39"/>
        <v>9.8660224936941626E-2</v>
      </c>
      <c r="HR15" s="88">
        <f t="shared" si="39"/>
        <v>9.8660224936941626E-2</v>
      </c>
      <c r="HS15" s="88" t="str">
        <f t="shared" si="39"/>
        <v xml:space="preserve"> </v>
      </c>
      <c r="HT15" s="95">
        <f t="shared" si="40"/>
        <v>1.0807282463981467E-2</v>
      </c>
      <c r="HU15" s="88">
        <f t="shared" si="40"/>
        <v>1.0807282463981467E-2</v>
      </c>
      <c r="HV15" s="88" t="str">
        <f t="shared" si="40"/>
        <v xml:space="preserve"> </v>
      </c>
      <c r="HW15" s="95">
        <f t="shared" si="41"/>
        <v>1.6006614535379479E-2</v>
      </c>
      <c r="HX15" s="88">
        <f t="shared" si="41"/>
        <v>1.6006614535379479E-2</v>
      </c>
      <c r="HY15" s="88" t="str">
        <f t="shared" si="41"/>
        <v xml:space="preserve"> </v>
      </c>
      <c r="HZ15" s="95">
        <f t="shared" si="42"/>
        <v>2.869195988778386E-2</v>
      </c>
      <c r="IA15" s="88">
        <f t="shared" si="42"/>
        <v>2.869195988778386E-2</v>
      </c>
      <c r="IB15" s="102" t="str">
        <f t="shared" si="42"/>
        <v xml:space="preserve"> </v>
      </c>
      <c r="IC15" s="95">
        <f t="shared" si="43"/>
        <v>7.9190215161731539E-2</v>
      </c>
      <c r="ID15" s="88">
        <f t="shared" si="43"/>
        <v>7.9190215161731539E-2</v>
      </c>
      <c r="IE15" s="88" t="str">
        <f t="shared" si="43"/>
        <v xml:space="preserve"> </v>
      </c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</row>
    <row r="16" spans="1:256" s="130" customFormat="1" ht="30" customHeight="1" x14ac:dyDescent="0.2">
      <c r="A16" s="4"/>
      <c r="B16" s="116" t="s">
        <v>92</v>
      </c>
      <c r="C16" s="117">
        <f>SUM(C10:C15)</f>
        <v>6658342334.1899996</v>
      </c>
      <c r="D16" s="118">
        <f>SUM(D10:D15)</f>
        <v>6658342334.1899996</v>
      </c>
      <c r="E16" s="119"/>
      <c r="F16" s="120">
        <f>SUM(F10:F15)</f>
        <v>1366754782.6299999</v>
      </c>
      <c r="G16" s="120">
        <f>SUM(G10:G15)</f>
        <v>1366754782.6299999</v>
      </c>
      <c r="H16" s="119"/>
      <c r="I16" s="120">
        <f t="shared" si="8"/>
        <v>1125329354.6699998</v>
      </c>
      <c r="J16" s="119">
        <f>J15+J14+J13+J12+J11+J10</f>
        <v>1125329354.6699998</v>
      </c>
      <c r="K16" s="119"/>
      <c r="L16" s="121">
        <f t="shared" si="44"/>
        <v>0.2052695271632152</v>
      </c>
      <c r="M16" s="121">
        <f t="shared" si="44"/>
        <v>0.2052695271632152</v>
      </c>
      <c r="N16" s="119"/>
      <c r="O16" s="121">
        <f t="shared" si="45"/>
        <v>1.2145375724521088</v>
      </c>
      <c r="P16" s="121">
        <f t="shared" si="45"/>
        <v>1.2145375724521088</v>
      </c>
      <c r="Q16" s="119"/>
      <c r="R16" s="122">
        <f t="shared" si="9"/>
        <v>6033012916.6199989</v>
      </c>
      <c r="S16" s="120">
        <f>SUM(S10:S15)</f>
        <v>6033012916.6199989</v>
      </c>
      <c r="T16" s="119"/>
      <c r="U16" s="122">
        <f t="shared" si="10"/>
        <v>1163856632.3299999</v>
      </c>
      <c r="V16" s="120">
        <f>SUM(V10:V15)</f>
        <v>1163856632.3299999</v>
      </c>
      <c r="W16" s="119"/>
      <c r="X16" s="122">
        <f t="shared" si="46"/>
        <v>972493146.41000009</v>
      </c>
      <c r="Y16" s="122">
        <f>Y15+Y14+Y13+Y12+Y11+Y10</f>
        <v>972493146.41000009</v>
      </c>
      <c r="Z16" s="123"/>
      <c r="AA16" s="121">
        <f t="shared" si="11"/>
        <v>0.19291465946040964</v>
      </c>
      <c r="AB16" s="121">
        <f t="shared" si="11"/>
        <v>0.19291465946040964</v>
      </c>
      <c r="AC16" s="119"/>
      <c r="AD16" s="121">
        <f t="shared" si="47"/>
        <v>1.1967761794789262</v>
      </c>
      <c r="AE16" s="121">
        <f t="shared" si="47"/>
        <v>1.1967761794789262</v>
      </c>
      <c r="AF16" s="119"/>
      <c r="AG16" s="122">
        <f t="shared" si="48"/>
        <v>4242583035</v>
      </c>
      <c r="AH16" s="120">
        <f>SUM(AH10:AH15)</f>
        <v>4242583035</v>
      </c>
      <c r="AI16" s="119"/>
      <c r="AJ16" s="122">
        <f t="shared" si="49"/>
        <v>810637217.85000002</v>
      </c>
      <c r="AK16" s="120">
        <f>SUM(AK10:AK15)</f>
        <v>810637217.85000002</v>
      </c>
      <c r="AL16" s="119"/>
      <c r="AM16" s="122">
        <f>AM15+AM14+AM13+AM12+AM11+AM10</f>
        <v>654847069.50999999</v>
      </c>
      <c r="AN16" s="122">
        <f>AN10+AN11+AN12+AN13+AN14+AN15</f>
        <v>654847069.50999987</v>
      </c>
      <c r="AO16" s="123"/>
      <c r="AP16" s="121">
        <f t="shared" si="13"/>
        <v>0.19107162102956932</v>
      </c>
      <c r="AQ16" s="121">
        <f t="shared" si="13"/>
        <v>0.19107162102956932</v>
      </c>
      <c r="AR16" s="119"/>
      <c r="AS16" s="121">
        <f t="shared" si="14"/>
        <v>1.2379031007294155</v>
      </c>
      <c r="AT16" s="121">
        <f t="shared" si="14"/>
        <v>1.2379031007294157</v>
      </c>
      <c r="AU16" s="119"/>
      <c r="AV16" s="122">
        <f t="shared" si="50"/>
        <v>74541046.950000003</v>
      </c>
      <c r="AW16" s="120">
        <f>SUM(AW10:AW15)</f>
        <v>74541046.950000003</v>
      </c>
      <c r="AX16" s="119"/>
      <c r="AY16" s="122">
        <f t="shared" si="51"/>
        <v>17910278.759999998</v>
      </c>
      <c r="AZ16" s="120">
        <f>SUM(AZ10:AZ15)</f>
        <v>17910278.759999998</v>
      </c>
      <c r="BA16" s="119"/>
      <c r="BB16" s="122">
        <f>BB15+BB14+BB13+BB12+BB11+BB10</f>
        <v>16920889.710000001</v>
      </c>
      <c r="BC16" s="122">
        <f>BC10+BC11+BC12+BC13+BC14+BC15</f>
        <v>16920889.710000001</v>
      </c>
      <c r="BD16" s="123"/>
      <c r="BE16" s="121">
        <f t="shared" si="52"/>
        <v>0.24027404353488219</v>
      </c>
      <c r="BF16" s="121">
        <f t="shared" si="52"/>
        <v>0.24027404353488219</v>
      </c>
      <c r="BG16" s="119"/>
      <c r="BH16" s="124">
        <f t="shared" si="16"/>
        <v>1.0584714555178079</v>
      </c>
      <c r="BI16" s="124">
        <f t="shared" si="53"/>
        <v>1.0584714555178079</v>
      </c>
      <c r="BJ16" s="119"/>
      <c r="BK16" s="122">
        <f t="shared" si="54"/>
        <v>460514464</v>
      </c>
      <c r="BL16" s="120">
        <f>SUM(BL10:BL15)</f>
        <v>460514464</v>
      </c>
      <c r="BM16" s="120"/>
      <c r="BN16" s="122">
        <f t="shared" si="55"/>
        <v>64637920.620000005</v>
      </c>
      <c r="BO16" s="120">
        <f>SUM(BO10:BO15)</f>
        <v>64637920.620000005</v>
      </c>
      <c r="BP16" s="120"/>
      <c r="BQ16" s="122">
        <f>BQ15+BQ14+BQ13+BQ12+BQ11+BQ10</f>
        <v>60314527.170000002</v>
      </c>
      <c r="BR16" s="122">
        <f>BR10+BR11+BR12+BR13+BR14+BR15</f>
        <v>60314527.170000002</v>
      </c>
      <c r="BS16" s="122"/>
      <c r="BT16" s="121">
        <f t="shared" si="56"/>
        <v>0.1403602398468857</v>
      </c>
      <c r="BU16" s="121">
        <f t="shared" si="56"/>
        <v>0.1403602398468857</v>
      </c>
      <c r="BV16" s="119"/>
      <c r="BW16" s="121">
        <f t="shared" si="57"/>
        <v>1.0716807981900325</v>
      </c>
      <c r="BX16" s="121">
        <f t="shared" si="57"/>
        <v>1.0716807981900325</v>
      </c>
      <c r="BY16" s="119"/>
      <c r="BZ16" s="122">
        <f t="shared" si="58"/>
        <v>0</v>
      </c>
      <c r="CA16" s="120">
        <f>SUM(CA10:CA15)</f>
        <v>0</v>
      </c>
      <c r="CB16" s="120"/>
      <c r="CC16" s="122">
        <f t="shared" si="59"/>
        <v>15420.660000000002</v>
      </c>
      <c r="CD16" s="120">
        <f>SUM(CD10:CD15)</f>
        <v>15420.660000000002</v>
      </c>
      <c r="CE16" s="120"/>
      <c r="CF16" s="122">
        <f>CF15+CF14+CF13+CF12+CF11+CF10</f>
        <v>286723.06</v>
      </c>
      <c r="CG16" s="122">
        <f>CG10+CG11+CG12+CG13+CG14+CG15</f>
        <v>286723.05999999994</v>
      </c>
      <c r="CH16" s="122"/>
      <c r="CI16" s="125">
        <f t="shared" si="60"/>
        <v>0</v>
      </c>
      <c r="CJ16" s="125">
        <f t="shared" si="60"/>
        <v>0</v>
      </c>
      <c r="CK16" s="119"/>
      <c r="CL16" s="125">
        <f t="shared" si="61"/>
        <v>5.3782419872332565E-2</v>
      </c>
      <c r="CM16" s="125">
        <f t="shared" si="61"/>
        <v>5.3782419872332572E-2</v>
      </c>
      <c r="CN16" s="119"/>
      <c r="CO16" s="122">
        <f t="shared" si="62"/>
        <v>200778982.69</v>
      </c>
      <c r="CP16" s="120">
        <f>SUM(CP10:CP15)</f>
        <v>200778982.69</v>
      </c>
      <c r="CQ16" s="120"/>
      <c r="CR16" s="122">
        <f t="shared" si="63"/>
        <v>74944135.390000001</v>
      </c>
      <c r="CS16" s="120">
        <f>SUM(CS10:CS15)</f>
        <v>74944135.390000001</v>
      </c>
      <c r="CT16" s="120"/>
      <c r="CU16" s="122">
        <f>CU15+CU14+CU13+CU12+CU11+CU10</f>
        <v>71135903.659999996</v>
      </c>
      <c r="CV16" s="122">
        <f>CV10+CV11+CV12+CV13+CV14+CV15</f>
        <v>71135903.659999996</v>
      </c>
      <c r="CW16" s="122">
        <f>SUM(CW10:CW15)</f>
        <v>0</v>
      </c>
      <c r="CX16" s="121">
        <f t="shared" si="90"/>
        <v>0.37326683493417595</v>
      </c>
      <c r="CY16" s="121">
        <f t="shared" si="90"/>
        <v>0.37326683493417595</v>
      </c>
      <c r="CZ16" s="119"/>
      <c r="DA16" s="121">
        <f t="shared" si="93"/>
        <v>1.0535345941228464</v>
      </c>
      <c r="DB16" s="121">
        <f t="shared" si="93"/>
        <v>1.0535345941228464</v>
      </c>
      <c r="DC16" s="119"/>
      <c r="DD16" s="122">
        <f t="shared" si="64"/>
        <v>3219000</v>
      </c>
      <c r="DE16" s="120">
        <f>SUM(DE10:DE15)</f>
        <v>3219000</v>
      </c>
      <c r="DF16" s="120"/>
      <c r="DG16" s="122">
        <f t="shared" si="65"/>
        <v>834742</v>
      </c>
      <c r="DH16" s="120">
        <f>SUM(DH10:DH15)</f>
        <v>834742</v>
      </c>
      <c r="DI16" s="120"/>
      <c r="DJ16" s="122">
        <f>DJ15+DJ14+DJ13+DJ12+DJ11+DJ10</f>
        <v>1974326.42</v>
      </c>
      <c r="DK16" s="122">
        <f>DK10+DK11+DK12+DK13+DK14+DK15</f>
        <v>1974326.42</v>
      </c>
      <c r="DL16" s="122"/>
      <c r="DM16" s="121">
        <f>IF(DD16=0," ",IF(DG16/DD16*100&gt;200,"СВ.200",DG16/DD16))</f>
        <v>0.25931717924821374</v>
      </c>
      <c r="DN16" s="121">
        <f>IF(DE16=0," ",IF(DH16/DE16*100&gt;200,"СВ.200",DH16/DE16))</f>
        <v>0.25931717924821374</v>
      </c>
      <c r="DO16" s="119"/>
      <c r="DP16" s="121">
        <f t="shared" si="66"/>
        <v>0.42279837393859121</v>
      </c>
      <c r="DQ16" s="121">
        <f t="shared" si="66"/>
        <v>0.42279837393859121</v>
      </c>
      <c r="DR16" s="119"/>
      <c r="DS16" s="122">
        <f t="shared" si="67"/>
        <v>343620100</v>
      </c>
      <c r="DT16" s="120">
        <f>SUM(DT10:DT15)</f>
        <v>343620100</v>
      </c>
      <c r="DU16" s="120"/>
      <c r="DV16" s="122">
        <f t="shared" si="68"/>
        <v>17700973.09</v>
      </c>
      <c r="DW16" s="120">
        <f>SUM(DW10:DW15)</f>
        <v>17700973.09</v>
      </c>
      <c r="DX16" s="120"/>
      <c r="DY16" s="122">
        <f>DY15+DY14+DY13+DY12+DY11+DY10</f>
        <v>11721429.989999998</v>
      </c>
      <c r="DZ16" s="122">
        <f>DZ10+DZ11+DZ12+DZ13+DZ14+DZ15</f>
        <v>11721429.99</v>
      </c>
      <c r="EA16" s="122"/>
      <c r="EB16" s="121">
        <f t="shared" si="91"/>
        <v>5.1513206270529577E-2</v>
      </c>
      <c r="EC16" s="121">
        <f t="shared" si="91"/>
        <v>5.1513206270529577E-2</v>
      </c>
      <c r="ED16" s="123"/>
      <c r="EE16" s="121">
        <f t="shared" si="92"/>
        <v>1.5101376798821797</v>
      </c>
      <c r="EF16" s="121">
        <f t="shared" si="92"/>
        <v>1.5101376798821795</v>
      </c>
      <c r="EG16" s="123"/>
      <c r="EH16" s="122">
        <f t="shared" si="69"/>
        <v>567005113.20000005</v>
      </c>
      <c r="EI16" s="120">
        <f>SUM(EI10:EI15)</f>
        <v>567005113.20000005</v>
      </c>
      <c r="EJ16" s="120"/>
      <c r="EK16" s="122">
        <f t="shared" si="70"/>
        <v>106346304.97999999</v>
      </c>
      <c r="EL16" s="120">
        <f>SUM(EL10:EL15)</f>
        <v>106346304.97999999</v>
      </c>
      <c r="EM16" s="120"/>
      <c r="EN16" s="122">
        <f>EN15+EN14+EN13+EN12+EN11+EN10</f>
        <v>131921228.81999999</v>
      </c>
      <c r="EO16" s="122">
        <f>EO10+EO11+EO12+EO13+EO14+EO15</f>
        <v>131921228.81999999</v>
      </c>
      <c r="EP16" s="122"/>
      <c r="EQ16" s="121">
        <f t="shared" si="71"/>
        <v>0.18755792938059165</v>
      </c>
      <c r="ER16" s="121">
        <f t="shared" si="71"/>
        <v>0.18755792938059165</v>
      </c>
      <c r="ES16" s="123"/>
      <c r="ET16" s="121">
        <f t="shared" si="72"/>
        <v>0.80613488769957009</v>
      </c>
      <c r="EU16" s="121">
        <f t="shared" si="72"/>
        <v>0.80613488769957009</v>
      </c>
      <c r="EV16" s="123"/>
      <c r="EW16" s="122">
        <f t="shared" si="73"/>
        <v>0</v>
      </c>
      <c r="EX16" s="120">
        <f>SUM(EX10:EX15)</f>
        <v>0</v>
      </c>
      <c r="EY16" s="122"/>
      <c r="EZ16" s="122">
        <f t="shared" si="74"/>
        <v>0</v>
      </c>
      <c r="FA16" s="120">
        <f>SUM(FA10:FA15)</f>
        <v>0</v>
      </c>
      <c r="FB16" s="122"/>
      <c r="FC16" s="122">
        <f>FC15+FC14+FC13+FC12+FC11+FC10</f>
        <v>0</v>
      </c>
      <c r="FD16" s="122">
        <f>FD10+FD11+FD12+FD13+FD14+FD15</f>
        <v>0</v>
      </c>
      <c r="FE16" s="122"/>
      <c r="FF16" s="126" t="str">
        <f t="shared" si="75"/>
        <v xml:space="preserve"> </v>
      </c>
      <c r="FG16" s="126" t="str">
        <f t="shared" si="75"/>
        <v xml:space="preserve"> </v>
      </c>
      <c r="FH16" s="122"/>
      <c r="FI16" s="126" t="str">
        <f t="shared" si="76"/>
        <v xml:space="preserve"> </v>
      </c>
      <c r="FJ16" s="126" t="str">
        <f t="shared" si="76"/>
        <v xml:space="preserve"> </v>
      </c>
      <c r="FK16" s="122"/>
      <c r="FL16" s="122">
        <f t="shared" si="77"/>
        <v>140751174.78</v>
      </c>
      <c r="FM16" s="120">
        <f>SUM(FM10:FM15)</f>
        <v>140751174.78</v>
      </c>
      <c r="FN16" s="122"/>
      <c r="FO16" s="122">
        <f t="shared" si="78"/>
        <v>70829638.980000004</v>
      </c>
      <c r="FP16" s="120">
        <f>SUM(FP10:FP15)</f>
        <v>70829638.980000004</v>
      </c>
      <c r="FQ16" s="122"/>
      <c r="FR16" s="122">
        <f>FR15+FR14+FR13+FR12+FR11+FR10</f>
        <v>23371048.07</v>
      </c>
      <c r="FS16" s="122">
        <f>FS10+FS11+FS12+FS13+FS14+FS15</f>
        <v>23371048.07</v>
      </c>
      <c r="FT16" s="122"/>
      <c r="FU16" s="121">
        <f t="shared" si="26"/>
        <v>0.50322591687571849</v>
      </c>
      <c r="FV16" s="121">
        <f t="shared" si="26"/>
        <v>0.50322591687571849</v>
      </c>
      <c r="FW16" s="121" t="str">
        <f t="shared" si="26"/>
        <v xml:space="preserve"> </v>
      </c>
      <c r="FX16" s="121" t="str">
        <f t="shared" si="27"/>
        <v>СВ.200</v>
      </c>
      <c r="FY16" s="121" t="str">
        <f t="shared" si="27"/>
        <v>СВ.200</v>
      </c>
      <c r="FZ16" s="121" t="str">
        <f t="shared" si="28"/>
        <v xml:space="preserve"> </v>
      </c>
      <c r="GA16" s="122">
        <f t="shared" si="29"/>
        <v>0</v>
      </c>
      <c r="GB16" s="120">
        <f>SUM(GB10:GB15)</f>
        <v>0</v>
      </c>
      <c r="GC16" s="122"/>
      <c r="GD16" s="122">
        <f>GD15+GD14+GD13+GD12+GD11+GD10</f>
        <v>0</v>
      </c>
      <c r="GE16" s="122">
        <f>GE10+GE11+GE12+GE13+GE14+GE15</f>
        <v>0</v>
      </c>
      <c r="GF16" s="122"/>
      <c r="GG16" s="121" t="str">
        <f>IF(GD16=0," ",IF(GA16/GD16*100&gt;200,"СВ.200",GA16/GD16))</f>
        <v xml:space="preserve"> </v>
      </c>
      <c r="GH16" s="121" t="str">
        <f>IF(GE16=0," ",IF(GB16/GE16*100&gt;200,"СВ.200",GB16/GE16))</f>
        <v xml:space="preserve"> </v>
      </c>
      <c r="GI16" s="119"/>
      <c r="GJ16" s="125">
        <f t="shared" si="79"/>
        <v>0.8641853537137858</v>
      </c>
      <c r="GK16" s="125">
        <f t="shared" si="79"/>
        <v>0.8641853537137858</v>
      </c>
      <c r="GL16" s="125" t="str">
        <f t="shared" si="79"/>
        <v xml:space="preserve"> </v>
      </c>
      <c r="GM16" s="125">
        <f t="shared" si="80"/>
        <v>0.85154751029327302</v>
      </c>
      <c r="GN16" s="125">
        <f t="shared" si="80"/>
        <v>0.85154751029327302</v>
      </c>
      <c r="GO16" s="125" t="str">
        <f t="shared" si="81"/>
        <v xml:space="preserve"> </v>
      </c>
      <c r="GP16" s="125">
        <f t="shared" si="33"/>
        <v>0.6733693413957681</v>
      </c>
      <c r="GQ16" s="125">
        <f t="shared" si="33"/>
        <v>0.67336934139576787</v>
      </c>
      <c r="GR16" s="125" t="str">
        <f t="shared" si="33"/>
        <v xml:space="preserve"> </v>
      </c>
      <c r="GS16" s="125">
        <f t="shared" si="82"/>
        <v>0.69650951442973941</v>
      </c>
      <c r="GT16" s="125">
        <f t="shared" si="82"/>
        <v>0.69650951442973941</v>
      </c>
      <c r="GU16" s="125" t="str">
        <f t="shared" si="82"/>
        <v xml:space="preserve"> </v>
      </c>
      <c r="GV16" s="125">
        <f t="shared" si="34"/>
        <v>1.7399495073527445E-2</v>
      </c>
      <c r="GW16" s="125">
        <f t="shared" si="34"/>
        <v>1.7399495073527445E-2</v>
      </c>
      <c r="GX16" s="125" t="str">
        <f t="shared" si="35"/>
        <v xml:space="preserve"> </v>
      </c>
      <c r="GY16" s="127">
        <f t="shared" si="83"/>
        <v>1.5388732823684866E-2</v>
      </c>
      <c r="GZ16" s="127">
        <f t="shared" si="83"/>
        <v>1.5388732823684866E-2</v>
      </c>
      <c r="HA16" s="125"/>
      <c r="HB16" s="125">
        <f t="shared" si="36"/>
        <v>6.2020516435158081E-2</v>
      </c>
      <c r="HC16" s="125">
        <f t="shared" si="36"/>
        <v>6.2020516435158081E-2</v>
      </c>
      <c r="HD16" s="125" t="str">
        <f t="shared" si="84"/>
        <v xml:space="preserve"> </v>
      </c>
      <c r="HE16" s="125">
        <f t="shared" si="85"/>
        <v>5.55377001122528E-2</v>
      </c>
      <c r="HF16" s="125">
        <f t="shared" si="85"/>
        <v>5.55377001122528E-2</v>
      </c>
      <c r="HG16" s="125" t="str">
        <f t="shared" si="86"/>
        <v xml:space="preserve"> </v>
      </c>
      <c r="HH16" s="125">
        <f t="shared" si="37"/>
        <v>2.9483298782973476E-4</v>
      </c>
      <c r="HI16" s="125">
        <f t="shared" si="37"/>
        <v>2.948329878297347E-4</v>
      </c>
      <c r="HJ16" s="125" t="str">
        <f t="shared" si="37"/>
        <v xml:space="preserve"> </v>
      </c>
      <c r="HK16" s="125">
        <f t="shared" si="87"/>
        <v>2.5560462430833717E-6</v>
      </c>
      <c r="HL16" s="88">
        <f t="shared" si="87"/>
        <v>2.5560462430833717E-6</v>
      </c>
      <c r="HM16" s="125" t="str">
        <f t="shared" si="88"/>
        <v xml:space="preserve"> </v>
      </c>
      <c r="HN16" s="125">
        <f t="shared" si="38"/>
        <v>0.13565260516949948</v>
      </c>
      <c r="HO16" s="125">
        <f t="shared" si="38"/>
        <v>0.13565260516949948</v>
      </c>
      <c r="HP16" s="125" t="str">
        <f t="shared" si="89"/>
        <v xml:space="preserve"> </v>
      </c>
      <c r="HQ16" s="125">
        <f t="shared" si="39"/>
        <v>9.1374059335038921E-2</v>
      </c>
      <c r="HR16" s="125">
        <f t="shared" si="39"/>
        <v>9.1374059335038921E-2</v>
      </c>
      <c r="HS16" s="125" t="str">
        <f t="shared" si="39"/>
        <v xml:space="preserve"> </v>
      </c>
      <c r="HT16" s="125">
        <f t="shared" si="40"/>
        <v>1.2052969250498225E-2</v>
      </c>
      <c r="HU16" s="125">
        <f t="shared" si="40"/>
        <v>1.2052969250498227E-2</v>
      </c>
      <c r="HV16" s="125" t="str">
        <f t="shared" si="40"/>
        <v xml:space="preserve"> </v>
      </c>
      <c r="HW16" s="125">
        <f t="shared" si="41"/>
        <v>1.5208894805680041E-2</v>
      </c>
      <c r="HX16" s="125">
        <f t="shared" si="41"/>
        <v>1.5208894805680041E-2</v>
      </c>
      <c r="HY16" s="125" t="str">
        <f t="shared" si="41"/>
        <v xml:space="preserve"> </v>
      </c>
      <c r="HZ16" s="125">
        <f t="shared" si="42"/>
        <v>2.403209539961821E-2</v>
      </c>
      <c r="IA16" s="125">
        <f t="shared" si="42"/>
        <v>2.403209539961821E-2</v>
      </c>
      <c r="IB16" s="128" t="str">
        <f t="shared" si="42"/>
        <v xml:space="preserve"> </v>
      </c>
      <c r="IC16" s="125">
        <f t="shared" si="43"/>
        <v>6.0857701036769081E-2</v>
      </c>
      <c r="ID16" s="125">
        <f t="shared" si="43"/>
        <v>6.0857701036769081E-2</v>
      </c>
      <c r="IE16" s="125" t="str">
        <f t="shared" si="43"/>
        <v xml:space="preserve"> </v>
      </c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spans="1:256" s="101" customFormat="1" ht="38.25" customHeight="1" x14ac:dyDescent="0.2">
      <c r="A17" s="82"/>
      <c r="B17" s="131" t="s">
        <v>93</v>
      </c>
      <c r="C17" s="132"/>
      <c r="D17" s="87"/>
      <c r="E17" s="133"/>
      <c r="F17" s="134" t="s">
        <v>85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/>
      <c r="GH17" s="135"/>
      <c r="GI17" s="135"/>
      <c r="GJ17" s="95" t="str">
        <f t="shared" si="79"/>
        <v xml:space="preserve"> </v>
      </c>
      <c r="GK17" s="88" t="str">
        <f t="shared" si="79"/>
        <v xml:space="preserve"> </v>
      </c>
      <c r="GL17" s="88" t="str">
        <f t="shared" si="79"/>
        <v xml:space="preserve"> </v>
      </c>
      <c r="GM17" s="95" t="str">
        <f t="shared" si="80"/>
        <v xml:space="preserve"> </v>
      </c>
      <c r="GN17" s="88" t="str">
        <f t="shared" si="80"/>
        <v xml:space="preserve"> </v>
      </c>
      <c r="GO17" s="88" t="str">
        <f t="shared" si="81"/>
        <v xml:space="preserve"> </v>
      </c>
      <c r="GP17" s="95" t="str">
        <f t="shared" si="33"/>
        <v xml:space="preserve"> </v>
      </c>
      <c r="GQ17" s="88" t="str">
        <f t="shared" si="33"/>
        <v xml:space="preserve"> </v>
      </c>
      <c r="GR17" s="88" t="str">
        <f t="shared" si="33"/>
        <v xml:space="preserve"> </v>
      </c>
      <c r="GS17" s="95" t="str">
        <f t="shared" si="82"/>
        <v xml:space="preserve"> </v>
      </c>
      <c r="GT17" s="88" t="str">
        <f t="shared" si="82"/>
        <v xml:space="preserve"> </v>
      </c>
      <c r="GU17" s="88" t="str">
        <f t="shared" si="82"/>
        <v xml:space="preserve"> </v>
      </c>
      <c r="GV17" s="95" t="str">
        <f>IF(CC17&lt;=0," ",IF(U17&lt;=0," ",IF(CC17/U17*100&gt;200,"СВ.200",CC17/U17)))</f>
        <v xml:space="preserve"> </v>
      </c>
      <c r="GW17" s="88" t="str">
        <f>IF(CD17&lt;=0," ",IF(V17&lt;=0," ",IF(CD17/V17*100&gt;200,"СВ.200",CD17/V17)))</f>
        <v xml:space="preserve"> </v>
      </c>
      <c r="GX17" s="88" t="str">
        <f>IF(CE17&lt;=0," ",IF(W17&lt;=0," ",IF(CE17/W17*100&gt;200,"СВ.200",CE17/W17)))</f>
        <v xml:space="preserve"> </v>
      </c>
      <c r="GY17" s="98" t="str">
        <f t="shared" si="83"/>
        <v xml:space="preserve"> </v>
      </c>
      <c r="GZ17" s="99" t="str">
        <f t="shared" si="83"/>
        <v xml:space="preserve"> </v>
      </c>
      <c r="HA17" s="88"/>
      <c r="HB17" s="95" t="str">
        <f>IF(BQ17&lt;=0," ",IF(X17&lt;=0," ",IF(DQ17/X17*100&gt;200,"СВ.200",BQ17/X17)))</f>
        <v xml:space="preserve"> </v>
      </c>
      <c r="HC17" s="88" t="str">
        <f>IF(BR17&lt;=0," ",IF(Y17&lt;=0," ",IF(DR17/Y17*100&gt;200,"СВ.200",BR17/Y17)))</f>
        <v xml:space="preserve"> </v>
      </c>
      <c r="HD17" s="88" t="str">
        <f t="shared" si="84"/>
        <v xml:space="preserve"> </v>
      </c>
      <c r="HE17" s="95" t="str">
        <f t="shared" si="85"/>
        <v xml:space="preserve"> </v>
      </c>
      <c r="HF17" s="88" t="str">
        <f t="shared" si="85"/>
        <v xml:space="preserve"> </v>
      </c>
      <c r="HG17" s="88" t="str">
        <f t="shared" si="86"/>
        <v xml:space="preserve"> </v>
      </c>
      <c r="HH17" s="95" t="str">
        <f t="shared" si="37"/>
        <v xml:space="preserve"> </v>
      </c>
      <c r="HI17" s="88" t="str">
        <f t="shared" si="37"/>
        <v xml:space="preserve"> </v>
      </c>
      <c r="HJ17" s="88" t="str">
        <f t="shared" si="37"/>
        <v xml:space="preserve"> </v>
      </c>
      <c r="HK17" s="95" t="str">
        <f>IF(CC17&lt;=0," ",IF(U17&lt;=0," ",IF(CC17/U17*100&gt;200,"СВ.200",CC17/U17)))</f>
        <v xml:space="preserve"> </v>
      </c>
      <c r="HL17" s="88" t="str">
        <f>IF(CD17&lt;=0," ",IF(V17&lt;=0," ",IF(CD17/V17*100&gt;200,"СВ.200",CD17/V17)))</f>
        <v xml:space="preserve"> </v>
      </c>
      <c r="HM17" s="88" t="str">
        <f t="shared" si="88"/>
        <v xml:space="preserve"> </v>
      </c>
      <c r="HN17" s="95" t="str">
        <f t="shared" si="38"/>
        <v xml:space="preserve"> </v>
      </c>
      <c r="HO17" s="88" t="str">
        <f t="shared" si="38"/>
        <v xml:space="preserve"> </v>
      </c>
      <c r="HP17" s="88" t="str">
        <f t="shared" si="89"/>
        <v xml:space="preserve"> </v>
      </c>
      <c r="HQ17" s="95" t="str">
        <f t="shared" si="39"/>
        <v xml:space="preserve"> </v>
      </c>
      <c r="HR17" s="88" t="str">
        <f t="shared" si="39"/>
        <v xml:space="preserve"> </v>
      </c>
      <c r="HS17" s="88" t="str">
        <f t="shared" si="39"/>
        <v xml:space="preserve"> </v>
      </c>
      <c r="HT17" s="95" t="str">
        <f t="shared" si="40"/>
        <v xml:space="preserve"> </v>
      </c>
      <c r="HU17" s="88" t="str">
        <f t="shared" si="40"/>
        <v xml:space="preserve"> </v>
      </c>
      <c r="HV17" s="88" t="str">
        <f t="shared" si="40"/>
        <v xml:space="preserve"> </v>
      </c>
      <c r="HW17" s="95" t="str">
        <f t="shared" si="41"/>
        <v xml:space="preserve"> </v>
      </c>
      <c r="HX17" s="88" t="str">
        <f t="shared" si="41"/>
        <v xml:space="preserve"> </v>
      </c>
      <c r="HY17" s="88" t="str">
        <f t="shared" si="41"/>
        <v xml:space="preserve"> </v>
      </c>
      <c r="HZ17" s="95" t="str">
        <f t="shared" si="42"/>
        <v xml:space="preserve"> </v>
      </c>
      <c r="IA17" s="88" t="str">
        <f t="shared" si="42"/>
        <v xml:space="preserve"> </v>
      </c>
      <c r="IB17" s="102" t="str">
        <f t="shared" si="42"/>
        <v xml:space="preserve"> </v>
      </c>
      <c r="IC17" s="95" t="str">
        <f t="shared" si="43"/>
        <v xml:space="preserve"> </v>
      </c>
      <c r="ID17" s="88" t="str">
        <f t="shared" si="43"/>
        <v xml:space="preserve"> </v>
      </c>
      <c r="IE17" s="88" t="str">
        <f t="shared" si="43"/>
        <v xml:space="preserve"> </v>
      </c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</row>
    <row r="18" spans="1:256" s="101" customFormat="1" outlineLevel="1" x14ac:dyDescent="0.25">
      <c r="A18" s="82">
        <v>7</v>
      </c>
      <c r="B18" s="83" t="s">
        <v>94</v>
      </c>
      <c r="C18" s="84">
        <f>SUM(D18:E18)</f>
        <v>27783601.359999999</v>
      </c>
      <c r="D18" s="136">
        <v>16316479</v>
      </c>
      <c r="E18" s="85">
        <v>11467122.359999999</v>
      </c>
      <c r="F18" s="84">
        <f>SUM(G18:H18)</f>
        <v>7970011.5700000003</v>
      </c>
      <c r="G18" s="136">
        <v>5637275.8499999996</v>
      </c>
      <c r="H18" s="85">
        <v>2332735.7200000002</v>
      </c>
      <c r="I18" s="84">
        <f>SUM(J18:K18)</f>
        <v>6298585.2000000002</v>
      </c>
      <c r="J18" s="136">
        <v>3935495.68</v>
      </c>
      <c r="K18" s="85">
        <v>2363089.52</v>
      </c>
      <c r="L18" s="88">
        <f>F18/C18</f>
        <v>0.2868602765613536</v>
      </c>
      <c r="M18" s="88">
        <f>G18/D18</f>
        <v>0.34549585422198009</v>
      </c>
      <c r="N18" s="88">
        <f>H18/E18</f>
        <v>0.20342817027374951</v>
      </c>
      <c r="O18" s="88">
        <f t="shared" ref="O18:Q38" si="94">IF(I18=0," ",IF(F18/I18*100&gt;200,"СВ.200",F18/I18))</f>
        <v>1.2653653664953202</v>
      </c>
      <c r="P18" s="88">
        <f t="shared" si="94"/>
        <v>1.432418253855128</v>
      </c>
      <c r="Q18" s="88">
        <f t="shared" si="94"/>
        <v>0.98715503592094145</v>
      </c>
      <c r="R18" s="84">
        <f t="shared" ref="R18:R39" si="95">SUM(S18:T18)</f>
        <v>24634100</v>
      </c>
      <c r="S18" s="85">
        <v>14025400</v>
      </c>
      <c r="T18" s="85">
        <v>10608700</v>
      </c>
      <c r="U18" s="84">
        <f>SUM(V18:W18)</f>
        <v>5605721.6499999994</v>
      </c>
      <c r="V18" s="85">
        <v>3470301.55</v>
      </c>
      <c r="W18" s="85">
        <v>2135420.0999999996</v>
      </c>
      <c r="X18" s="84">
        <f t="shared" ref="X18:X39" si="96">SUM(Y18:Z18)</f>
        <v>5589123.7599999998</v>
      </c>
      <c r="Y18" s="85">
        <v>3325603.57</v>
      </c>
      <c r="Z18" s="85">
        <v>2263520.1900000004</v>
      </c>
      <c r="AA18" s="88">
        <f>U18/R18</f>
        <v>0.22755942575535537</v>
      </c>
      <c r="AB18" s="88">
        <f>V18/S18</f>
        <v>0.24742977383889228</v>
      </c>
      <c r="AC18" s="88">
        <f>W18/T18</f>
        <v>0.20128951709446016</v>
      </c>
      <c r="AD18" s="88">
        <f t="shared" ref="AD18:AF38" si="97">IF(X18=0," ",IF(U18/X18*100&gt;200,"СВ.200",U18/X18))</f>
        <v>1.0029696765920244</v>
      </c>
      <c r="AE18" s="88">
        <f t="shared" si="97"/>
        <v>1.0435102912762388</v>
      </c>
      <c r="AF18" s="88">
        <f t="shared" si="97"/>
        <v>0.94340669433127489</v>
      </c>
      <c r="AG18" s="84">
        <f t="shared" ref="AG18:AG39" si="98">SUM(AH18:AI18)</f>
        <v>15510000</v>
      </c>
      <c r="AH18" s="85">
        <v>6900000</v>
      </c>
      <c r="AI18" s="85">
        <v>8610000</v>
      </c>
      <c r="AJ18" s="84">
        <f t="shared" ref="AJ18:AJ39" si="99">SUM(AK18:AL18)</f>
        <v>3006250.83</v>
      </c>
      <c r="AK18" s="137">
        <v>1347286.67</v>
      </c>
      <c r="AL18" s="137">
        <v>1658964.16</v>
      </c>
      <c r="AM18" s="84">
        <f t="shared" ref="AM18:AM34" si="100">SUM(AN18:AO18)</f>
        <v>3239723.04</v>
      </c>
      <c r="AN18" s="137">
        <v>1434471.57</v>
      </c>
      <c r="AO18" s="137">
        <v>1805251.47</v>
      </c>
      <c r="AP18" s="88">
        <f t="shared" ref="AP18:AR40" si="101">AJ18/AG18</f>
        <v>0.1938266170212766</v>
      </c>
      <c r="AQ18" s="88">
        <f t="shared" si="101"/>
        <v>0.1952589376811594</v>
      </c>
      <c r="AR18" s="88">
        <f t="shared" si="101"/>
        <v>0.19267876422764227</v>
      </c>
      <c r="AS18" s="88">
        <f t="shared" ref="AS18:AU38" si="102">IF(AM18=0," ",IF(AJ18/AM18*100&gt;200,"СВ.200",AJ18/AM18))</f>
        <v>0.92793451566156104</v>
      </c>
      <c r="AT18" s="88">
        <f t="shared" si="102"/>
        <v>0.93922159084686485</v>
      </c>
      <c r="AU18" s="88">
        <f t="shared" si="102"/>
        <v>0.91896568847552296</v>
      </c>
      <c r="AV18" s="84">
        <f t="shared" ref="AV18:AV39" si="103">SUM(AW18:AX18)</f>
        <v>6791600</v>
      </c>
      <c r="AW18" s="85">
        <v>5599400</v>
      </c>
      <c r="AX18" s="85">
        <v>1192200</v>
      </c>
      <c r="AY18" s="84">
        <f t="shared" ref="AY18:AY39" si="104">SUM(AZ18:BA18)</f>
        <v>1833377.8699999999</v>
      </c>
      <c r="AZ18" s="85">
        <v>1526027.96</v>
      </c>
      <c r="BA18" s="85">
        <v>307349.90999999997</v>
      </c>
      <c r="BB18" s="84">
        <f t="shared" ref="BB18:BB39" si="105">SUM(BC18:BD18)</f>
        <v>1732066.2</v>
      </c>
      <c r="BC18" s="85">
        <v>1441855.19</v>
      </c>
      <c r="BD18" s="85">
        <v>290211.01</v>
      </c>
      <c r="BE18" s="88">
        <f>AY18/AV18</f>
        <v>0.26994785764768242</v>
      </c>
      <c r="BF18" s="88">
        <f>AZ18/AW18</f>
        <v>0.27253419294924458</v>
      </c>
      <c r="BG18" s="138">
        <f>BA18/AX18</f>
        <v>0.25780062908907897</v>
      </c>
      <c r="BH18" s="139">
        <f t="shared" ref="BH18:BI42" si="106">AY18/BB18</f>
        <v>1.0584918001402024</v>
      </c>
      <c r="BI18" s="139">
        <f>AZ18/BC18</f>
        <v>1.0583781024500802</v>
      </c>
      <c r="BJ18" s="139">
        <f>IF(BD18=0," ",IF(BA18/BD18*100&gt;200,"СВ.200",BA18/BD18))</f>
        <v>1.0590566843070495</v>
      </c>
      <c r="BK18" s="84">
        <f t="shared" ref="BK18:BK39" si="107">SUM(BL18:BM18)</f>
        <v>1000000</v>
      </c>
      <c r="BL18" s="85">
        <v>1000000</v>
      </c>
      <c r="BM18" s="85"/>
      <c r="BN18" s="84">
        <f t="shared" ref="BN18:BN39" si="108">SUM(BO18:BP18)</f>
        <v>173566.13</v>
      </c>
      <c r="BO18" s="85">
        <v>173566.13</v>
      </c>
      <c r="BP18" s="85"/>
      <c r="BQ18" s="84">
        <f t="shared" ref="BQ18:BQ39" si="109">SUM(BR18:BS18)</f>
        <v>161956.93</v>
      </c>
      <c r="BR18" s="85">
        <v>161956.93</v>
      </c>
      <c r="BS18" s="92">
        <v>0</v>
      </c>
      <c r="BT18" s="88">
        <f t="shared" ref="BT18:BU40" si="110">BN18/BK18</f>
        <v>0.17356613000000001</v>
      </c>
      <c r="BU18" s="88">
        <f>BO18/BL18</f>
        <v>0.17356613000000001</v>
      </c>
      <c r="BV18" s="133"/>
      <c r="BW18" s="88">
        <f>BN18/BQ18</f>
        <v>1.0716807857496435</v>
      </c>
      <c r="BX18" s="88">
        <f t="shared" ref="BX18:BX40" si="111">BO18/BR18</f>
        <v>1.0716807857496435</v>
      </c>
      <c r="BY18" s="133"/>
      <c r="BZ18" s="84">
        <f t="shared" ref="BZ18:BZ39" si="112">SUM(CA18:CB18)</f>
        <v>0</v>
      </c>
      <c r="CA18" s="136">
        <v>0</v>
      </c>
      <c r="CB18" s="136"/>
      <c r="CC18" s="84">
        <f t="shared" ref="CC18:CC39" si="113">SUM(CD18:CE18)</f>
        <v>0</v>
      </c>
      <c r="CD18" s="85">
        <v>0</v>
      </c>
      <c r="CE18" s="85"/>
      <c r="CF18" s="84">
        <f t="shared" ref="CF18:CF39" si="114">SUM(CG18:CH18)</f>
        <v>0</v>
      </c>
      <c r="CG18" s="85">
        <v>0</v>
      </c>
      <c r="CH18" s="92"/>
      <c r="CI18" s="88" t="str">
        <f t="shared" si="60"/>
        <v xml:space="preserve"> </v>
      </c>
      <c r="CJ18" s="88" t="str">
        <f t="shared" si="60"/>
        <v xml:space="preserve"> </v>
      </c>
      <c r="CK18" s="133"/>
      <c r="CL18" s="88" t="str">
        <f>IF(CC18&lt;0," ",IF(CF18&lt;0," ",IF(CF18=0," ",IF(CC18/CF18*100&gt;200,"СВ.200",CC18/CF18))))</f>
        <v xml:space="preserve"> </v>
      </c>
      <c r="CM18" s="88" t="str">
        <f>IF(CD18&lt;0," ",IF(CG18&lt;0," ",IF(CG18=0," ",IF(CD18/CG18*100&gt;200,"СВ.200",CD18/CG18))))</f>
        <v xml:space="preserve"> </v>
      </c>
      <c r="CN18" s="133"/>
      <c r="CO18" s="84">
        <f t="shared" ref="CO18:CO39" si="115">SUM(CP18:CQ18)</f>
        <v>196000</v>
      </c>
      <c r="CP18" s="85">
        <v>196000</v>
      </c>
      <c r="CQ18" s="85"/>
      <c r="CR18" s="84">
        <f t="shared" ref="CR18:CR39" si="116">SUM(CS18:CT18)</f>
        <v>137442</v>
      </c>
      <c r="CS18" s="85">
        <v>137442</v>
      </c>
      <c r="CT18" s="85"/>
      <c r="CU18" s="84">
        <f t="shared" ref="CU18:CU39" si="117">SUM(CV18:CW18)</f>
        <v>172954.86</v>
      </c>
      <c r="CV18" s="85">
        <v>172954.86</v>
      </c>
      <c r="CW18" s="92"/>
      <c r="CX18" s="88">
        <f t="shared" ref="CX18:CZ33" si="118">IF(CO18=0," ",IF(CR18/CO18*100&gt;200,"СВ.200",CR18/CO18))</f>
        <v>0.701234693877551</v>
      </c>
      <c r="CY18" s="88">
        <f t="shared" si="118"/>
        <v>0.701234693877551</v>
      </c>
      <c r="CZ18" s="88" t="str">
        <f t="shared" si="118"/>
        <v xml:space="preserve"> </v>
      </c>
      <c r="DA18" s="88">
        <f t="shared" ref="DA18:DC33" si="119">IF(CU18=0," ",IF(CR18/CU18*100&gt;200,"СВ.200",CR18/CU18))</f>
        <v>0.79466977684235074</v>
      </c>
      <c r="DB18" s="88">
        <f t="shared" si="119"/>
        <v>0.79466977684235074</v>
      </c>
      <c r="DC18" s="88" t="str">
        <f t="shared" si="119"/>
        <v xml:space="preserve"> </v>
      </c>
      <c r="DD18" s="84">
        <f t="shared" ref="DD18:DD39" si="120">SUM(DE18:DF18)</f>
        <v>88500</v>
      </c>
      <c r="DE18" s="85">
        <v>50000</v>
      </c>
      <c r="DF18" s="85">
        <v>38500</v>
      </c>
      <c r="DG18" s="84">
        <f t="shared" ref="DG18:DG38" si="121">SUM(DH18:DI18)</f>
        <v>43497</v>
      </c>
      <c r="DH18" s="85">
        <v>26851.3</v>
      </c>
      <c r="DI18" s="85">
        <v>16645.7</v>
      </c>
      <c r="DJ18" s="84">
        <f t="shared" ref="DJ18:DJ38" si="122">SUM(DK18:DL18)</f>
        <v>63479</v>
      </c>
      <c r="DK18" s="85">
        <v>39802.300000000003</v>
      </c>
      <c r="DL18" s="85">
        <v>23676.7</v>
      </c>
      <c r="DM18" s="88">
        <f t="shared" ref="DM18:DO38" si="123">IF(DD18&lt;=0," ",IF(DG18&lt;=0," ",IF(DG18/DD18*100&gt;200,"СВ.200",DG18/DD18)))</f>
        <v>0.49149152542372881</v>
      </c>
      <c r="DN18" s="88">
        <f t="shared" si="123"/>
        <v>0.537026</v>
      </c>
      <c r="DO18" s="88">
        <f t="shared" si="123"/>
        <v>0.43235584415584416</v>
      </c>
      <c r="DP18" s="88">
        <f t="shared" ref="DP18:DR40" si="124">IF(DJ18&lt;=0," ",IF(DG18&lt;=0," ",IF(DG18/DJ18*100&gt;200,"СВ.200",DG18/DJ18)))</f>
        <v>0.68521873375446996</v>
      </c>
      <c r="DQ18" s="88">
        <f t="shared" si="124"/>
        <v>0.67461679350188297</v>
      </c>
      <c r="DR18" s="88">
        <f t="shared" si="124"/>
        <v>0.70304138667973159</v>
      </c>
      <c r="DS18" s="84">
        <f>SUM(DT18:DU18)</f>
        <v>242000</v>
      </c>
      <c r="DT18" s="85"/>
      <c r="DU18" s="85">
        <v>242000</v>
      </c>
      <c r="DV18" s="84">
        <f t="shared" ref="DV18:DV38" si="125">SUM(DW18:DX18)</f>
        <v>10819.97</v>
      </c>
      <c r="DW18" s="85"/>
      <c r="DX18" s="85">
        <v>10819.97</v>
      </c>
      <c r="DY18" s="84">
        <f t="shared" ref="DY18:DY38" si="126">SUM(DZ18:EA18)</f>
        <v>69485.55</v>
      </c>
      <c r="DZ18" s="85"/>
      <c r="EA18" s="85">
        <v>69485.55</v>
      </c>
      <c r="EB18" s="88">
        <f>IF(DS18=0," ",IF(DV18/DS18*100&gt;200,"СВ.200",DV18/DS18))</f>
        <v>4.4710619834710738E-2</v>
      </c>
      <c r="EC18" s="88" t="str">
        <f>IF(DT18=0," ",IF(DW18/DT18*100&gt;200,"СВ.200",DW18/DT18))</f>
        <v xml:space="preserve"> </v>
      </c>
      <c r="ED18" s="88">
        <f>IF(DU18=0," ",IF(DX18/DU18*100&gt;200,"СВ.200",DX18/DU18))</f>
        <v>4.4710619834710738E-2</v>
      </c>
      <c r="EE18" s="88">
        <f>IF(DY18=0," ",IF(DV18/DY18*100&gt;200,"СВ.200",DV18/DY18))</f>
        <v>0.15571539694224193</v>
      </c>
      <c r="EF18" s="88" t="str">
        <f>IF(DZ18=0," ",IF(DW18/DZ18*100&gt;200,"СВ.200",DW18/DZ18))</f>
        <v xml:space="preserve"> </v>
      </c>
      <c r="EG18" s="88">
        <f>IF(EA18=0," ",IF(DX18/EA18*100&gt;200,"СВ.200",DX18/EA18))</f>
        <v>0.15571539694224193</v>
      </c>
      <c r="EH18" s="84">
        <f t="shared" ref="EH18:EH39" si="127">SUM(EI18:EJ18)</f>
        <v>525000</v>
      </c>
      <c r="EI18" s="85"/>
      <c r="EJ18" s="85">
        <v>525000</v>
      </c>
      <c r="EK18" s="84">
        <f t="shared" ref="EK18:EK39" si="128">SUM(EL18:EM18)</f>
        <v>141440.35999999999</v>
      </c>
      <c r="EL18" s="85"/>
      <c r="EM18" s="85">
        <v>141440.35999999999</v>
      </c>
      <c r="EN18" s="84">
        <f t="shared" ref="EN18:EN39" si="129">SUM(EO18:EP18)</f>
        <v>73895.459999999992</v>
      </c>
      <c r="EO18" s="85"/>
      <c r="EP18" s="85">
        <v>73895.459999999992</v>
      </c>
      <c r="EQ18" s="88">
        <f t="shared" ref="EQ18:ES33" si="130">IF(EH18=0," ",IF(EK18/EH18*100&gt;200,"СВ.200",EK18/EH18))</f>
        <v>0.26941020952380951</v>
      </c>
      <c r="ER18" s="88" t="str">
        <f t="shared" si="130"/>
        <v xml:space="preserve"> </v>
      </c>
      <c r="ES18" s="88">
        <f t="shared" si="130"/>
        <v>0.26941020952380951</v>
      </c>
      <c r="ET18" s="88">
        <f t="shared" ref="ET18:EV33" si="131">IF(EN18=0," ",IF(EK18/EN18*100&gt;200,"СВ.200",EK18/EN18))</f>
        <v>1.9140602142540286</v>
      </c>
      <c r="EU18" s="88" t="str">
        <f t="shared" si="131"/>
        <v xml:space="preserve"> </v>
      </c>
      <c r="EV18" s="88">
        <f t="shared" si="131"/>
        <v>1.9140602142540286</v>
      </c>
      <c r="EW18" s="84">
        <f t="shared" ref="EW18:EW39" si="132">SUM(EX18:EY18)</f>
        <v>0</v>
      </c>
      <c r="EX18" s="85">
        <v>0</v>
      </c>
      <c r="EY18" s="84"/>
      <c r="EZ18" s="84">
        <f t="shared" ref="EZ18:EZ39" si="133">SUM(FA18:FB18)</f>
        <v>0</v>
      </c>
      <c r="FA18" s="85">
        <v>0</v>
      </c>
      <c r="FB18" s="84"/>
      <c r="FC18" s="84">
        <f t="shared" ref="FC18:FC39" si="134">SUM(FD18:FE18)</f>
        <v>0</v>
      </c>
      <c r="FD18" s="85">
        <v>0</v>
      </c>
      <c r="FE18" s="84">
        <v>0</v>
      </c>
      <c r="FF18" s="88" t="str">
        <f>IF(EW18&lt;=0," ",IF(EZ18&lt;=0," ",IF(EZ18/EW18*100&gt;200,"СВ.200",EZ18/EW18)))</f>
        <v xml:space="preserve"> </v>
      </c>
      <c r="FG18" s="88" t="str">
        <f>IF(EX18&lt;=0," ",IF(FA18&lt;=0," ",IF(FA18/EX18*100&gt;200,"СВ.200",FA18/EX18)))</f>
        <v xml:space="preserve"> </v>
      </c>
      <c r="FH18" s="88" t="str">
        <f t="shared" ref="FH18:FH42" si="135">IF(EY18=0," ",IF(FB18/EY18*100&gt;200,"СВ.200",FB18/EY18))</f>
        <v xml:space="preserve"> </v>
      </c>
      <c r="FI18" s="88" t="str">
        <f>IF(FC18&lt;=0," ",IF(EZ18&lt;=0," ",IF(EZ18/FC18*100&gt;200,"СВ.200",EZ18/FC18)))</f>
        <v xml:space="preserve"> </v>
      </c>
      <c r="FJ18" s="88" t="str">
        <f>IF(FD18&lt;=0," ",IF(FA18&lt;=0," ",IF(FA18/FD18*100&gt;200,"СВ.200",FA18/FD18)))</f>
        <v xml:space="preserve"> </v>
      </c>
      <c r="FK18" s="88" t="str">
        <f>IF(FB18&lt;0," ",IF(FE18&lt;0," ",IF(FE18=0," ",IF(FB18/FE18*100&gt;200,"СВ.200",FB18/FE18))))</f>
        <v xml:space="preserve"> </v>
      </c>
      <c r="FL18" s="84">
        <f t="shared" ref="FL18:FL39" si="136">SUM(FM18:FN18)</f>
        <v>281000</v>
      </c>
      <c r="FM18" s="85">
        <v>280000</v>
      </c>
      <c r="FN18" s="92">
        <v>1000</v>
      </c>
      <c r="FO18" s="84">
        <f t="shared" ref="FO18:FO39" si="137">SUM(FP18:FQ18)</f>
        <v>259327.49</v>
      </c>
      <c r="FP18" s="85">
        <v>259127.49</v>
      </c>
      <c r="FQ18" s="92">
        <v>200</v>
      </c>
      <c r="FR18" s="84">
        <f t="shared" ref="FR18:FR39" si="138">SUM(FS18:FT18)</f>
        <v>75562.720000000001</v>
      </c>
      <c r="FS18" s="85">
        <v>74562.720000000001</v>
      </c>
      <c r="FT18" s="92">
        <v>1000</v>
      </c>
      <c r="FU18" s="88">
        <f t="shared" ref="FU18:FW42" si="139">IF(FL18=0," ",IF(FO18/FL18*100&gt;200,"СВ.200",FO18/FL18))</f>
        <v>0.9228736298932384</v>
      </c>
      <c r="FV18" s="88">
        <f t="shared" si="139"/>
        <v>0.92545532142857134</v>
      </c>
      <c r="FW18" s="88">
        <f t="shared" si="139"/>
        <v>0.2</v>
      </c>
      <c r="FX18" s="88" t="str">
        <f t="shared" ref="FX18:FY42" si="140">IF(FR18=0," ",IF(FO18/FR18*100&gt;200,"СВ.200",FO18/FR18))</f>
        <v>СВ.200</v>
      </c>
      <c r="FY18" s="88" t="str">
        <f t="shared" si="140"/>
        <v>СВ.200</v>
      </c>
      <c r="FZ18" s="88" t="str">
        <f t="shared" ref="FZ18:FZ42" si="141">IF(FQ18=0," ",IF(FT18/FQ18*100&gt;200,"СВ.200",FT18/FQ18))</f>
        <v>СВ.200</v>
      </c>
      <c r="GA18" s="84">
        <f t="shared" ref="GA18:GA39" si="142">SUM(GB18:GC18)</f>
        <v>0</v>
      </c>
      <c r="GB18" s="91">
        <v>0</v>
      </c>
      <c r="GC18" s="84"/>
      <c r="GD18" s="84">
        <f t="shared" ref="GD18:GD39" si="143">SUM(GE18:GF18)</f>
        <v>0</v>
      </c>
      <c r="GE18" s="91">
        <v>0</v>
      </c>
      <c r="GF18" s="85"/>
      <c r="GG18" s="88" t="str">
        <f t="shared" ref="GG18:GI33" si="144">IF(GA18&lt;0," ",IF(GD18&lt;0," ",IF(GD18=0," ",IF(GA18/GD18*100&gt;200,"СВ.200",GA18/GD18))))</f>
        <v xml:space="preserve"> </v>
      </c>
      <c r="GH18" s="88" t="str">
        <f t="shared" si="144"/>
        <v xml:space="preserve"> </v>
      </c>
      <c r="GI18" s="88" t="str">
        <f t="shared" si="144"/>
        <v xml:space="preserve"> </v>
      </c>
      <c r="GJ18" s="95">
        <f t="shared" si="79"/>
        <v>0.88736177768937696</v>
      </c>
      <c r="GK18" s="88">
        <f t="shared" si="79"/>
        <v>0.84502787969011306</v>
      </c>
      <c r="GL18" s="88">
        <f t="shared" si="79"/>
        <v>0.95786476595266712</v>
      </c>
      <c r="GM18" s="95">
        <f t="shared" si="80"/>
        <v>0.70335175812047146</v>
      </c>
      <c r="GN18" s="88">
        <f t="shared" si="80"/>
        <v>0.61559903086878387</v>
      </c>
      <c r="GO18" s="88">
        <f t="shared" si="80"/>
        <v>0.91541449881858006</v>
      </c>
      <c r="GP18" s="95">
        <f t="shared" si="33"/>
        <v>0.57964775501768462</v>
      </c>
      <c r="GQ18" s="88">
        <f t="shared" si="33"/>
        <v>0.43134172182765612</v>
      </c>
      <c r="GR18" s="88">
        <f t="shared" si="33"/>
        <v>0.79754158057675628</v>
      </c>
      <c r="GS18" s="95">
        <f t="shared" si="82"/>
        <v>0.53628257300288895</v>
      </c>
      <c r="GT18" s="88">
        <f t="shared" si="82"/>
        <v>0.38823331361506608</v>
      </c>
      <c r="GU18" s="88">
        <f t="shared" si="82"/>
        <v>0.77687952829515849</v>
      </c>
      <c r="GV18" s="95">
        <f t="shared" ref="GV18:GX42" si="145">IF(BB18&lt;=0," ",IF(X18&lt;=0," ",IF(BB18/X18*100&gt;200,"СВ.200",BB18/X18)))</f>
        <v>0.30989941793666775</v>
      </c>
      <c r="GW18" s="88">
        <f t="shared" si="145"/>
        <v>0.43356195639397876</v>
      </c>
      <c r="GX18" s="88">
        <f t="shared" si="145"/>
        <v>0.12821224713705776</v>
      </c>
      <c r="GY18" s="98">
        <f t="shared" si="83"/>
        <v>0.32705474593088296</v>
      </c>
      <c r="GZ18" s="99">
        <f t="shared" si="83"/>
        <v>0.43973929585456345</v>
      </c>
      <c r="HA18" s="88">
        <f t="shared" si="83"/>
        <v>0.1439294825406954</v>
      </c>
      <c r="HB18" s="95">
        <f t="shared" ref="HB18:HC42" si="146">IF(BQ18&lt;=0," ",IF(X18&lt;=0," ",IF(BQ18/X18*100&gt;200,"СВ.200",BQ18/X18)))</f>
        <v>2.8977159382135419E-2</v>
      </c>
      <c r="HC18" s="88">
        <f t="shared" si="146"/>
        <v>4.8700010867500962E-2</v>
      </c>
      <c r="HD18" s="88" t="str">
        <f t="shared" si="84"/>
        <v xml:space="preserve"> </v>
      </c>
      <c r="HE18" s="95">
        <f>IF(BN18&lt;=0," ",IF(U18&lt;=0," ",IF(BN18/U18*100&gt;200,"СВ.200",BN18/U18)))</f>
        <v>3.0962316867802386E-2</v>
      </c>
      <c r="HF18" s="88">
        <f t="shared" si="85"/>
        <v>5.0014711257585096E-2</v>
      </c>
      <c r="HG18" s="88" t="str">
        <f t="shared" si="86"/>
        <v xml:space="preserve"> </v>
      </c>
      <c r="HH18" s="95" t="str">
        <f t="shared" si="37"/>
        <v xml:space="preserve"> </v>
      </c>
      <c r="HI18" s="88" t="str">
        <f t="shared" si="37"/>
        <v xml:space="preserve"> </v>
      </c>
      <c r="HJ18" s="88" t="str">
        <f t="shared" si="37"/>
        <v xml:space="preserve"> </v>
      </c>
      <c r="HK18" s="95" t="str">
        <f t="shared" ref="HK18:HL40" si="147">IF(CC18&lt;=0," ",IF(CC18&lt;=0," ",IF(CC18/R18*100&gt;200,"СВ.200",CC18/R18)))</f>
        <v xml:space="preserve"> </v>
      </c>
      <c r="HL18" s="88" t="str">
        <f t="shared" si="147"/>
        <v xml:space="preserve"> </v>
      </c>
      <c r="HM18" s="88" t="str">
        <f t="shared" si="88"/>
        <v xml:space="preserve"> </v>
      </c>
      <c r="HN18" s="95">
        <f t="shared" si="38"/>
        <v>1.3221296069493368E-2</v>
      </c>
      <c r="HO18" s="88" t="str">
        <f t="shared" si="38"/>
        <v xml:space="preserve"> </v>
      </c>
      <c r="HP18" s="88">
        <f t="shared" si="38"/>
        <v>3.2646256183824884E-2</v>
      </c>
      <c r="HQ18" s="95">
        <f t="shared" si="39"/>
        <v>2.5231427607540949E-2</v>
      </c>
      <c r="HR18" s="88" t="str">
        <f t="shared" si="39"/>
        <v xml:space="preserve"> </v>
      </c>
      <c r="HS18" s="88">
        <f t="shared" si="39"/>
        <v>6.6235379164970867E-2</v>
      </c>
      <c r="HT18" s="95">
        <f t="shared" si="40"/>
        <v>1.2432279724648646E-2</v>
      </c>
      <c r="HU18" s="88" t="str">
        <f t="shared" si="40"/>
        <v xml:space="preserve"> </v>
      </c>
      <c r="HV18" s="88">
        <f t="shared" si="40"/>
        <v>3.0698003184146543E-2</v>
      </c>
      <c r="HW18" s="95">
        <f t="shared" si="41"/>
        <v>1.9301654051980979E-3</v>
      </c>
      <c r="HX18" s="88" t="str">
        <f t="shared" si="41"/>
        <v xml:space="preserve"> </v>
      </c>
      <c r="HY18" s="88">
        <f t="shared" si="41"/>
        <v>5.0669046338938182E-3</v>
      </c>
      <c r="HZ18" s="95">
        <f t="shared" si="42"/>
        <v>1.351960043196467E-2</v>
      </c>
      <c r="IA18" s="88">
        <f t="shared" si="42"/>
        <v>2.2420808262483313E-2</v>
      </c>
      <c r="IB18" s="102">
        <f t="shared" si="42"/>
        <v>4.417897416678222E-4</v>
      </c>
      <c r="IC18" s="95">
        <f t="shared" si="43"/>
        <v>4.6261214200672987E-2</v>
      </c>
      <c r="ID18" s="88">
        <f t="shared" si="43"/>
        <v>7.4670021110989623E-2</v>
      </c>
      <c r="IE18" s="88">
        <f t="shared" si="43"/>
        <v>9.3658386000955988E-5</v>
      </c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</row>
    <row r="19" spans="1:256" s="101" customFormat="1" outlineLevel="1" x14ac:dyDescent="0.25">
      <c r="A19" s="82">
        <v>8</v>
      </c>
      <c r="B19" s="83" t="s">
        <v>95</v>
      </c>
      <c r="C19" s="84">
        <f t="shared" ref="C19:C38" si="148">SUM(D19:E19)</f>
        <v>112322340.90000001</v>
      </c>
      <c r="D19" s="136">
        <v>62412014.829999998</v>
      </c>
      <c r="E19" s="85">
        <v>49910326.07</v>
      </c>
      <c r="F19" s="84">
        <f t="shared" ref="F19:F38" si="149">SUM(G19:H19)</f>
        <v>29429890.379999999</v>
      </c>
      <c r="G19" s="136">
        <v>16267412.539999999</v>
      </c>
      <c r="H19" s="85">
        <v>13162477.84</v>
      </c>
      <c r="I19" s="84">
        <f t="shared" ref="I19:I34" si="150">SUM(J19:K19)</f>
        <v>23292055.920000002</v>
      </c>
      <c r="J19" s="136">
        <v>13126035.82</v>
      </c>
      <c r="K19" s="85">
        <v>10166020.1</v>
      </c>
      <c r="L19" s="88">
        <f t="shared" ref="L19:N42" si="151">F19/C19</f>
        <v>0.26201279410835354</v>
      </c>
      <c r="M19" s="88">
        <f t="shared" si="151"/>
        <v>0.26064552769702659</v>
      </c>
      <c r="N19" s="88">
        <f t="shared" si="151"/>
        <v>0.26372253752739305</v>
      </c>
      <c r="O19" s="88">
        <f t="shared" si="94"/>
        <v>1.2635162169059397</v>
      </c>
      <c r="P19" s="88">
        <f t="shared" si="94"/>
        <v>1.2393241008236102</v>
      </c>
      <c r="Q19" s="88">
        <f t="shared" si="94"/>
        <v>1.2947522934761855</v>
      </c>
      <c r="R19" s="84">
        <f t="shared" si="95"/>
        <v>99497811.069999993</v>
      </c>
      <c r="S19" s="85">
        <v>52764661.169999994</v>
      </c>
      <c r="T19" s="85">
        <v>46733149.899999999</v>
      </c>
      <c r="U19" s="84">
        <f t="shared" si="10"/>
        <v>24098252.800000004</v>
      </c>
      <c r="V19" s="85">
        <v>12806365.970000001</v>
      </c>
      <c r="W19" s="85">
        <v>11291886.830000002</v>
      </c>
      <c r="X19" s="84">
        <f t="shared" si="96"/>
        <v>19508380.73</v>
      </c>
      <c r="Y19" s="85">
        <v>10596483.450000001</v>
      </c>
      <c r="Z19" s="85">
        <v>8911897.2799999993</v>
      </c>
      <c r="AA19" s="88">
        <f t="shared" ref="AA19:AC42" si="152">U19/R19</f>
        <v>0.24219882368111684</v>
      </c>
      <c r="AB19" s="88">
        <f t="shared" si="152"/>
        <v>0.24270725303702356</v>
      </c>
      <c r="AC19" s="88">
        <f t="shared" si="152"/>
        <v>0.2416247750079436</v>
      </c>
      <c r="AD19" s="88">
        <f t="shared" si="97"/>
        <v>1.235276937308369</v>
      </c>
      <c r="AE19" s="88">
        <f t="shared" si="97"/>
        <v>1.2085486690398217</v>
      </c>
      <c r="AF19" s="88">
        <f t="shared" si="97"/>
        <v>1.2670575608340049</v>
      </c>
      <c r="AG19" s="84">
        <f t="shared" si="98"/>
        <v>76832645.780000001</v>
      </c>
      <c r="AH19" s="85">
        <v>38822465.119999997</v>
      </c>
      <c r="AI19" s="85">
        <v>38010180.659999996</v>
      </c>
      <c r="AJ19" s="84">
        <f t="shared" si="99"/>
        <v>19153901.650000002</v>
      </c>
      <c r="AK19" s="137">
        <v>9101481.7100000009</v>
      </c>
      <c r="AL19" s="137">
        <v>10052419.940000001</v>
      </c>
      <c r="AM19" s="84">
        <f t="shared" si="100"/>
        <v>14795217.23</v>
      </c>
      <c r="AN19" s="137">
        <v>7191226.8700000001</v>
      </c>
      <c r="AO19" s="137">
        <v>7603990.3600000003</v>
      </c>
      <c r="AP19" s="88">
        <f t="shared" si="101"/>
        <v>0.24929379244396499</v>
      </c>
      <c r="AQ19" s="88">
        <f t="shared" si="101"/>
        <v>0.23443853144995758</v>
      </c>
      <c r="AR19" s="88">
        <f t="shared" si="101"/>
        <v>0.26446651306181934</v>
      </c>
      <c r="AS19" s="88">
        <f t="shared" si="102"/>
        <v>1.2946009073230755</v>
      </c>
      <c r="AT19" s="88">
        <f t="shared" si="102"/>
        <v>1.2656368481390994</v>
      </c>
      <c r="AU19" s="88">
        <f t="shared" si="102"/>
        <v>1.3219927254089787</v>
      </c>
      <c r="AV19" s="84">
        <f t="shared" si="103"/>
        <v>12215769.24</v>
      </c>
      <c r="AW19" s="85">
        <v>9426800</v>
      </c>
      <c r="AX19" s="85">
        <v>2788969.24</v>
      </c>
      <c r="AY19" s="84">
        <f t="shared" si="104"/>
        <v>2935012.73</v>
      </c>
      <c r="AZ19" s="85">
        <v>2264918.5</v>
      </c>
      <c r="BA19" s="85">
        <v>670094.23</v>
      </c>
      <c r="BB19" s="84">
        <f t="shared" si="105"/>
        <v>2759095.3600000003</v>
      </c>
      <c r="BC19" s="85">
        <v>2139365.1500000004</v>
      </c>
      <c r="BD19" s="85">
        <v>619730.21</v>
      </c>
      <c r="BE19" s="88">
        <f t="shared" ref="BE19:BF42" si="153">AY19/AV19</f>
        <v>0.24026425780780383</v>
      </c>
      <c r="BF19" s="88">
        <f>AZ19/AW19</f>
        <v>0.24026376925361734</v>
      </c>
      <c r="BG19" s="138">
        <f t="shared" ref="BG19:BG40" si="154">BA19/AX19</f>
        <v>0.24026590913566329</v>
      </c>
      <c r="BH19" s="139">
        <f t="shared" si="106"/>
        <v>1.0637590757283575</v>
      </c>
      <c r="BI19" s="139">
        <f>AZ19/BC19</f>
        <v>1.0586871997985008</v>
      </c>
      <c r="BJ19" s="139">
        <f t="shared" ref="BJ19:BJ40" si="155">IF(BD19=0," ",IF(BA19/BD19*100&gt;200,"СВ.200",BA19/BD19))</f>
        <v>1.081267653548792</v>
      </c>
      <c r="BK19" s="84">
        <f t="shared" si="107"/>
        <v>3389296.05</v>
      </c>
      <c r="BL19" s="85">
        <v>3389296.05</v>
      </c>
      <c r="BM19" s="85"/>
      <c r="BN19" s="84">
        <f t="shared" si="108"/>
        <v>488600.45</v>
      </c>
      <c r="BO19" s="85">
        <v>488600.45</v>
      </c>
      <c r="BP19" s="85"/>
      <c r="BQ19" s="84">
        <f t="shared" si="109"/>
        <v>455919.71</v>
      </c>
      <c r="BR19" s="85">
        <v>455919.71</v>
      </c>
      <c r="BS19" s="92">
        <v>0</v>
      </c>
      <c r="BT19" s="88">
        <f t="shared" si="110"/>
        <v>0.14415986175064288</v>
      </c>
      <c r="BU19" s="88">
        <f>BO19/BL19</f>
        <v>0.14415986175064288</v>
      </c>
      <c r="BV19" s="133"/>
      <c r="BW19" s="88">
        <f>BN19/BQ19</f>
        <v>1.0716809106585894</v>
      </c>
      <c r="BX19" s="88">
        <f t="shared" si="111"/>
        <v>1.0716809106585894</v>
      </c>
      <c r="BY19" s="133"/>
      <c r="BZ19" s="84">
        <f t="shared" si="112"/>
        <v>0</v>
      </c>
      <c r="CA19" s="136">
        <v>0</v>
      </c>
      <c r="CB19" s="136"/>
      <c r="CC19" s="84">
        <f t="shared" si="113"/>
        <v>0</v>
      </c>
      <c r="CD19" s="85">
        <v>0</v>
      </c>
      <c r="CE19" s="85"/>
      <c r="CF19" s="84">
        <f t="shared" si="114"/>
        <v>0</v>
      </c>
      <c r="CG19" s="85">
        <v>0</v>
      </c>
      <c r="CH19" s="92"/>
      <c r="CI19" s="88" t="str">
        <f t="shared" si="60"/>
        <v xml:space="preserve"> </v>
      </c>
      <c r="CJ19" s="88" t="str">
        <f t="shared" si="60"/>
        <v xml:space="preserve"> </v>
      </c>
      <c r="CK19" s="133"/>
      <c r="CL19" s="88" t="str">
        <f>IF(CC19&lt;0," ",IF(CF19&lt;0," ",IF(CF19=0," ",IF(CC19/CF19*100&gt;200,"СВ.200",CC19/CF19))))</f>
        <v xml:space="preserve"> </v>
      </c>
      <c r="CM19" s="88" t="str">
        <f t="shared" ref="CM19:CM42" si="156">IF(CD19&lt;0," ",IF(CG19&lt;0," ",IF(CG19=0," ",IF(CD19/CG19*100&gt;200,"СВ.200",CD19/CG19))))</f>
        <v xml:space="preserve"> </v>
      </c>
      <c r="CN19" s="133"/>
      <c r="CO19" s="84">
        <f t="shared" si="115"/>
        <v>1082000</v>
      </c>
      <c r="CP19" s="85">
        <v>1082000</v>
      </c>
      <c r="CQ19" s="85"/>
      <c r="CR19" s="84">
        <f t="shared" si="116"/>
        <v>550186</v>
      </c>
      <c r="CS19" s="85">
        <v>550186</v>
      </c>
      <c r="CT19" s="85"/>
      <c r="CU19" s="84">
        <f t="shared" si="117"/>
        <v>664450.44999999995</v>
      </c>
      <c r="CV19" s="85">
        <v>664450.44999999995</v>
      </c>
      <c r="CW19" s="92"/>
      <c r="CX19" s="88">
        <f t="shared" si="118"/>
        <v>0.50848983364140476</v>
      </c>
      <c r="CY19" s="88">
        <f t="shared" si="118"/>
        <v>0.50848983364140476</v>
      </c>
      <c r="CZ19" s="88" t="str">
        <f t="shared" si="118"/>
        <v xml:space="preserve"> </v>
      </c>
      <c r="DA19" s="88">
        <f t="shared" si="119"/>
        <v>0.82803164630259496</v>
      </c>
      <c r="DB19" s="88">
        <f t="shared" si="119"/>
        <v>0.82803164630259496</v>
      </c>
      <c r="DC19" s="88" t="str">
        <f t="shared" si="119"/>
        <v xml:space="preserve"> </v>
      </c>
      <c r="DD19" s="84">
        <f t="shared" si="120"/>
        <v>61100</v>
      </c>
      <c r="DE19" s="85">
        <v>44100</v>
      </c>
      <c r="DF19" s="85">
        <v>17000</v>
      </c>
      <c r="DG19" s="84">
        <f t="shared" si="121"/>
        <v>71578</v>
      </c>
      <c r="DH19" s="85">
        <v>49514.2</v>
      </c>
      <c r="DI19" s="85">
        <v>22063.8</v>
      </c>
      <c r="DJ19" s="84">
        <f t="shared" si="122"/>
        <v>59008.59</v>
      </c>
      <c r="DK19" s="85">
        <v>40886.21</v>
      </c>
      <c r="DL19" s="85">
        <v>18122.38</v>
      </c>
      <c r="DM19" s="88">
        <f t="shared" si="123"/>
        <v>1.1714893617021276</v>
      </c>
      <c r="DN19" s="88">
        <f t="shared" si="123"/>
        <v>1.1227709750566892</v>
      </c>
      <c r="DO19" s="88">
        <f t="shared" si="123"/>
        <v>1.2978705882352941</v>
      </c>
      <c r="DP19" s="88">
        <f t="shared" si="124"/>
        <v>1.2130098346698337</v>
      </c>
      <c r="DQ19" s="88">
        <f t="shared" si="124"/>
        <v>1.2110244505421266</v>
      </c>
      <c r="DR19" s="88">
        <f t="shared" si="124"/>
        <v>1.2174890935958742</v>
      </c>
      <c r="DS19" s="84">
        <f t="shared" ref="DS19:DS38" si="157">SUM(DT19:DU19)</f>
        <v>1421000</v>
      </c>
      <c r="DT19" s="85"/>
      <c r="DU19" s="85">
        <v>1421000</v>
      </c>
      <c r="DV19" s="84">
        <f t="shared" si="125"/>
        <v>28175.03</v>
      </c>
      <c r="DW19" s="85"/>
      <c r="DX19" s="85">
        <v>28175.03</v>
      </c>
      <c r="DY19" s="84">
        <f t="shared" si="126"/>
        <v>93550.64</v>
      </c>
      <c r="DZ19" s="85"/>
      <c r="EA19" s="85">
        <v>93550.64</v>
      </c>
      <c r="EB19" s="88">
        <f t="shared" ref="EB19:ED34" si="158">IF(DV19&lt;0," ",IF(DS19&lt;0," ",IF(DS19=0," ",IF(DV19/DS19*100&gt;200,"СВ.200",DV19/DS19))))</f>
        <v>1.9827607318789586E-2</v>
      </c>
      <c r="EC19" s="88" t="str">
        <f t="shared" si="158"/>
        <v xml:space="preserve"> </v>
      </c>
      <c r="ED19" s="88">
        <f t="shared" si="158"/>
        <v>1.9827607318789586E-2</v>
      </c>
      <c r="EE19" s="88">
        <f>IF(DV19&lt;0," ",IF(DY19&lt;0," ",IF(DY19=0," ",IF(DV19/DY19*100&gt;200,"СВ.200",DV19/DY19))))</f>
        <v>0.30117410206921086</v>
      </c>
      <c r="EF19" s="88" t="str">
        <f>IF(DW19&lt;0," ",IF(DZ19&lt;0," ",IF(DZ19=0," ",IF(DW19/DZ19*100&gt;200,"СВ.200",DW19/DZ19))))</f>
        <v xml:space="preserve"> </v>
      </c>
      <c r="EG19" s="88">
        <f>IF(DX19&lt;0," ",IF(EA19&lt;0," ",IF(EA19=0," ",IF(DX19/EA19*100&gt;200,"СВ.200",DX19/EA19))))</f>
        <v>0.30117410206921086</v>
      </c>
      <c r="EH19" s="84">
        <f t="shared" si="127"/>
        <v>4496000</v>
      </c>
      <c r="EI19" s="85"/>
      <c r="EJ19" s="85">
        <v>4496000</v>
      </c>
      <c r="EK19" s="84">
        <f t="shared" si="128"/>
        <v>519133.83</v>
      </c>
      <c r="EL19" s="85"/>
      <c r="EM19" s="85">
        <v>519133.83</v>
      </c>
      <c r="EN19" s="84">
        <f t="shared" si="129"/>
        <v>576503.68999999994</v>
      </c>
      <c r="EO19" s="85"/>
      <c r="EP19" s="85">
        <v>576503.68999999994</v>
      </c>
      <c r="EQ19" s="88">
        <f t="shared" si="130"/>
        <v>0.11546570951957295</v>
      </c>
      <c r="ER19" s="88" t="str">
        <f t="shared" si="130"/>
        <v xml:space="preserve"> </v>
      </c>
      <c r="ES19" s="88">
        <f t="shared" si="130"/>
        <v>0.11546570951957295</v>
      </c>
      <c r="ET19" s="88">
        <f t="shared" si="131"/>
        <v>0.9004865693053935</v>
      </c>
      <c r="EU19" s="88" t="str">
        <f t="shared" si="131"/>
        <v xml:space="preserve"> </v>
      </c>
      <c r="EV19" s="88">
        <f t="shared" si="131"/>
        <v>0.9004865693053935</v>
      </c>
      <c r="EW19" s="84">
        <f t="shared" si="132"/>
        <v>0</v>
      </c>
      <c r="EX19" s="85">
        <v>0</v>
      </c>
      <c r="EY19" s="84"/>
      <c r="EZ19" s="84">
        <f t="shared" si="133"/>
        <v>0</v>
      </c>
      <c r="FA19" s="85">
        <v>0</v>
      </c>
      <c r="FB19" s="84"/>
      <c r="FC19" s="84">
        <f t="shared" si="134"/>
        <v>0</v>
      </c>
      <c r="FD19" s="85">
        <v>0</v>
      </c>
      <c r="FE19" s="84">
        <v>0</v>
      </c>
      <c r="FF19" s="88" t="str">
        <f t="shared" ref="FF19:FG34" si="159">IF(EW19&lt;=0," ",IF(EZ19&lt;=0," ",IF(EZ19/EW19*100&gt;200,"СВ.200",EZ19/EW19)))</f>
        <v xml:space="preserve"> </v>
      </c>
      <c r="FG19" s="88" t="str">
        <f t="shared" si="159"/>
        <v xml:space="preserve"> </v>
      </c>
      <c r="FH19" s="88" t="str">
        <f t="shared" si="135"/>
        <v xml:space="preserve"> </v>
      </c>
      <c r="FI19" s="88" t="str">
        <f t="shared" ref="FI19:FJ29" si="160">IF(FC19&lt;=0," ",IF(EZ19&lt;=0," ",IF(EZ19/FC19*100&gt;200,"СВ.200",EZ19/FC19)))</f>
        <v xml:space="preserve"> </v>
      </c>
      <c r="FJ19" s="88" t="str">
        <f t="shared" si="160"/>
        <v xml:space="preserve"> </v>
      </c>
      <c r="FK19" s="88" t="str">
        <f t="shared" ref="FK19:FK38" si="161">IF(FB19&lt;0," ",IF(FE19&lt;0," ",IF(FE19=0," ",IF(FB19/FE19*100&gt;200,"СВ.200",FB19/FE19))))</f>
        <v xml:space="preserve"> </v>
      </c>
      <c r="FL19" s="84">
        <f t="shared" si="136"/>
        <v>0</v>
      </c>
      <c r="FM19" s="85">
        <v>0</v>
      </c>
      <c r="FN19" s="92">
        <v>0</v>
      </c>
      <c r="FO19" s="84">
        <f t="shared" si="137"/>
        <v>351665.11</v>
      </c>
      <c r="FP19" s="85">
        <v>351665.11</v>
      </c>
      <c r="FQ19" s="92">
        <v>0</v>
      </c>
      <c r="FR19" s="84">
        <f t="shared" si="138"/>
        <v>104635.06</v>
      </c>
      <c r="FS19" s="85">
        <v>104635.06</v>
      </c>
      <c r="FT19" s="92">
        <v>0</v>
      </c>
      <c r="FU19" s="88" t="str">
        <f t="shared" si="139"/>
        <v xml:space="preserve"> </v>
      </c>
      <c r="FV19" s="88" t="str">
        <f t="shared" si="139"/>
        <v xml:space="preserve"> </v>
      </c>
      <c r="FW19" s="88" t="str">
        <f t="shared" si="139"/>
        <v xml:space="preserve"> </v>
      </c>
      <c r="FX19" s="88" t="str">
        <f>IF(FR19&lt;=0," ",IF(FO19&lt;=0," ",IF(FO19/FR19*100&gt;200,"СВ.200",FO19/FR19)))</f>
        <v>СВ.200</v>
      </c>
      <c r="FY19" s="88" t="str">
        <f>IF(FS19&lt;=0," ",IF(FP19&lt;=0," ",IF(FP19/FS19*100&gt;200,"СВ.200",FP19/FS19)))</f>
        <v>СВ.200</v>
      </c>
      <c r="FZ19" s="88" t="str">
        <f>IF(FT19&lt;=0," ",IF(FQ19&lt;=0," ",IF(FQ19/FT19*100&gt;200,"СВ.200",FQ19/FT19)))</f>
        <v xml:space="preserve"> </v>
      </c>
      <c r="GA19" s="84">
        <f t="shared" si="142"/>
        <v>0</v>
      </c>
      <c r="GB19" s="91">
        <v>0</v>
      </c>
      <c r="GC19" s="84"/>
      <c r="GD19" s="84">
        <f t="shared" si="143"/>
        <v>0</v>
      </c>
      <c r="GE19" s="91">
        <v>0</v>
      </c>
      <c r="GF19" s="85"/>
      <c r="GG19" s="88" t="str">
        <f t="shared" si="144"/>
        <v xml:space="preserve"> </v>
      </c>
      <c r="GH19" s="88" t="str">
        <f t="shared" si="144"/>
        <v xml:space="preserve"> </v>
      </c>
      <c r="GI19" s="88" t="str">
        <f t="shared" si="144"/>
        <v xml:space="preserve"> </v>
      </c>
      <c r="GJ19" s="95">
        <f t="shared" si="79"/>
        <v>0.83755512166913937</v>
      </c>
      <c r="GK19" s="88">
        <f t="shared" si="79"/>
        <v>0.80728740918520525</v>
      </c>
      <c r="GL19" s="88">
        <f t="shared" si="79"/>
        <v>0.87663581149126391</v>
      </c>
      <c r="GM19" s="95">
        <f t="shared" si="80"/>
        <v>0.81883596876652742</v>
      </c>
      <c r="GN19" s="88">
        <f t="shared" si="80"/>
        <v>0.78724049928102469</v>
      </c>
      <c r="GO19" s="88">
        <f t="shared" si="80"/>
        <v>0.85788458429040004</v>
      </c>
      <c r="GP19" s="95">
        <f t="shared" si="33"/>
        <v>0.75840314143797216</v>
      </c>
      <c r="GQ19" s="88">
        <f t="shared" si="33"/>
        <v>0.67864276898389342</v>
      </c>
      <c r="GR19" s="88">
        <f t="shared" si="33"/>
        <v>0.85324035063384407</v>
      </c>
      <c r="GS19" s="95">
        <f t="shared" si="82"/>
        <v>0.7948253265066586</v>
      </c>
      <c r="GT19" s="88">
        <f t="shared" si="82"/>
        <v>0.71069979815671314</v>
      </c>
      <c r="GU19" s="88">
        <f t="shared" si="82"/>
        <v>0.89023385474365402</v>
      </c>
      <c r="GV19" s="95">
        <f t="shared" si="145"/>
        <v>0.14143128526075266</v>
      </c>
      <c r="GW19" s="88">
        <f t="shared" si="145"/>
        <v>0.20189387923783339</v>
      </c>
      <c r="GX19" s="88">
        <f t="shared" si="145"/>
        <v>6.9539649137428119E-2</v>
      </c>
      <c r="GY19" s="98">
        <f t="shared" si="83"/>
        <v>0.12179359036353039</v>
      </c>
      <c r="GZ19" s="99">
        <f t="shared" si="83"/>
        <v>0.17685879860889217</v>
      </c>
      <c r="HA19" s="88">
        <f t="shared" si="83"/>
        <v>5.9342981389054521E-2</v>
      </c>
      <c r="HB19" s="95">
        <f t="shared" si="146"/>
        <v>2.3370453771126499E-2</v>
      </c>
      <c r="HC19" s="88">
        <f t="shared" si="146"/>
        <v>4.3025567128121167E-2</v>
      </c>
      <c r="HD19" s="88" t="str">
        <f t="shared" si="84"/>
        <v xml:space="preserve"> </v>
      </c>
      <c r="HE19" s="95">
        <f t="shared" si="85"/>
        <v>2.0275347513990721E-2</v>
      </c>
      <c r="HF19" s="88">
        <f t="shared" si="85"/>
        <v>3.8152935121843937E-2</v>
      </c>
      <c r="HG19" s="88" t="str">
        <f t="shared" si="86"/>
        <v xml:space="preserve"> </v>
      </c>
      <c r="HH19" s="95" t="str">
        <f t="shared" si="37"/>
        <v xml:space="preserve"> </v>
      </c>
      <c r="HI19" s="88" t="str">
        <f t="shared" si="37"/>
        <v xml:space="preserve"> </v>
      </c>
      <c r="HJ19" s="88" t="str">
        <f t="shared" si="37"/>
        <v xml:space="preserve"> </v>
      </c>
      <c r="HK19" s="95" t="str">
        <f t="shared" si="147"/>
        <v xml:space="preserve"> </v>
      </c>
      <c r="HL19" s="88" t="str">
        <f t="shared" si="147"/>
        <v xml:space="preserve"> </v>
      </c>
      <c r="HM19" s="88" t="str">
        <f t="shared" si="88"/>
        <v xml:space="preserve"> </v>
      </c>
      <c r="HN19" s="95">
        <f t="shared" si="38"/>
        <v>2.9551591081747354E-2</v>
      </c>
      <c r="HO19" s="88" t="str">
        <f t="shared" si="38"/>
        <v xml:space="preserve"> </v>
      </c>
      <c r="HP19" s="88">
        <f t="shared" si="38"/>
        <v>6.4689220699814892E-2</v>
      </c>
      <c r="HQ19" s="95">
        <f t="shared" si="39"/>
        <v>2.1542384599766498E-2</v>
      </c>
      <c r="HR19" s="88" t="str">
        <f t="shared" si="39"/>
        <v xml:space="preserve"> </v>
      </c>
      <c r="HS19" s="88">
        <f t="shared" si="39"/>
        <v>4.5974055338632892E-2</v>
      </c>
      <c r="HT19" s="95">
        <f t="shared" si="40"/>
        <v>4.7954077426906969E-3</v>
      </c>
      <c r="HU19" s="88" t="str">
        <f t="shared" si="40"/>
        <v xml:space="preserve"> </v>
      </c>
      <c r="HV19" s="88">
        <f t="shared" si="40"/>
        <v>1.0497275390499116E-2</v>
      </c>
      <c r="HW19" s="95">
        <f t="shared" si="41"/>
        <v>1.1691731443700347E-3</v>
      </c>
      <c r="HX19" s="88" t="str">
        <f t="shared" si="41"/>
        <v xml:space="preserve"> </v>
      </c>
      <c r="HY19" s="88">
        <f t="shared" si="41"/>
        <v>2.4951569586355829E-3</v>
      </c>
      <c r="HZ19" s="95">
        <f t="shared" si="42"/>
        <v>5.3635953413135994E-3</v>
      </c>
      <c r="IA19" s="88">
        <f t="shared" si="42"/>
        <v>9.8745079434819465E-3</v>
      </c>
      <c r="IB19" s="102" t="str">
        <f t="shared" si="42"/>
        <v xml:space="preserve"> </v>
      </c>
      <c r="IC19" s="95">
        <f t="shared" si="43"/>
        <v>1.4592971238147187E-2</v>
      </c>
      <c r="ID19" s="88">
        <f t="shared" si="43"/>
        <v>2.746017963439475E-2</v>
      </c>
      <c r="IE19" s="88" t="str">
        <f t="shared" si="43"/>
        <v xml:space="preserve"> </v>
      </c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</row>
    <row r="20" spans="1:256" s="101" customFormat="1" outlineLevel="1" x14ac:dyDescent="0.25">
      <c r="A20" s="82">
        <v>9</v>
      </c>
      <c r="B20" s="83" t="s">
        <v>96</v>
      </c>
      <c r="C20" s="84">
        <f t="shared" si="148"/>
        <v>211793286.96000001</v>
      </c>
      <c r="D20" s="136">
        <v>129861553</v>
      </c>
      <c r="E20" s="85">
        <v>81931733.960000008</v>
      </c>
      <c r="F20" s="84">
        <f t="shared" si="149"/>
        <v>41044288.219999999</v>
      </c>
      <c r="G20" s="136">
        <v>24160655.699999999</v>
      </c>
      <c r="H20" s="85">
        <v>16883632.52</v>
      </c>
      <c r="I20" s="84">
        <f t="shared" si="150"/>
        <v>40499598.039999999</v>
      </c>
      <c r="J20" s="136">
        <v>21701112.969999999</v>
      </c>
      <c r="K20" s="85">
        <v>18798485.07</v>
      </c>
      <c r="L20" s="88">
        <f t="shared" si="151"/>
        <v>0.19379409427529098</v>
      </c>
      <c r="M20" s="88">
        <f t="shared" si="151"/>
        <v>0.18604933594163933</v>
      </c>
      <c r="N20" s="88">
        <f t="shared" si="151"/>
        <v>0.20606951304414939</v>
      </c>
      <c r="O20" s="88">
        <f t="shared" si="94"/>
        <v>1.0134492737301251</v>
      </c>
      <c r="P20" s="88">
        <f t="shared" si="94"/>
        <v>1.1133371700059862</v>
      </c>
      <c r="Q20" s="88">
        <f t="shared" si="94"/>
        <v>0.89813793277119636</v>
      </c>
      <c r="R20" s="84">
        <f t="shared" si="95"/>
        <v>159673157.59999999</v>
      </c>
      <c r="S20" s="85">
        <v>88386800</v>
      </c>
      <c r="T20" s="85">
        <v>71286357.599999994</v>
      </c>
      <c r="U20" s="84">
        <f t="shared" si="10"/>
        <v>35873571.119999997</v>
      </c>
      <c r="V20" s="85">
        <v>21587411.919999998</v>
      </c>
      <c r="W20" s="85">
        <v>14286159.199999997</v>
      </c>
      <c r="X20" s="84">
        <f t="shared" si="96"/>
        <v>37913385.100000001</v>
      </c>
      <c r="Y20" s="85">
        <v>19987447.710000001</v>
      </c>
      <c r="Z20" s="85">
        <v>17925937.390000001</v>
      </c>
      <c r="AA20" s="88">
        <f t="shared" si="152"/>
        <v>0.22466876498971419</v>
      </c>
      <c r="AB20" s="88">
        <f t="shared" si="152"/>
        <v>0.24423796222965419</v>
      </c>
      <c r="AC20" s="88">
        <f t="shared" si="152"/>
        <v>0.20040523433897539</v>
      </c>
      <c r="AD20" s="88">
        <f t="shared" si="97"/>
        <v>0.94619805183262296</v>
      </c>
      <c r="AE20" s="88">
        <f t="shared" si="97"/>
        <v>1.080048450067965</v>
      </c>
      <c r="AF20" s="88">
        <f t="shared" si="97"/>
        <v>0.79695465231121154</v>
      </c>
      <c r="AG20" s="84">
        <f t="shared" si="98"/>
        <v>123188035.59999999</v>
      </c>
      <c r="AH20" s="85">
        <v>69050000</v>
      </c>
      <c r="AI20" s="85">
        <v>54138035.600000001</v>
      </c>
      <c r="AJ20" s="84">
        <f t="shared" si="99"/>
        <v>26980733.890000001</v>
      </c>
      <c r="AK20" s="137">
        <v>15971377.359999999</v>
      </c>
      <c r="AL20" s="137">
        <v>11009356.529999999</v>
      </c>
      <c r="AM20" s="84">
        <f t="shared" si="100"/>
        <v>26199325.460000001</v>
      </c>
      <c r="AN20" s="137">
        <v>14466035.4</v>
      </c>
      <c r="AO20" s="137">
        <v>11733290.059999999</v>
      </c>
      <c r="AP20" s="88">
        <f t="shared" si="101"/>
        <v>0.21902073329270624</v>
      </c>
      <c r="AQ20" s="88">
        <f t="shared" si="101"/>
        <v>0.23130162722664735</v>
      </c>
      <c r="AR20" s="88">
        <f t="shared" si="101"/>
        <v>0.20335714822279216</v>
      </c>
      <c r="AS20" s="88">
        <f t="shared" si="102"/>
        <v>1.0298255171184854</v>
      </c>
      <c r="AT20" s="88">
        <f t="shared" si="102"/>
        <v>1.1040604366279927</v>
      </c>
      <c r="AU20" s="88">
        <f t="shared" si="102"/>
        <v>0.93830089205175593</v>
      </c>
      <c r="AV20" s="84">
        <f t="shared" si="103"/>
        <v>16615022</v>
      </c>
      <c r="AW20" s="85">
        <v>12386800</v>
      </c>
      <c r="AX20" s="85">
        <v>4228222</v>
      </c>
      <c r="AY20" s="84">
        <f t="shared" si="104"/>
        <v>3991974.83</v>
      </c>
      <c r="AZ20" s="85">
        <v>2976111.9</v>
      </c>
      <c r="BA20" s="85">
        <v>1015862.93</v>
      </c>
      <c r="BB20" s="84">
        <f t="shared" si="105"/>
        <v>3720053.2699999996</v>
      </c>
      <c r="BC20" s="85">
        <v>2760767.9099999997</v>
      </c>
      <c r="BD20" s="85">
        <v>959285.3600000001</v>
      </c>
      <c r="BE20" s="88">
        <f t="shared" si="153"/>
        <v>0.24026298791539369</v>
      </c>
      <c r="BF20" s="88">
        <v>0</v>
      </c>
      <c r="BG20" s="138">
        <f t="shared" si="154"/>
        <v>0.24025770879580119</v>
      </c>
      <c r="BH20" s="139">
        <f t="shared" si="106"/>
        <v>1.0730961468194247</v>
      </c>
      <c r="BI20" s="139">
        <f t="shared" si="106"/>
        <v>1.0780014825657693</v>
      </c>
      <c r="BJ20" s="139">
        <f t="shared" si="155"/>
        <v>1.0589788736064938</v>
      </c>
      <c r="BK20" s="84">
        <f t="shared" si="107"/>
        <v>3300000</v>
      </c>
      <c r="BL20" s="85">
        <v>3300000</v>
      </c>
      <c r="BM20" s="85"/>
      <c r="BN20" s="84">
        <f t="shared" si="108"/>
        <v>555173.74</v>
      </c>
      <c r="BO20" s="85">
        <v>555173.74</v>
      </c>
      <c r="BP20" s="85"/>
      <c r="BQ20" s="84">
        <f t="shared" si="109"/>
        <v>518040.26</v>
      </c>
      <c r="BR20" s="85">
        <v>518040.26</v>
      </c>
      <c r="BS20" s="92">
        <v>0</v>
      </c>
      <c r="BT20" s="88">
        <f t="shared" si="110"/>
        <v>0.16823446666666667</v>
      </c>
      <c r="BU20" s="88">
        <f>BO20/BL20</f>
        <v>0.16823446666666667</v>
      </c>
      <c r="BV20" s="133"/>
      <c r="BW20" s="88">
        <f>BN20/BQ20</f>
        <v>1.0716806836596058</v>
      </c>
      <c r="BX20" s="88">
        <f t="shared" si="111"/>
        <v>1.0716806836596058</v>
      </c>
      <c r="BY20" s="133"/>
      <c r="BZ20" s="84">
        <f t="shared" si="112"/>
        <v>0</v>
      </c>
      <c r="CA20" s="136">
        <v>0</v>
      </c>
      <c r="CB20" s="136"/>
      <c r="CC20" s="84">
        <f t="shared" si="113"/>
        <v>3789</v>
      </c>
      <c r="CD20" s="85">
        <v>3789</v>
      </c>
      <c r="CE20" s="85"/>
      <c r="CF20" s="84">
        <f t="shared" si="114"/>
        <v>0</v>
      </c>
      <c r="CG20" s="85">
        <v>0</v>
      </c>
      <c r="CH20" s="92"/>
      <c r="CI20" s="88">
        <f t="shared" si="60"/>
        <v>0</v>
      </c>
      <c r="CJ20" s="88">
        <f t="shared" si="60"/>
        <v>0</v>
      </c>
      <c r="CK20" s="133"/>
      <c r="CL20" s="88" t="str">
        <f t="shared" ref="CL20:CL42" si="162">IF(CC20&lt;0," ",IF(CF20&lt;0," ",IF(CF20=0," ",IF(CC20/CF20*100&gt;200,"СВ.200",CC20/CF20))))</f>
        <v xml:space="preserve"> </v>
      </c>
      <c r="CM20" s="88" t="str">
        <f t="shared" si="156"/>
        <v xml:space="preserve"> </v>
      </c>
      <c r="CN20" s="133"/>
      <c r="CO20" s="84">
        <f t="shared" si="115"/>
        <v>600000</v>
      </c>
      <c r="CP20" s="85">
        <v>600000</v>
      </c>
      <c r="CQ20" s="85"/>
      <c r="CR20" s="84">
        <f t="shared" si="116"/>
        <v>528434.88</v>
      </c>
      <c r="CS20" s="85">
        <v>528434.88</v>
      </c>
      <c r="CT20" s="85"/>
      <c r="CU20" s="84">
        <f t="shared" si="117"/>
        <v>562621.23</v>
      </c>
      <c r="CV20" s="85">
        <v>562621.23</v>
      </c>
      <c r="CW20" s="92"/>
      <c r="CX20" s="88">
        <f>IF(CO20=0," ",IF(CR20/CO20*100&gt;200,"СВ.200",CR20/CO20))</f>
        <v>0.88072479999999997</v>
      </c>
      <c r="CY20" s="88">
        <f t="shared" si="118"/>
        <v>0.88072479999999997</v>
      </c>
      <c r="CZ20" s="88" t="str">
        <f t="shared" si="118"/>
        <v xml:space="preserve"> </v>
      </c>
      <c r="DA20" s="88">
        <f>IF(CU20=0," ",IF(CR20/CU20*100&gt;200,"СВ.200",CR20/CU20))</f>
        <v>0.93923736223035881</v>
      </c>
      <c r="DB20" s="88">
        <f t="shared" si="119"/>
        <v>0.93923736223035881</v>
      </c>
      <c r="DC20" s="88" t="str">
        <f t="shared" si="119"/>
        <v xml:space="preserve"> </v>
      </c>
      <c r="DD20" s="84">
        <f t="shared" si="120"/>
        <v>1461100</v>
      </c>
      <c r="DE20" s="85">
        <v>800000</v>
      </c>
      <c r="DF20" s="85">
        <v>661100</v>
      </c>
      <c r="DG20" s="84">
        <f t="shared" si="121"/>
        <v>347381.43</v>
      </c>
      <c r="DH20" s="85">
        <v>222570.42</v>
      </c>
      <c r="DI20" s="85">
        <v>124811.01</v>
      </c>
      <c r="DJ20" s="84">
        <f t="shared" si="122"/>
        <v>2115676</v>
      </c>
      <c r="DK20" s="85">
        <v>1265056.8</v>
      </c>
      <c r="DL20" s="85">
        <v>850619.2</v>
      </c>
      <c r="DM20" s="88">
        <f t="shared" si="123"/>
        <v>0.23775335705974951</v>
      </c>
      <c r="DN20" s="88">
        <f t="shared" si="123"/>
        <v>0.278213025</v>
      </c>
      <c r="DO20" s="88">
        <f t="shared" si="123"/>
        <v>0.18879293601573136</v>
      </c>
      <c r="DP20" s="88">
        <f t="shared" si="124"/>
        <v>0.16419405901470735</v>
      </c>
      <c r="DQ20" s="88">
        <f>IF(DK20&lt;=0," ",IF(DH20&lt;=0," ",IF(DH20/DK20*100&gt;200,"СВ.200",DH20/DK20)))</f>
        <v>0.17593709626318754</v>
      </c>
      <c r="DR20" s="88">
        <f t="shared" si="124"/>
        <v>0.14672959415917253</v>
      </c>
      <c r="DS20" s="84">
        <f t="shared" si="157"/>
        <v>2977000</v>
      </c>
      <c r="DT20" s="85"/>
      <c r="DU20" s="85">
        <v>2977000</v>
      </c>
      <c r="DV20" s="84">
        <f t="shared" si="125"/>
        <v>296994.83999999997</v>
      </c>
      <c r="DW20" s="85"/>
      <c r="DX20" s="85">
        <v>296994.83999999997</v>
      </c>
      <c r="DY20" s="84">
        <f t="shared" si="126"/>
        <v>844354.74</v>
      </c>
      <c r="DZ20" s="85"/>
      <c r="EA20" s="85">
        <v>844354.74</v>
      </c>
      <c r="EB20" s="88">
        <f t="shared" si="158"/>
        <v>9.9763130668458169E-2</v>
      </c>
      <c r="EC20" s="88" t="str">
        <f t="shared" si="158"/>
        <v xml:space="preserve"> </v>
      </c>
      <c r="ED20" s="88">
        <f t="shared" si="158"/>
        <v>9.9763130668458169E-2</v>
      </c>
      <c r="EE20" s="88">
        <f t="shared" ref="EE20:EG38" si="163">IF(DV20&lt;0," ",IF(DY20&lt;0," ",IF(DY20=0," ",IF(DV20/DY20*100&gt;200,"СВ.200",DV20/DY20))))</f>
        <v>0.35174178094860931</v>
      </c>
      <c r="EF20" s="88" t="str">
        <f t="shared" si="163"/>
        <v xml:space="preserve"> </v>
      </c>
      <c r="EG20" s="88">
        <f t="shared" si="163"/>
        <v>0.35174178094860931</v>
      </c>
      <c r="EH20" s="84">
        <f t="shared" si="127"/>
        <v>9282000</v>
      </c>
      <c r="EI20" s="85"/>
      <c r="EJ20" s="85">
        <v>9282000</v>
      </c>
      <c r="EK20" s="84">
        <f t="shared" si="128"/>
        <v>1839133.8900000001</v>
      </c>
      <c r="EL20" s="85"/>
      <c r="EM20" s="85">
        <v>1839133.8900000001</v>
      </c>
      <c r="EN20" s="84">
        <f t="shared" si="129"/>
        <v>3538388.03</v>
      </c>
      <c r="EO20" s="85"/>
      <c r="EP20" s="85">
        <v>3538388.03</v>
      </c>
      <c r="EQ20" s="88">
        <f t="shared" si="130"/>
        <v>0.19813982870071106</v>
      </c>
      <c r="ER20" s="88" t="str">
        <f t="shared" si="130"/>
        <v xml:space="preserve"> </v>
      </c>
      <c r="ES20" s="88">
        <f t="shared" si="130"/>
        <v>0.19813982870071106</v>
      </c>
      <c r="ET20" s="88">
        <f t="shared" si="131"/>
        <v>0.519766027469859</v>
      </c>
      <c r="EU20" s="88" t="str">
        <f t="shared" si="131"/>
        <v xml:space="preserve"> </v>
      </c>
      <c r="EV20" s="88">
        <f t="shared" si="131"/>
        <v>0.519766027469859</v>
      </c>
      <c r="EW20" s="84">
        <f t="shared" si="132"/>
        <v>550000</v>
      </c>
      <c r="EX20" s="85">
        <v>550000</v>
      </c>
      <c r="EY20" s="84"/>
      <c r="EZ20" s="84">
        <f t="shared" si="133"/>
        <v>0</v>
      </c>
      <c r="FA20" s="85">
        <v>0</v>
      </c>
      <c r="FB20" s="84"/>
      <c r="FC20" s="84">
        <f t="shared" si="134"/>
        <v>0</v>
      </c>
      <c r="FD20" s="85">
        <v>0</v>
      </c>
      <c r="FE20" s="84">
        <v>0</v>
      </c>
      <c r="FF20" s="88" t="str">
        <f t="shared" si="159"/>
        <v xml:space="preserve"> </v>
      </c>
      <c r="FG20" s="88" t="str">
        <f t="shared" si="159"/>
        <v xml:space="preserve"> </v>
      </c>
      <c r="FH20" s="88" t="str">
        <f t="shared" si="135"/>
        <v xml:space="preserve"> </v>
      </c>
      <c r="FI20" s="88" t="str">
        <f t="shared" si="160"/>
        <v xml:space="preserve"> </v>
      </c>
      <c r="FJ20" s="88" t="str">
        <f t="shared" si="160"/>
        <v xml:space="preserve"> </v>
      </c>
      <c r="FK20" s="88" t="str">
        <f t="shared" si="161"/>
        <v xml:space="preserve"> </v>
      </c>
      <c r="FL20" s="84">
        <f t="shared" si="136"/>
        <v>1700000</v>
      </c>
      <c r="FM20" s="85">
        <v>1700000</v>
      </c>
      <c r="FN20" s="92">
        <v>0</v>
      </c>
      <c r="FO20" s="84">
        <f t="shared" si="137"/>
        <v>1329954.6200000001</v>
      </c>
      <c r="FP20" s="85">
        <v>1329954.6200000001</v>
      </c>
      <c r="FQ20" s="92">
        <v>0</v>
      </c>
      <c r="FR20" s="84">
        <f t="shared" si="138"/>
        <v>414926.11</v>
      </c>
      <c r="FS20" s="85">
        <v>414926.11</v>
      </c>
      <c r="FT20" s="92">
        <v>0</v>
      </c>
      <c r="FU20" s="88">
        <f t="shared" si="139"/>
        <v>0.78232624705882359</v>
      </c>
      <c r="FV20" s="88">
        <f t="shared" si="139"/>
        <v>0.78232624705882359</v>
      </c>
      <c r="FW20" s="88" t="str">
        <f t="shared" si="139"/>
        <v xml:space="preserve"> </v>
      </c>
      <c r="FX20" s="88" t="str">
        <f t="shared" si="140"/>
        <v>СВ.200</v>
      </c>
      <c r="FY20" s="88" t="str">
        <f t="shared" si="140"/>
        <v>СВ.200</v>
      </c>
      <c r="FZ20" s="88" t="str">
        <f t="shared" si="141"/>
        <v xml:space="preserve"> </v>
      </c>
      <c r="GA20" s="84">
        <f t="shared" si="142"/>
        <v>0</v>
      </c>
      <c r="GB20" s="91">
        <v>0</v>
      </c>
      <c r="GC20" s="84"/>
      <c r="GD20" s="84">
        <f t="shared" si="143"/>
        <v>0</v>
      </c>
      <c r="GE20" s="91">
        <v>0</v>
      </c>
      <c r="GF20" s="84"/>
      <c r="GG20" s="88" t="str">
        <f t="shared" si="144"/>
        <v xml:space="preserve"> </v>
      </c>
      <c r="GH20" s="88" t="str">
        <f t="shared" si="144"/>
        <v xml:space="preserve"> </v>
      </c>
      <c r="GI20" s="88" t="str">
        <f t="shared" si="144"/>
        <v xml:space="preserve"> </v>
      </c>
      <c r="GJ20" s="95">
        <f t="shared" si="79"/>
        <v>0.93614225658620887</v>
      </c>
      <c r="GK20" s="88">
        <f t="shared" si="79"/>
        <v>0.92103330080954837</v>
      </c>
      <c r="GL20" s="88">
        <f t="shared" si="79"/>
        <v>0.95358414910824518</v>
      </c>
      <c r="GM20" s="95">
        <f t="shared" si="80"/>
        <v>0.87402103132390485</v>
      </c>
      <c r="GN20" s="88">
        <f t="shared" si="80"/>
        <v>0.89349445594723653</v>
      </c>
      <c r="GO20" s="88">
        <f t="shared" si="80"/>
        <v>0.84615435588739041</v>
      </c>
      <c r="GP20" s="95">
        <f t="shared" si="33"/>
        <v>0.6910310274563165</v>
      </c>
      <c r="GQ20" s="88">
        <f t="shared" si="33"/>
        <v>0.72375600976619137</v>
      </c>
      <c r="GR20" s="88">
        <f t="shared" si="33"/>
        <v>0.65454262194095492</v>
      </c>
      <c r="GS20" s="95">
        <f t="shared" si="82"/>
        <v>0.75210616193596291</v>
      </c>
      <c r="GT20" s="88">
        <f t="shared" si="82"/>
        <v>0.73984678752542199</v>
      </c>
      <c r="GU20" s="88">
        <f t="shared" si="82"/>
        <v>0.77063095656948866</v>
      </c>
      <c r="GV20" s="95">
        <f t="shared" si="145"/>
        <v>9.8119786987841379E-2</v>
      </c>
      <c r="GW20" s="88">
        <f t="shared" si="145"/>
        <v>0.13812508480603797</v>
      </c>
      <c r="GX20" s="88">
        <f t="shared" si="145"/>
        <v>5.3513818503859008E-2</v>
      </c>
      <c r="GY20" s="98">
        <f t="shared" si="83"/>
        <v>0.11127899189758726</v>
      </c>
      <c r="GZ20" s="99">
        <f t="shared" si="83"/>
        <v>0.13786330251301382</v>
      </c>
      <c r="HA20" s="88">
        <f t="shared" si="83"/>
        <v>7.1108190506514887E-2</v>
      </c>
      <c r="HB20" s="95">
        <f t="shared" si="146"/>
        <v>1.3663782820595462E-2</v>
      </c>
      <c r="HC20" s="88">
        <f t="shared" si="146"/>
        <v>2.5918279688147337E-2</v>
      </c>
      <c r="HD20" s="88" t="str">
        <f t="shared" si="84"/>
        <v xml:space="preserve"> </v>
      </c>
      <c r="HE20" s="95">
        <f t="shared" si="85"/>
        <v>1.5475842595734306E-2</v>
      </c>
      <c r="HF20" s="88">
        <f t="shared" si="85"/>
        <v>2.5717475631511461E-2</v>
      </c>
      <c r="HG20" s="88" t="str">
        <f t="shared" si="86"/>
        <v xml:space="preserve"> </v>
      </c>
      <c r="HH20" s="95" t="str">
        <f t="shared" si="37"/>
        <v xml:space="preserve"> </v>
      </c>
      <c r="HI20" s="88" t="str">
        <f t="shared" si="37"/>
        <v xml:space="preserve"> </v>
      </c>
      <c r="HJ20" s="88" t="str">
        <f t="shared" si="37"/>
        <v xml:space="preserve"> </v>
      </c>
      <c r="HK20" s="95">
        <f t="shared" si="147"/>
        <v>2.3729724250157876E-5</v>
      </c>
      <c r="HL20" s="88">
        <f t="shared" si="147"/>
        <v>4.286839211284943E-5</v>
      </c>
      <c r="HM20" s="88" t="str">
        <f t="shared" si="88"/>
        <v xml:space="preserve"> </v>
      </c>
      <c r="HN20" s="95">
        <f t="shared" si="38"/>
        <v>9.3328201126519822E-2</v>
      </c>
      <c r="HO20" s="88" t="str">
        <f t="shared" si="38"/>
        <v xml:space="preserve"> </v>
      </c>
      <c r="HP20" s="88">
        <f t="shared" si="38"/>
        <v>0.19738928866135014</v>
      </c>
      <c r="HQ20" s="95">
        <f t="shared" si="39"/>
        <v>5.126709810539766E-2</v>
      </c>
      <c r="HR20" s="88" t="str">
        <f t="shared" si="39"/>
        <v xml:space="preserve"> </v>
      </c>
      <c r="HS20" s="88">
        <f t="shared" si="39"/>
        <v>0.12873536296585583</v>
      </c>
      <c r="HT20" s="95">
        <f t="shared" si="40"/>
        <v>2.2270623891085892E-2</v>
      </c>
      <c r="HU20" s="88" t="str">
        <f t="shared" si="40"/>
        <v xml:space="preserve"> </v>
      </c>
      <c r="HV20" s="88">
        <f t="shared" si="40"/>
        <v>4.7102403719820198E-2</v>
      </c>
      <c r="HW20" s="95">
        <f t="shared" si="41"/>
        <v>8.2789315567866999E-3</v>
      </c>
      <c r="HX20" s="88" t="str">
        <f t="shared" si="41"/>
        <v xml:space="preserve"> </v>
      </c>
      <c r="HY20" s="88">
        <f t="shared" si="41"/>
        <v>2.0788991347653472E-2</v>
      </c>
      <c r="HZ20" s="95">
        <f t="shared" si="42"/>
        <v>1.0944053370744781E-2</v>
      </c>
      <c r="IA20" s="88">
        <f t="shared" si="42"/>
        <v>2.0759334359254214E-2</v>
      </c>
      <c r="IB20" s="102" t="str">
        <f t="shared" si="42"/>
        <v xml:space="preserve"> </v>
      </c>
      <c r="IC20" s="95">
        <f t="shared" si="43"/>
        <v>3.7073382394833071E-2</v>
      </c>
      <c r="ID20" s="88">
        <f t="shared" si="43"/>
        <v>6.1607877078022615E-2</v>
      </c>
      <c r="IE20" s="88" t="str">
        <f t="shared" si="43"/>
        <v xml:space="preserve"> </v>
      </c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</row>
    <row r="21" spans="1:256" s="101" customFormat="1" outlineLevel="1" x14ac:dyDescent="0.25">
      <c r="A21" s="82">
        <v>10</v>
      </c>
      <c r="B21" s="83" t="s">
        <v>97</v>
      </c>
      <c r="C21" s="84">
        <f t="shared" si="148"/>
        <v>220798837.27999997</v>
      </c>
      <c r="D21" s="136">
        <v>117195693.77</v>
      </c>
      <c r="E21" s="85">
        <v>103603143.50999999</v>
      </c>
      <c r="F21" s="84">
        <f t="shared" si="149"/>
        <v>38672976.469999999</v>
      </c>
      <c r="G21" s="136">
        <v>20622628.170000002</v>
      </c>
      <c r="H21" s="85">
        <v>18050348.299999997</v>
      </c>
      <c r="I21" s="84">
        <f t="shared" si="150"/>
        <v>46417186.409999996</v>
      </c>
      <c r="J21" s="136">
        <v>23635710.68</v>
      </c>
      <c r="K21" s="85">
        <v>22781475.73</v>
      </c>
      <c r="L21" s="88">
        <f t="shared" si="151"/>
        <v>0.17515027228589039</v>
      </c>
      <c r="M21" s="88">
        <f t="shared" si="151"/>
        <v>0.17596745670939512</v>
      </c>
      <c r="N21" s="88">
        <f t="shared" si="151"/>
        <v>0.17422587470290166</v>
      </c>
      <c r="O21" s="88">
        <f t="shared" si="94"/>
        <v>0.83316072043669576</v>
      </c>
      <c r="P21" s="88">
        <f t="shared" si="94"/>
        <v>0.87251991062195566</v>
      </c>
      <c r="Q21" s="88">
        <f t="shared" si="94"/>
        <v>0.79232568223094635</v>
      </c>
      <c r="R21" s="84">
        <f t="shared" si="95"/>
        <v>177301900.66000003</v>
      </c>
      <c r="S21" s="85">
        <v>80047846.120000005</v>
      </c>
      <c r="T21" s="85">
        <v>97254054.540000007</v>
      </c>
      <c r="U21" s="84">
        <f t="shared" si="10"/>
        <v>31964532.140000001</v>
      </c>
      <c r="V21" s="85">
        <v>15833097.860000001</v>
      </c>
      <c r="W21" s="85">
        <v>16131434.280000001</v>
      </c>
      <c r="X21" s="84">
        <f t="shared" si="96"/>
        <v>38717690.380000003</v>
      </c>
      <c r="Y21" s="85">
        <v>17863547.290000003</v>
      </c>
      <c r="Z21" s="85">
        <v>20854143.09</v>
      </c>
      <c r="AA21" s="88">
        <f t="shared" si="152"/>
        <v>0.1802830766112104</v>
      </c>
      <c r="AB21" s="88">
        <f t="shared" si="152"/>
        <v>0.1977954264536306</v>
      </c>
      <c r="AC21" s="88">
        <f t="shared" si="152"/>
        <v>0.16586901550068783</v>
      </c>
      <c r="AD21" s="88">
        <f t="shared" si="97"/>
        <v>0.82557951743194857</v>
      </c>
      <c r="AE21" s="88">
        <f t="shared" si="97"/>
        <v>0.88633559745792234</v>
      </c>
      <c r="AF21" s="88">
        <f t="shared" si="97"/>
        <v>0.77353618465077878</v>
      </c>
      <c r="AG21" s="84">
        <f t="shared" si="98"/>
        <v>137995320</v>
      </c>
      <c r="AH21" s="85">
        <v>55712910</v>
      </c>
      <c r="AI21" s="85">
        <v>82282410</v>
      </c>
      <c r="AJ21" s="84">
        <f t="shared" si="99"/>
        <v>22625130.109999999</v>
      </c>
      <c r="AK21" s="137">
        <v>9520505.9700000007</v>
      </c>
      <c r="AL21" s="137">
        <v>13104624.139999999</v>
      </c>
      <c r="AM21" s="84">
        <f t="shared" si="100"/>
        <v>31153491.050000001</v>
      </c>
      <c r="AN21" s="137">
        <v>12459921.73</v>
      </c>
      <c r="AO21" s="137">
        <v>18693569.32</v>
      </c>
      <c r="AP21" s="88">
        <f t="shared" si="101"/>
        <v>0.16395577842784814</v>
      </c>
      <c r="AQ21" s="88">
        <f t="shared" si="101"/>
        <v>0.17088509593198417</v>
      </c>
      <c r="AR21" s="88">
        <f t="shared" si="101"/>
        <v>0.15926398047893831</v>
      </c>
      <c r="AS21" s="88">
        <f t="shared" si="102"/>
        <v>0.72624702232207772</v>
      </c>
      <c r="AT21" s="88">
        <f t="shared" si="102"/>
        <v>0.76409035115182866</v>
      </c>
      <c r="AU21" s="88">
        <f t="shared" si="102"/>
        <v>0.70102311204845913</v>
      </c>
      <c r="AV21" s="84">
        <f t="shared" si="103"/>
        <v>16674401.510000002</v>
      </c>
      <c r="AW21" s="85">
        <v>13647424.970000001</v>
      </c>
      <c r="AX21" s="85">
        <v>3026976.54</v>
      </c>
      <c r="AY21" s="84">
        <f t="shared" si="104"/>
        <v>4006270.1100000003</v>
      </c>
      <c r="AZ21" s="85">
        <v>3278994.47</v>
      </c>
      <c r="BA21" s="85">
        <v>727275.64</v>
      </c>
      <c r="BB21" s="84">
        <f t="shared" si="105"/>
        <v>3758525.1</v>
      </c>
      <c r="BC21" s="85">
        <v>3071051.21</v>
      </c>
      <c r="BD21" s="85">
        <v>687473.89</v>
      </c>
      <c r="BE21" s="88">
        <f t="shared" si="153"/>
        <v>0.24026470201028521</v>
      </c>
      <c r="BF21" s="88">
        <f t="shared" si="153"/>
        <v>0.24026470027920585</v>
      </c>
      <c r="BG21" s="138">
        <f t="shared" si="154"/>
        <v>0.24026470981502884</v>
      </c>
      <c r="BH21" s="139">
        <f t="shared" si="106"/>
        <v>1.0659154863699061</v>
      </c>
      <c r="BI21" s="139">
        <f t="shared" si="106"/>
        <v>1.0677107758160764</v>
      </c>
      <c r="BJ21" s="139">
        <f t="shared" si="155"/>
        <v>1.0578956533171027</v>
      </c>
      <c r="BK21" s="84">
        <f t="shared" si="107"/>
        <v>6443811.1500000004</v>
      </c>
      <c r="BL21" s="85">
        <v>6443811.1500000004</v>
      </c>
      <c r="BM21" s="85"/>
      <c r="BN21" s="84">
        <f t="shared" si="108"/>
        <v>806012.41</v>
      </c>
      <c r="BO21" s="85">
        <v>806012.41</v>
      </c>
      <c r="BP21" s="85"/>
      <c r="BQ21" s="84">
        <f t="shared" si="109"/>
        <v>752101.25</v>
      </c>
      <c r="BR21" s="85">
        <v>752101.25</v>
      </c>
      <c r="BS21" s="92">
        <v>0</v>
      </c>
      <c r="BT21" s="88">
        <f t="shared" si="110"/>
        <v>0.12508318310973468</v>
      </c>
      <c r="BU21" s="88">
        <f t="shared" si="110"/>
        <v>0.12508318310973468</v>
      </c>
      <c r="BV21" s="133"/>
      <c r="BW21" s="88">
        <f t="shared" ref="BW21:BW40" si="164">BN21/BQ21</f>
        <v>1.0716807211794954</v>
      </c>
      <c r="BX21" s="88">
        <f t="shared" si="111"/>
        <v>1.0716807211794954</v>
      </c>
      <c r="BY21" s="133"/>
      <c r="BZ21" s="84">
        <f t="shared" si="112"/>
        <v>0</v>
      </c>
      <c r="CA21" s="136">
        <v>0</v>
      </c>
      <c r="CB21" s="136"/>
      <c r="CC21" s="84">
        <f t="shared" si="113"/>
        <v>0</v>
      </c>
      <c r="CD21" s="85">
        <v>0</v>
      </c>
      <c r="CE21" s="85"/>
      <c r="CF21" s="84">
        <f t="shared" si="114"/>
        <v>0</v>
      </c>
      <c r="CG21" s="85">
        <v>0</v>
      </c>
      <c r="CH21" s="92"/>
      <c r="CI21" s="88" t="str">
        <f t="shared" si="60"/>
        <v xml:space="preserve"> </v>
      </c>
      <c r="CJ21" s="88" t="str">
        <f t="shared" si="60"/>
        <v xml:space="preserve"> </v>
      </c>
      <c r="CK21" s="133"/>
      <c r="CL21" s="88" t="str">
        <f t="shared" si="162"/>
        <v xml:space="preserve"> </v>
      </c>
      <c r="CM21" s="88" t="str">
        <f t="shared" si="156"/>
        <v xml:space="preserve"> </v>
      </c>
      <c r="CN21" s="133"/>
      <c r="CO21" s="84">
        <f t="shared" si="115"/>
        <v>1266000</v>
      </c>
      <c r="CP21" s="85">
        <v>1266000</v>
      </c>
      <c r="CQ21" s="85"/>
      <c r="CR21" s="84">
        <f t="shared" si="116"/>
        <v>576479.89</v>
      </c>
      <c r="CS21" s="85">
        <v>576479.89</v>
      </c>
      <c r="CT21" s="85"/>
      <c r="CU21" s="84">
        <f t="shared" si="117"/>
        <v>640930.63</v>
      </c>
      <c r="CV21" s="85">
        <v>640930.63</v>
      </c>
      <c r="CW21" s="92"/>
      <c r="CX21" s="88">
        <f t="shared" si="118"/>
        <v>0.45535536334913113</v>
      </c>
      <c r="CY21" s="88">
        <f t="shared" si="118"/>
        <v>0.45535536334913113</v>
      </c>
      <c r="CZ21" s="88" t="str">
        <f t="shared" si="118"/>
        <v xml:space="preserve"> </v>
      </c>
      <c r="DA21" s="88">
        <f t="shared" si="119"/>
        <v>0.89944194116608223</v>
      </c>
      <c r="DB21" s="88">
        <f t="shared" si="119"/>
        <v>0.89944194116608223</v>
      </c>
      <c r="DC21" s="88" t="str">
        <f t="shared" si="119"/>
        <v xml:space="preserve"> </v>
      </c>
      <c r="DD21" s="84">
        <f t="shared" si="120"/>
        <v>209800</v>
      </c>
      <c r="DE21" s="85">
        <v>126700</v>
      </c>
      <c r="DF21" s="85">
        <v>83100</v>
      </c>
      <c r="DG21" s="84">
        <f t="shared" si="121"/>
        <v>5727</v>
      </c>
      <c r="DH21" s="85">
        <v>3885.1</v>
      </c>
      <c r="DI21" s="85">
        <v>1841.9</v>
      </c>
      <c r="DJ21" s="84">
        <f t="shared" si="122"/>
        <v>86636.51</v>
      </c>
      <c r="DK21" s="85">
        <v>60645.56</v>
      </c>
      <c r="DL21" s="85">
        <v>25990.95</v>
      </c>
      <c r="DM21" s="88">
        <f t="shared" si="123"/>
        <v>2.7297426120114394E-2</v>
      </c>
      <c r="DN21" s="88">
        <f>IF(DE21&lt;=0," ",IF(DH21&lt;=0," ",IF(DH21/DE21*100&gt;200,"СВ.200",DH21/DE21)))</f>
        <v>3.0663772691397001E-2</v>
      </c>
      <c r="DO21" s="88">
        <f t="shared" si="123"/>
        <v>2.2164861612515043E-2</v>
      </c>
      <c r="DP21" s="88">
        <f t="shared" si="124"/>
        <v>6.6103770800555101E-2</v>
      </c>
      <c r="DQ21" s="88">
        <f t="shared" si="124"/>
        <v>6.4062397972745239E-2</v>
      </c>
      <c r="DR21" s="88">
        <f t="shared" si="124"/>
        <v>7.0866974850861547E-2</v>
      </c>
      <c r="DS21" s="84">
        <f t="shared" si="157"/>
        <v>3074000</v>
      </c>
      <c r="DT21" s="85"/>
      <c r="DU21" s="85">
        <v>3074000</v>
      </c>
      <c r="DV21" s="84">
        <f t="shared" si="125"/>
        <v>313002.81</v>
      </c>
      <c r="DW21" s="85"/>
      <c r="DX21" s="85">
        <v>313002.81</v>
      </c>
      <c r="DY21" s="84">
        <f t="shared" si="126"/>
        <v>214413.79</v>
      </c>
      <c r="DZ21" s="85"/>
      <c r="EA21" s="85">
        <v>214413.79</v>
      </c>
      <c r="EB21" s="88">
        <f t="shared" si="158"/>
        <v>0.10182264476252439</v>
      </c>
      <c r="EC21" s="88" t="str">
        <f t="shared" si="158"/>
        <v xml:space="preserve"> </v>
      </c>
      <c r="ED21" s="88">
        <f t="shared" si="158"/>
        <v>0.10182264476252439</v>
      </c>
      <c r="EE21" s="88">
        <f t="shared" si="163"/>
        <v>1.4598072726572298</v>
      </c>
      <c r="EF21" s="88" t="str">
        <f t="shared" si="163"/>
        <v xml:space="preserve"> </v>
      </c>
      <c r="EG21" s="88">
        <f t="shared" si="163"/>
        <v>1.4598072726572298</v>
      </c>
      <c r="EH21" s="84">
        <f t="shared" si="127"/>
        <v>8784000</v>
      </c>
      <c r="EI21" s="85"/>
      <c r="EJ21" s="85">
        <v>8784000</v>
      </c>
      <c r="EK21" s="84">
        <f t="shared" si="128"/>
        <v>1983889.79</v>
      </c>
      <c r="EL21" s="85"/>
      <c r="EM21" s="85">
        <v>1983889.79</v>
      </c>
      <c r="EN21" s="84">
        <f t="shared" si="129"/>
        <v>1232395.1399999999</v>
      </c>
      <c r="EO21" s="85"/>
      <c r="EP21" s="85">
        <v>1232395.1399999999</v>
      </c>
      <c r="EQ21" s="88">
        <f t="shared" si="130"/>
        <v>0.22585266279599273</v>
      </c>
      <c r="ER21" s="88" t="str">
        <f t="shared" si="130"/>
        <v xml:space="preserve"> </v>
      </c>
      <c r="ES21" s="88">
        <f t="shared" si="130"/>
        <v>0.22585266279599273</v>
      </c>
      <c r="ET21" s="88">
        <f t="shared" si="131"/>
        <v>1.6097838474111479</v>
      </c>
      <c r="EU21" s="88" t="str">
        <f t="shared" si="131"/>
        <v xml:space="preserve"> </v>
      </c>
      <c r="EV21" s="88">
        <f t="shared" si="131"/>
        <v>1.6097838474111479</v>
      </c>
      <c r="EW21" s="84">
        <f t="shared" si="132"/>
        <v>1064000</v>
      </c>
      <c r="EX21" s="85">
        <v>1064000</v>
      </c>
      <c r="EY21" s="84"/>
      <c r="EZ21" s="84">
        <f t="shared" si="133"/>
        <v>106215</v>
      </c>
      <c r="FA21" s="85">
        <v>106215</v>
      </c>
      <c r="FB21" s="84"/>
      <c r="FC21" s="84">
        <f t="shared" si="134"/>
        <v>518583</v>
      </c>
      <c r="FD21" s="85">
        <v>518583</v>
      </c>
      <c r="FE21" s="84">
        <v>0</v>
      </c>
      <c r="FF21" s="88">
        <f t="shared" si="159"/>
        <v>9.9826127819548874E-2</v>
      </c>
      <c r="FG21" s="88">
        <f t="shared" si="159"/>
        <v>9.9826127819548874E-2</v>
      </c>
      <c r="FH21" s="88" t="str">
        <f t="shared" si="135"/>
        <v xml:space="preserve"> </v>
      </c>
      <c r="FI21" s="88">
        <f t="shared" si="160"/>
        <v>0.2048177437362968</v>
      </c>
      <c r="FJ21" s="88">
        <f t="shared" si="160"/>
        <v>0.2048177437362968</v>
      </c>
      <c r="FK21" s="88" t="str">
        <f t="shared" si="161"/>
        <v xml:space="preserve"> </v>
      </c>
      <c r="FL21" s="84">
        <f t="shared" si="136"/>
        <v>1790568</v>
      </c>
      <c r="FM21" s="85">
        <v>1787000</v>
      </c>
      <c r="FN21" s="92">
        <v>3568</v>
      </c>
      <c r="FO21" s="84">
        <f t="shared" si="137"/>
        <v>1541805.02</v>
      </c>
      <c r="FP21" s="85">
        <v>1541005.02</v>
      </c>
      <c r="FQ21" s="92">
        <v>800</v>
      </c>
      <c r="FR21" s="84">
        <f t="shared" si="138"/>
        <v>360613.91</v>
      </c>
      <c r="FS21" s="85">
        <v>360313.91</v>
      </c>
      <c r="FT21" s="92">
        <v>300</v>
      </c>
      <c r="FU21" s="88">
        <f t="shared" si="139"/>
        <v>0.86107035309466051</v>
      </c>
      <c r="FV21" s="88">
        <f t="shared" si="139"/>
        <v>0.86234192501398998</v>
      </c>
      <c r="FW21" s="88">
        <f t="shared" si="139"/>
        <v>0.22421524663677131</v>
      </c>
      <c r="FX21" s="88" t="str">
        <f t="shared" si="140"/>
        <v>СВ.200</v>
      </c>
      <c r="FY21" s="88" t="str">
        <f t="shared" si="140"/>
        <v>СВ.200</v>
      </c>
      <c r="FZ21" s="88">
        <f t="shared" si="141"/>
        <v>0.375</v>
      </c>
      <c r="GA21" s="84">
        <f t="shared" si="142"/>
        <v>0</v>
      </c>
      <c r="GB21" s="91">
        <v>0</v>
      </c>
      <c r="GC21" s="84"/>
      <c r="GD21" s="84">
        <f t="shared" si="143"/>
        <v>0</v>
      </c>
      <c r="GE21" s="91">
        <v>0</v>
      </c>
      <c r="GF21" s="84"/>
      <c r="GG21" s="88" t="str">
        <f t="shared" si="144"/>
        <v xml:space="preserve"> </v>
      </c>
      <c r="GH21" s="88" t="str">
        <f t="shared" si="144"/>
        <v xml:space="preserve"> </v>
      </c>
      <c r="GI21" s="88" t="str">
        <f t="shared" si="144"/>
        <v xml:space="preserve"> </v>
      </c>
      <c r="GJ21" s="95">
        <f t="shared" si="79"/>
        <v>0.83412402548506825</v>
      </c>
      <c r="GK21" s="88">
        <f t="shared" si="79"/>
        <v>0.75578634092503638</v>
      </c>
      <c r="GL21" s="88">
        <f t="shared" si="79"/>
        <v>0.91539913116945382</v>
      </c>
      <c r="GM21" s="95">
        <f t="shared" si="80"/>
        <v>0.8265340570513372</v>
      </c>
      <c r="GN21" s="88">
        <f t="shared" si="80"/>
        <v>0.76775364078146979</v>
      </c>
      <c r="GO21" s="88">
        <f t="shared" si="80"/>
        <v>0.89369102534159983</v>
      </c>
      <c r="GP21" s="95">
        <f t="shared" si="33"/>
        <v>0.80463195878266125</v>
      </c>
      <c r="GQ21" s="88">
        <f t="shared" si="33"/>
        <v>0.69750545777517847</v>
      </c>
      <c r="GR21" s="88">
        <f t="shared" si="33"/>
        <v>0.89639594584751647</v>
      </c>
      <c r="GS21" s="95">
        <f t="shared" si="82"/>
        <v>0.70781984265889519</v>
      </c>
      <c r="GT21" s="88">
        <f t="shared" si="82"/>
        <v>0.60130405648866492</v>
      </c>
      <c r="GU21" s="88">
        <f t="shared" si="82"/>
        <v>0.81236571482346809</v>
      </c>
      <c r="GV21" s="95">
        <f t="shared" si="145"/>
        <v>9.7075137052635319E-2</v>
      </c>
      <c r="GW21" s="88">
        <f t="shared" si="145"/>
        <v>0.17191720995522383</v>
      </c>
      <c r="GX21" s="88">
        <f t="shared" si="145"/>
        <v>3.2965818208548603E-2</v>
      </c>
      <c r="GY21" s="98">
        <f t="shared" si="83"/>
        <v>0.12533485841285336</v>
      </c>
      <c r="GZ21" s="99">
        <f t="shared" si="83"/>
        <v>0.20709746753248451</v>
      </c>
      <c r="HA21" s="88">
        <f t="shared" si="83"/>
        <v>4.5084375473152284E-2</v>
      </c>
      <c r="HB21" s="95">
        <f t="shared" si="146"/>
        <v>1.9425261233777136E-2</v>
      </c>
      <c r="HC21" s="88">
        <f t="shared" si="146"/>
        <v>4.2102569987374543E-2</v>
      </c>
      <c r="HD21" s="88" t="str">
        <f t="shared" si="84"/>
        <v xml:space="preserve"> </v>
      </c>
      <c r="HE21" s="95">
        <f t="shared" si="85"/>
        <v>2.5215836304744988E-2</v>
      </c>
      <c r="HF21" s="88">
        <f t="shared" si="85"/>
        <v>5.0906804033358004E-2</v>
      </c>
      <c r="HG21" s="88" t="str">
        <f t="shared" si="86"/>
        <v xml:space="preserve"> </v>
      </c>
      <c r="HH21" s="95" t="str">
        <f t="shared" si="37"/>
        <v xml:space="preserve"> </v>
      </c>
      <c r="HI21" s="88" t="str">
        <f t="shared" si="37"/>
        <v xml:space="preserve"> </v>
      </c>
      <c r="HJ21" s="88" t="str">
        <f t="shared" si="37"/>
        <v xml:space="preserve"> </v>
      </c>
      <c r="HK21" s="95" t="str">
        <f t="shared" si="147"/>
        <v xml:space="preserve"> </v>
      </c>
      <c r="HL21" s="88" t="str">
        <f t="shared" si="147"/>
        <v xml:space="preserve"> </v>
      </c>
      <c r="HM21" s="88" t="str">
        <f t="shared" si="88"/>
        <v xml:space="preserve"> </v>
      </c>
      <c r="HN21" s="95">
        <f t="shared" si="38"/>
        <v>3.18302855336796E-2</v>
      </c>
      <c r="HO21" s="88" t="str">
        <f t="shared" si="38"/>
        <v xml:space="preserve"> </v>
      </c>
      <c r="HP21" s="88">
        <f t="shared" si="38"/>
        <v>5.9095937660030698E-2</v>
      </c>
      <c r="HQ21" s="95">
        <f t="shared" si="39"/>
        <v>6.2065347345327981E-2</v>
      </c>
      <c r="HR21" s="88" t="str">
        <f t="shared" si="39"/>
        <v xml:space="preserve"> </v>
      </c>
      <c r="HS21" s="88">
        <f t="shared" si="39"/>
        <v>0.12298285171453457</v>
      </c>
      <c r="HT21" s="95">
        <f t="shared" si="40"/>
        <v>5.5378765596709647E-3</v>
      </c>
      <c r="HU21" s="88">
        <f>IF(Y21&lt;=0," ",IF(Y21&lt;=0," ",IF(DZ21/Y21*100&gt;200,"СВ.200",DZ21/Y21)))</f>
        <v>0</v>
      </c>
      <c r="HV21" s="88">
        <f t="shared" si="40"/>
        <v>1.0281591963508484E-2</v>
      </c>
      <c r="HW21" s="95">
        <f t="shared" si="41"/>
        <v>9.7921911895689009E-3</v>
      </c>
      <c r="HX21" s="88" t="str">
        <f t="shared" si="41"/>
        <v xml:space="preserve"> </v>
      </c>
      <c r="HY21" s="88">
        <f t="shared" si="41"/>
        <v>1.9403284578858909E-2</v>
      </c>
      <c r="HZ21" s="95">
        <f t="shared" si="42"/>
        <v>9.3139313440627793E-3</v>
      </c>
      <c r="IA21" s="88">
        <f t="shared" si="42"/>
        <v>2.017034490130095E-2</v>
      </c>
      <c r="IB21" s="140">
        <f t="shared" si="42"/>
        <v>1.4385630649281212E-5</v>
      </c>
      <c r="IC21" s="95">
        <f t="shared" si="43"/>
        <v>4.8234868986885789E-2</v>
      </c>
      <c r="ID21" s="88">
        <f t="shared" si="43"/>
        <v>9.7328080305315562E-2</v>
      </c>
      <c r="IE21" s="88">
        <f t="shared" si="43"/>
        <v>4.9592614402046833E-5</v>
      </c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</row>
    <row r="22" spans="1:256" s="101" customFormat="1" outlineLevel="1" x14ac:dyDescent="0.25">
      <c r="A22" s="82">
        <v>11</v>
      </c>
      <c r="B22" s="83" t="s">
        <v>98</v>
      </c>
      <c r="C22" s="84">
        <f t="shared" si="148"/>
        <v>764261729.46000004</v>
      </c>
      <c r="D22" s="136">
        <v>644848946.71000004</v>
      </c>
      <c r="E22" s="85">
        <v>119412782.75</v>
      </c>
      <c r="F22" s="84">
        <f t="shared" si="149"/>
        <v>189856785.74000001</v>
      </c>
      <c r="G22" s="136">
        <v>164122164.97</v>
      </c>
      <c r="H22" s="85">
        <v>25734620.77</v>
      </c>
      <c r="I22" s="84">
        <f t="shared" si="150"/>
        <v>164208202.51000002</v>
      </c>
      <c r="J22" s="136">
        <v>144925238.27000001</v>
      </c>
      <c r="K22" s="85">
        <v>19282964.239999998</v>
      </c>
      <c r="L22" s="88">
        <f t="shared" si="151"/>
        <v>0.24841854357164531</v>
      </c>
      <c r="M22" s="88">
        <f t="shared" si="151"/>
        <v>0.25451257353733203</v>
      </c>
      <c r="N22" s="88">
        <f t="shared" si="151"/>
        <v>0.21550976518047854</v>
      </c>
      <c r="O22" s="88">
        <f t="shared" si="94"/>
        <v>1.1561955056930731</v>
      </c>
      <c r="P22" s="88">
        <f t="shared" si="94"/>
        <v>1.1324608945215984</v>
      </c>
      <c r="Q22" s="88">
        <f t="shared" si="94"/>
        <v>1.334578047736918</v>
      </c>
      <c r="R22" s="84">
        <f t="shared" si="95"/>
        <v>725835100</v>
      </c>
      <c r="S22" s="85">
        <v>613860100</v>
      </c>
      <c r="T22" s="85">
        <v>111975000</v>
      </c>
      <c r="U22" s="84">
        <f t="shared" si="10"/>
        <v>166275855.20999998</v>
      </c>
      <c r="V22" s="85">
        <v>143707914.53999999</v>
      </c>
      <c r="W22" s="85">
        <v>22567940.669999998</v>
      </c>
      <c r="X22" s="84">
        <f t="shared" si="96"/>
        <v>136677185.89999998</v>
      </c>
      <c r="Y22" s="85">
        <v>119258821.06999999</v>
      </c>
      <c r="Z22" s="85">
        <v>17418364.829999998</v>
      </c>
      <c r="AA22" s="88">
        <f t="shared" si="152"/>
        <v>0.22908213616288325</v>
      </c>
      <c r="AB22" s="88">
        <f t="shared" si="152"/>
        <v>0.23410531901324094</v>
      </c>
      <c r="AC22" s="88">
        <f t="shared" si="152"/>
        <v>0.20154445787006026</v>
      </c>
      <c r="AD22" s="88">
        <f t="shared" si="97"/>
        <v>1.2165589605543672</v>
      </c>
      <c r="AE22" s="88">
        <f t="shared" si="97"/>
        <v>1.2050086798665349</v>
      </c>
      <c r="AF22" s="88">
        <f t="shared" si="97"/>
        <v>1.2956406006108439</v>
      </c>
      <c r="AG22" s="84">
        <f t="shared" si="98"/>
        <v>585742000</v>
      </c>
      <c r="AH22" s="85">
        <v>544243000</v>
      </c>
      <c r="AI22" s="85">
        <v>41499000</v>
      </c>
      <c r="AJ22" s="84">
        <f t="shared" si="99"/>
        <v>129896609.34999999</v>
      </c>
      <c r="AK22" s="137">
        <v>120692947.31</v>
      </c>
      <c r="AL22" s="137">
        <v>9203662.0399999991</v>
      </c>
      <c r="AM22" s="84">
        <f t="shared" si="100"/>
        <v>107285601.5</v>
      </c>
      <c r="AN22" s="137">
        <v>99691362.629999995</v>
      </c>
      <c r="AO22" s="137">
        <v>7594238.8700000001</v>
      </c>
      <c r="AP22" s="88">
        <f t="shared" si="101"/>
        <v>0.22176420565709817</v>
      </c>
      <c r="AQ22" s="88">
        <f t="shared" si="101"/>
        <v>0.22176297593170699</v>
      </c>
      <c r="AR22" s="88">
        <f t="shared" si="101"/>
        <v>0.22178033302007275</v>
      </c>
      <c r="AS22" s="88">
        <f t="shared" si="102"/>
        <v>1.210755288070972</v>
      </c>
      <c r="AT22" s="88">
        <f t="shared" si="102"/>
        <v>1.210666040928204</v>
      </c>
      <c r="AU22" s="88">
        <f t="shared" si="102"/>
        <v>1.2119268563381387</v>
      </c>
      <c r="AV22" s="84">
        <f t="shared" si="103"/>
        <v>25881800</v>
      </c>
      <c r="AW22" s="85">
        <v>25881800</v>
      </c>
      <c r="AX22" s="85">
        <v>0</v>
      </c>
      <c r="AY22" s="84">
        <f t="shared" si="104"/>
        <v>6218474.6100000003</v>
      </c>
      <c r="AZ22" s="85">
        <v>6218474.6100000003</v>
      </c>
      <c r="BA22" s="85">
        <v>0</v>
      </c>
      <c r="BB22" s="84">
        <f t="shared" si="105"/>
        <v>5452955.7700000005</v>
      </c>
      <c r="BC22" s="85">
        <v>5452955.7700000005</v>
      </c>
      <c r="BD22" s="85">
        <v>0</v>
      </c>
      <c r="BE22" s="88">
        <f t="shared" si="153"/>
        <v>0.24026437921628327</v>
      </c>
      <c r="BF22" s="88">
        <f t="shared" si="153"/>
        <v>0.24026437921628327</v>
      </c>
      <c r="BG22" s="88" t="str">
        <f>IF(BA22=0," ",IF(AX22/BA22*100&gt;200,"СВ.200",AX22/BA22))</f>
        <v xml:space="preserve"> </v>
      </c>
      <c r="BH22" s="139">
        <f t="shared" si="106"/>
        <v>1.1403860350768993</v>
      </c>
      <c r="BI22" s="139">
        <f t="shared" si="106"/>
        <v>1.1403860350768993</v>
      </c>
      <c r="BJ22" s="139" t="str">
        <f t="shared" si="155"/>
        <v xml:space="preserve"> </v>
      </c>
      <c r="BK22" s="84">
        <f t="shared" si="107"/>
        <v>19958000</v>
      </c>
      <c r="BL22" s="85">
        <v>19958000</v>
      </c>
      <c r="BM22" s="85"/>
      <c r="BN22" s="84">
        <f t="shared" si="108"/>
        <v>2684330.52</v>
      </c>
      <c r="BO22" s="85">
        <v>2684330.52</v>
      </c>
      <c r="BP22" s="85"/>
      <c r="BQ22" s="84">
        <f t="shared" si="109"/>
        <v>2504785.81</v>
      </c>
      <c r="BR22" s="85">
        <v>2504785.81</v>
      </c>
      <c r="BS22" s="92">
        <v>0</v>
      </c>
      <c r="BT22" s="88">
        <f t="shared" si="110"/>
        <v>0.13449897384507467</v>
      </c>
      <c r="BU22" s="88">
        <f t="shared" si="110"/>
        <v>0.13449897384507467</v>
      </c>
      <c r="BV22" s="133"/>
      <c r="BW22" s="88">
        <f t="shared" si="164"/>
        <v>1.0716806639845984</v>
      </c>
      <c r="BX22" s="88">
        <f t="shared" si="111"/>
        <v>1.0716806639845984</v>
      </c>
      <c r="BY22" s="133"/>
      <c r="BZ22" s="84">
        <f t="shared" si="112"/>
        <v>0</v>
      </c>
      <c r="CA22" s="136">
        <v>0</v>
      </c>
      <c r="CB22" s="136"/>
      <c r="CC22" s="84">
        <f t="shared" si="113"/>
        <v>5329.43</v>
      </c>
      <c r="CD22" s="85">
        <v>5329.43</v>
      </c>
      <c r="CE22" s="85"/>
      <c r="CF22" s="84">
        <f t="shared" si="114"/>
        <v>16478.61</v>
      </c>
      <c r="CG22" s="85">
        <v>16478.61</v>
      </c>
      <c r="CH22" s="92"/>
      <c r="CI22" s="88">
        <f t="shared" si="60"/>
        <v>0</v>
      </c>
      <c r="CJ22" s="88">
        <f t="shared" si="60"/>
        <v>0</v>
      </c>
      <c r="CK22" s="133"/>
      <c r="CL22" s="88">
        <f t="shared" si="162"/>
        <v>0.32341502104849862</v>
      </c>
      <c r="CM22" s="88">
        <f t="shared" si="156"/>
        <v>0.32341502104849862</v>
      </c>
      <c r="CN22" s="133"/>
      <c r="CO22" s="84">
        <f t="shared" si="115"/>
        <v>20000000</v>
      </c>
      <c r="CP22" s="85">
        <v>20000000</v>
      </c>
      <c r="CQ22" s="85"/>
      <c r="CR22" s="84">
        <f t="shared" si="116"/>
        <v>12618932.310000001</v>
      </c>
      <c r="CS22" s="85">
        <v>12618932.310000001</v>
      </c>
      <c r="CT22" s="85"/>
      <c r="CU22" s="84">
        <f t="shared" si="117"/>
        <v>10786626.380000001</v>
      </c>
      <c r="CV22" s="85">
        <v>10786626.380000001</v>
      </c>
      <c r="CW22" s="92"/>
      <c r="CX22" s="88">
        <f t="shared" si="118"/>
        <v>0.63094661549999997</v>
      </c>
      <c r="CY22" s="88">
        <f t="shared" si="118"/>
        <v>0.63094661549999997</v>
      </c>
      <c r="CZ22" s="88" t="str">
        <f t="shared" si="118"/>
        <v xml:space="preserve"> </v>
      </c>
      <c r="DA22" s="88">
        <f t="shared" si="119"/>
        <v>1.1698683040878626</v>
      </c>
      <c r="DB22" s="88">
        <f t="shared" si="119"/>
        <v>1.1698683040878626</v>
      </c>
      <c r="DC22" s="88" t="str">
        <f t="shared" si="119"/>
        <v xml:space="preserve"> </v>
      </c>
      <c r="DD22" s="84">
        <f t="shared" si="120"/>
        <v>123300</v>
      </c>
      <c r="DE22" s="85">
        <v>86300</v>
      </c>
      <c r="DF22" s="85">
        <v>37000</v>
      </c>
      <c r="DG22" s="84">
        <f t="shared" si="121"/>
        <v>54203.68</v>
      </c>
      <c r="DH22" s="85">
        <v>37942.58</v>
      </c>
      <c r="DI22" s="85">
        <v>16261.1</v>
      </c>
      <c r="DJ22" s="84">
        <f t="shared" si="122"/>
        <v>59784.27</v>
      </c>
      <c r="DK22" s="85">
        <v>41848.99</v>
      </c>
      <c r="DL22" s="85">
        <v>17935.28</v>
      </c>
      <c r="DM22" s="88">
        <f t="shared" si="123"/>
        <v>0.43960811030008112</v>
      </c>
      <c r="DN22" s="88">
        <f t="shared" si="123"/>
        <v>0.4396590961761298</v>
      </c>
      <c r="DO22" s="88">
        <f t="shared" si="123"/>
        <v>0.43948918918918922</v>
      </c>
      <c r="DP22" s="88">
        <f t="shared" si="124"/>
        <v>0.90665454307629756</v>
      </c>
      <c r="DQ22" s="88">
        <f t="shared" si="124"/>
        <v>0.9066546169931462</v>
      </c>
      <c r="DR22" s="88">
        <f t="shared" si="124"/>
        <v>0.90665437060363718</v>
      </c>
      <c r="DS22" s="84">
        <f t="shared" si="157"/>
        <v>9495000</v>
      </c>
      <c r="DT22" s="85"/>
      <c r="DU22" s="85">
        <v>9495000</v>
      </c>
      <c r="DV22" s="84">
        <f t="shared" si="125"/>
        <v>706261.97</v>
      </c>
      <c r="DW22" s="85"/>
      <c r="DX22" s="85">
        <v>706261.97</v>
      </c>
      <c r="DY22" s="84">
        <f t="shared" si="126"/>
        <v>481102.25</v>
      </c>
      <c r="DZ22" s="85"/>
      <c r="EA22" s="85">
        <v>481102.25</v>
      </c>
      <c r="EB22" s="88">
        <f t="shared" si="158"/>
        <v>7.4382513954713E-2</v>
      </c>
      <c r="EC22" s="88" t="str">
        <f t="shared" si="158"/>
        <v xml:space="preserve"> </v>
      </c>
      <c r="ED22" s="88">
        <f t="shared" si="158"/>
        <v>7.4382513954713E-2</v>
      </c>
      <c r="EE22" s="88">
        <f t="shared" si="163"/>
        <v>1.4680080377923819</v>
      </c>
      <c r="EF22" s="88" t="str">
        <f t="shared" si="163"/>
        <v xml:space="preserve"> </v>
      </c>
      <c r="EG22" s="88">
        <f t="shared" si="163"/>
        <v>1.4680080377923819</v>
      </c>
      <c r="EH22" s="84">
        <f t="shared" si="127"/>
        <v>60930000</v>
      </c>
      <c r="EI22" s="85"/>
      <c r="EJ22" s="85">
        <v>60930000</v>
      </c>
      <c r="EK22" s="84">
        <f t="shared" si="128"/>
        <v>12639455.560000001</v>
      </c>
      <c r="EL22" s="85"/>
      <c r="EM22" s="85">
        <v>12639455.560000001</v>
      </c>
      <c r="EN22" s="84">
        <f t="shared" si="129"/>
        <v>9323488.4299999997</v>
      </c>
      <c r="EO22" s="85"/>
      <c r="EP22" s="85">
        <v>9323488.4299999997</v>
      </c>
      <c r="EQ22" s="88">
        <f t="shared" si="130"/>
        <v>0.20744223797800757</v>
      </c>
      <c r="ER22" s="88" t="str">
        <f t="shared" si="130"/>
        <v xml:space="preserve"> </v>
      </c>
      <c r="ES22" s="88">
        <f t="shared" si="130"/>
        <v>0.20744223797800757</v>
      </c>
      <c r="ET22" s="88">
        <f t="shared" si="131"/>
        <v>1.3556573438038793</v>
      </c>
      <c r="EU22" s="88" t="str">
        <f t="shared" si="131"/>
        <v xml:space="preserve"> </v>
      </c>
      <c r="EV22" s="88">
        <f t="shared" si="131"/>
        <v>1.3556573438038793</v>
      </c>
      <c r="EW22" s="84">
        <f t="shared" si="132"/>
        <v>1409000</v>
      </c>
      <c r="EX22" s="85">
        <v>1409000</v>
      </c>
      <c r="EY22" s="84"/>
      <c r="EZ22" s="84">
        <f t="shared" si="133"/>
        <v>0</v>
      </c>
      <c r="FA22" s="85">
        <v>0</v>
      </c>
      <c r="FB22" s="84"/>
      <c r="FC22" s="84">
        <f t="shared" si="134"/>
        <v>282668</v>
      </c>
      <c r="FD22" s="85">
        <v>282668</v>
      </c>
      <c r="FE22" s="84">
        <v>0</v>
      </c>
      <c r="FF22" s="88" t="str">
        <f t="shared" si="159"/>
        <v xml:space="preserve"> </v>
      </c>
      <c r="FG22" s="88" t="str">
        <f t="shared" si="159"/>
        <v xml:space="preserve"> </v>
      </c>
      <c r="FH22" s="88" t="str">
        <f t="shared" si="135"/>
        <v xml:space="preserve"> </v>
      </c>
      <c r="FI22" s="88" t="str">
        <f t="shared" si="160"/>
        <v xml:space="preserve"> </v>
      </c>
      <c r="FJ22" s="88" t="str">
        <f t="shared" si="160"/>
        <v xml:space="preserve"> </v>
      </c>
      <c r="FK22" s="88" t="str">
        <f t="shared" si="161"/>
        <v xml:space="preserve"> </v>
      </c>
      <c r="FL22" s="84">
        <f t="shared" si="136"/>
        <v>2296000</v>
      </c>
      <c r="FM22" s="85">
        <v>2282000</v>
      </c>
      <c r="FN22" s="92">
        <v>14000</v>
      </c>
      <c r="FO22" s="84">
        <f t="shared" si="137"/>
        <v>1452257.78</v>
      </c>
      <c r="FP22" s="85">
        <v>1449957.78</v>
      </c>
      <c r="FQ22" s="92">
        <v>2300</v>
      </c>
      <c r="FR22" s="84">
        <f t="shared" si="138"/>
        <v>482952.35</v>
      </c>
      <c r="FS22" s="85">
        <v>481352.35</v>
      </c>
      <c r="FT22" s="92">
        <v>1600</v>
      </c>
      <c r="FU22" s="88">
        <f t="shared" si="139"/>
        <v>0.63251645470383278</v>
      </c>
      <c r="FV22" s="88">
        <f t="shared" si="139"/>
        <v>0.6353890359333918</v>
      </c>
      <c r="FW22" s="88">
        <f t="shared" si="139"/>
        <v>0.16428571428571428</v>
      </c>
      <c r="FX22" s="88" t="str">
        <f t="shared" si="140"/>
        <v>СВ.200</v>
      </c>
      <c r="FY22" s="88" t="str">
        <f t="shared" si="140"/>
        <v>СВ.200</v>
      </c>
      <c r="FZ22" s="88">
        <f t="shared" si="141"/>
        <v>0.69565217391304346</v>
      </c>
      <c r="GA22" s="84">
        <f t="shared" si="142"/>
        <v>0</v>
      </c>
      <c r="GB22" s="91">
        <v>0</v>
      </c>
      <c r="GC22" s="84"/>
      <c r="GD22" s="84">
        <f t="shared" si="143"/>
        <v>742.53</v>
      </c>
      <c r="GE22" s="91">
        <v>742.53</v>
      </c>
      <c r="GF22" s="85"/>
      <c r="GG22" s="88">
        <f t="shared" si="144"/>
        <v>0</v>
      </c>
      <c r="GH22" s="107" t="str">
        <f t="shared" ref="GH22:GH39" si="165">IF(GB22&lt;=0," ",IF(GE22&lt;0," ",IF(GE22=0," ",IF(GB22/GE22*100&gt;200,"СВ.200",GB22/GE22))))</f>
        <v xml:space="preserve"> </v>
      </c>
      <c r="GI22" s="88" t="str">
        <f t="shared" si="144"/>
        <v xml:space="preserve"> </v>
      </c>
      <c r="GJ22" s="95">
        <f t="shared" si="79"/>
        <v>0.83234079547077777</v>
      </c>
      <c r="GK22" s="88">
        <f t="shared" si="79"/>
        <v>0.82289891321632525</v>
      </c>
      <c r="GL22" s="88">
        <f t="shared" si="79"/>
        <v>0.90330327916430342</v>
      </c>
      <c r="GM22" s="95">
        <f t="shared" si="80"/>
        <v>0.87579621956576781</v>
      </c>
      <c r="GN22" s="88">
        <f t="shared" si="80"/>
        <v>0.87561551827121253</v>
      </c>
      <c r="GO22" s="88">
        <f t="shared" si="80"/>
        <v>0.87694863941062839</v>
      </c>
      <c r="GP22" s="95">
        <f t="shared" si="33"/>
        <v>0.78495617826442254</v>
      </c>
      <c r="GQ22" s="88">
        <f t="shared" si="33"/>
        <v>0.8359244350695475</v>
      </c>
      <c r="GR22" s="88">
        <f t="shared" si="33"/>
        <v>0.43599034376179163</v>
      </c>
      <c r="GS22" s="95">
        <f t="shared" si="82"/>
        <v>0.7812114945128118</v>
      </c>
      <c r="GT22" s="88">
        <f t="shared" si="82"/>
        <v>0.83984899298226234</v>
      </c>
      <c r="GU22" s="88">
        <f t="shared" si="82"/>
        <v>0.40782019833269972</v>
      </c>
      <c r="GV22" s="95">
        <f t="shared" si="145"/>
        <v>3.989660552412648E-2</v>
      </c>
      <c r="GW22" s="88">
        <f t="shared" si="145"/>
        <v>4.5723710171504554E-2</v>
      </c>
      <c r="GX22" s="88" t="str">
        <f t="shared" si="145"/>
        <v xml:space="preserve"> </v>
      </c>
      <c r="GY22" s="98">
        <f t="shared" si="83"/>
        <v>3.7398542332837847E-2</v>
      </c>
      <c r="GZ22" s="99">
        <f t="shared" si="83"/>
        <v>4.3271622373095779E-2</v>
      </c>
      <c r="HA22" s="88" t="str">
        <f t="shared" si="83"/>
        <v xml:space="preserve"> </v>
      </c>
      <c r="HB22" s="95">
        <f t="shared" si="146"/>
        <v>1.8326290474202693E-2</v>
      </c>
      <c r="HC22" s="88">
        <f t="shared" si="146"/>
        <v>2.1002939552201297E-2</v>
      </c>
      <c r="HD22" s="88" t="str">
        <f t="shared" si="84"/>
        <v xml:space="preserve"> </v>
      </c>
      <c r="HE22" s="95">
        <f t="shared" si="85"/>
        <v>1.6143838301777454E-2</v>
      </c>
      <c r="HF22" s="88">
        <f t="shared" si="85"/>
        <v>1.867907225981515E-2</v>
      </c>
      <c r="HG22" s="88" t="str">
        <f t="shared" si="86"/>
        <v xml:space="preserve"> </v>
      </c>
      <c r="HH22" s="95">
        <f t="shared" si="37"/>
        <v>1.2056591516346111E-4</v>
      </c>
      <c r="HI22" s="88">
        <f t="shared" si="37"/>
        <v>1.3817518781548025E-4</v>
      </c>
      <c r="HJ22" s="88" t="str">
        <f t="shared" si="37"/>
        <v xml:space="preserve"> </v>
      </c>
      <c r="HK22" s="95">
        <f t="shared" si="147"/>
        <v>7.3424804063622716E-6</v>
      </c>
      <c r="HL22" s="88">
        <f t="shared" si="147"/>
        <v>8.6818315769342238E-6</v>
      </c>
      <c r="HM22" s="88" t="str">
        <f t="shared" si="88"/>
        <v xml:space="preserve"> </v>
      </c>
      <c r="HN22" s="95">
        <f t="shared" si="38"/>
        <v>6.8215396509711146E-2</v>
      </c>
      <c r="HO22" s="88" t="str">
        <f t="shared" si="38"/>
        <v xml:space="preserve"> </v>
      </c>
      <c r="HP22" s="88">
        <f t="shared" si="38"/>
        <v>0.53526772007565082</v>
      </c>
      <c r="HQ22" s="95">
        <f t="shared" si="39"/>
        <v>7.6014978506872555E-2</v>
      </c>
      <c r="HR22" s="88" t="str">
        <f t="shared" si="39"/>
        <v xml:space="preserve"> </v>
      </c>
      <c r="HS22" s="88">
        <f t="shared" si="39"/>
        <v>0.5600624241626917</v>
      </c>
      <c r="HT22" s="95">
        <f t="shared" si="40"/>
        <v>3.5199894322670575E-3</v>
      </c>
      <c r="HU22" s="88" t="str">
        <f t="shared" si="40"/>
        <v xml:space="preserve"> </v>
      </c>
      <c r="HV22" s="88">
        <f t="shared" si="40"/>
        <v>2.7620402643730828E-2</v>
      </c>
      <c r="HW22" s="95">
        <f t="shared" si="41"/>
        <v>4.2475317243626165E-3</v>
      </c>
      <c r="HX22" s="88" t="str">
        <f t="shared" si="41"/>
        <v xml:space="preserve"> </v>
      </c>
      <c r="HY22" s="88">
        <f t="shared" si="41"/>
        <v>3.1294923197793041E-2</v>
      </c>
      <c r="HZ22" s="95">
        <f t="shared" si="42"/>
        <v>3.5335257074531269E-3</v>
      </c>
      <c r="IA22" s="88">
        <f t="shared" si="42"/>
        <v>4.0361991312782312E-3</v>
      </c>
      <c r="IB22" s="140">
        <f t="shared" si="42"/>
        <v>9.1857072441397483E-5</v>
      </c>
      <c r="IC22" s="95">
        <f t="shared" si="43"/>
        <v>8.7340268264797342E-3</v>
      </c>
      <c r="ID22" s="88">
        <f t="shared" si="43"/>
        <v>1.0089616738515925E-2</v>
      </c>
      <c r="IE22" s="88">
        <f t="shared" si="43"/>
        <v>1.0191448274487157E-4</v>
      </c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</row>
    <row r="23" spans="1:256" s="101" customFormat="1" outlineLevel="1" x14ac:dyDescent="0.25">
      <c r="A23" s="82">
        <v>12</v>
      </c>
      <c r="B23" s="83" t="s">
        <v>99</v>
      </c>
      <c r="C23" s="84">
        <f t="shared" si="148"/>
        <v>84659624</v>
      </c>
      <c r="D23" s="136">
        <v>52579800</v>
      </c>
      <c r="E23" s="85">
        <v>32079824</v>
      </c>
      <c r="F23" s="84">
        <f t="shared" si="149"/>
        <v>22710621.210000001</v>
      </c>
      <c r="G23" s="136">
        <v>15255526.960000001</v>
      </c>
      <c r="H23" s="85">
        <v>7455094.25</v>
      </c>
      <c r="I23" s="84">
        <f t="shared" si="150"/>
        <v>32110529.149999999</v>
      </c>
      <c r="J23" s="136">
        <v>25066148.780000001</v>
      </c>
      <c r="K23" s="85">
        <v>7044380.3699999992</v>
      </c>
      <c r="L23" s="88">
        <f t="shared" si="151"/>
        <v>0.26825799757863322</v>
      </c>
      <c r="M23" s="88">
        <f t="shared" si="151"/>
        <v>0.29014045241708797</v>
      </c>
      <c r="N23" s="88">
        <f t="shared" si="151"/>
        <v>0.23239199348475229</v>
      </c>
      <c r="O23" s="88">
        <f t="shared" si="94"/>
        <v>0.70726399754767044</v>
      </c>
      <c r="P23" s="88">
        <f t="shared" si="94"/>
        <v>0.60861072412417083</v>
      </c>
      <c r="Q23" s="88">
        <f t="shared" si="94"/>
        <v>1.0583037624925982</v>
      </c>
      <c r="R23" s="84">
        <f t="shared" si="95"/>
        <v>79091370</v>
      </c>
      <c r="S23" s="85">
        <v>48976300</v>
      </c>
      <c r="T23" s="85">
        <v>30115070</v>
      </c>
      <c r="U23" s="84">
        <f t="shared" si="10"/>
        <v>20002619.539999999</v>
      </c>
      <c r="V23" s="85">
        <v>13443762.709999999</v>
      </c>
      <c r="W23" s="85">
        <v>6558856.8299999991</v>
      </c>
      <c r="X23" s="84">
        <f t="shared" si="96"/>
        <v>30403748.41</v>
      </c>
      <c r="Y23" s="85">
        <v>23810586.940000001</v>
      </c>
      <c r="Z23" s="85">
        <v>6593161.4699999997</v>
      </c>
      <c r="AA23" s="88">
        <f t="shared" si="152"/>
        <v>0.25290521001216693</v>
      </c>
      <c r="AB23" s="88">
        <f t="shared" si="152"/>
        <v>0.27449527036546245</v>
      </c>
      <c r="AC23" s="88">
        <f t="shared" si="152"/>
        <v>0.21779317896322337</v>
      </c>
      <c r="AD23" s="88">
        <f t="shared" si="97"/>
        <v>0.65789978492984114</v>
      </c>
      <c r="AE23" s="88">
        <f t="shared" si="97"/>
        <v>0.56461282302182503</v>
      </c>
      <c r="AF23" s="88">
        <f t="shared" si="97"/>
        <v>0.99479693616543563</v>
      </c>
      <c r="AG23" s="84">
        <f t="shared" si="98"/>
        <v>56491530</v>
      </c>
      <c r="AH23" s="85">
        <v>33310000</v>
      </c>
      <c r="AI23" s="85">
        <v>23181530</v>
      </c>
      <c r="AJ23" s="84">
        <f t="shared" si="99"/>
        <v>14462847.23</v>
      </c>
      <c r="AK23" s="137">
        <v>9101842.7400000002</v>
      </c>
      <c r="AL23" s="137">
        <v>5361004.49</v>
      </c>
      <c r="AM23" s="84">
        <f t="shared" si="100"/>
        <v>24912319.48</v>
      </c>
      <c r="AN23" s="137">
        <v>19779712.57</v>
      </c>
      <c r="AO23" s="137">
        <v>5132606.91</v>
      </c>
      <c r="AP23" s="88">
        <f t="shared" si="101"/>
        <v>0.25601797703124701</v>
      </c>
      <c r="AQ23" s="88">
        <f>AK23/AH23</f>
        <v>0.27324655478835186</v>
      </c>
      <c r="AR23" s="88">
        <f t="shared" si="101"/>
        <v>0.2312618921184236</v>
      </c>
      <c r="AS23" s="88">
        <f t="shared" si="102"/>
        <v>0.58055000625738606</v>
      </c>
      <c r="AT23" s="88">
        <f t="shared" si="102"/>
        <v>0.46016051587143969</v>
      </c>
      <c r="AU23" s="88">
        <f t="shared" si="102"/>
        <v>1.0444993322116694</v>
      </c>
      <c r="AV23" s="84">
        <f t="shared" si="103"/>
        <v>11520300</v>
      </c>
      <c r="AW23" s="85">
        <v>9564300</v>
      </c>
      <c r="AX23" s="85">
        <v>1956000</v>
      </c>
      <c r="AY23" s="84">
        <f t="shared" si="104"/>
        <v>2767935.9</v>
      </c>
      <c r="AZ23" s="85">
        <v>2297976.5099999998</v>
      </c>
      <c r="BA23" s="85">
        <v>469959.39</v>
      </c>
      <c r="BB23" s="84">
        <f t="shared" si="105"/>
        <v>2614408</v>
      </c>
      <c r="BC23" s="85">
        <v>2170309.89</v>
      </c>
      <c r="BD23" s="85">
        <v>444098.11</v>
      </c>
      <c r="BE23" s="88">
        <f t="shared" si="153"/>
        <v>0.24026595661571312</v>
      </c>
      <c r="BF23" s="88">
        <f t="shared" si="153"/>
        <v>0.24026604247043692</v>
      </c>
      <c r="BG23" s="138">
        <f t="shared" si="154"/>
        <v>0.24026553680981597</v>
      </c>
      <c r="BH23" s="139">
        <f t="shared" si="106"/>
        <v>1.0587237722650786</v>
      </c>
      <c r="BI23" s="139">
        <f t="shared" si="106"/>
        <v>1.0588241433116261</v>
      </c>
      <c r="BJ23" s="139">
        <f t="shared" si="155"/>
        <v>1.058233258412201</v>
      </c>
      <c r="BK23" s="84">
        <f t="shared" si="107"/>
        <v>1900000</v>
      </c>
      <c r="BL23" s="85">
        <v>1900000</v>
      </c>
      <c r="BM23" s="85"/>
      <c r="BN23" s="84">
        <f t="shared" si="108"/>
        <v>288880.51</v>
      </c>
      <c r="BO23" s="85">
        <v>288880.51</v>
      </c>
      <c r="BP23" s="85"/>
      <c r="BQ23" s="84">
        <f t="shared" si="109"/>
        <v>269558.39</v>
      </c>
      <c r="BR23" s="85">
        <v>269558.39</v>
      </c>
      <c r="BS23" s="92">
        <v>0</v>
      </c>
      <c r="BT23" s="88">
        <f t="shared" si="110"/>
        <v>0.15204237368421053</v>
      </c>
      <c r="BU23" s="88">
        <f t="shared" si="110"/>
        <v>0.15204237368421053</v>
      </c>
      <c r="BV23" s="133"/>
      <c r="BW23" s="88">
        <f t="shared" si="164"/>
        <v>1.0716806477438896</v>
      </c>
      <c r="BX23" s="88">
        <f t="shared" si="111"/>
        <v>1.0716806477438896</v>
      </c>
      <c r="BY23" s="133"/>
      <c r="BZ23" s="84">
        <f t="shared" si="112"/>
        <v>2000</v>
      </c>
      <c r="CA23" s="136">
        <v>2000</v>
      </c>
      <c r="CB23" s="136"/>
      <c r="CC23" s="84">
        <f t="shared" si="113"/>
        <v>-19.46</v>
      </c>
      <c r="CD23" s="85">
        <v>-19.46</v>
      </c>
      <c r="CE23" s="85"/>
      <c r="CF23" s="84">
        <f t="shared" si="114"/>
        <v>4976.45</v>
      </c>
      <c r="CG23" s="85">
        <v>4976.45</v>
      </c>
      <c r="CH23" s="92"/>
      <c r="CI23" s="88" t="str">
        <f t="shared" si="60"/>
        <v xml:space="preserve"> </v>
      </c>
      <c r="CJ23" s="88" t="str">
        <f t="shared" si="60"/>
        <v xml:space="preserve"> </v>
      </c>
      <c r="CK23" s="133"/>
      <c r="CL23" s="88" t="str">
        <f t="shared" si="162"/>
        <v xml:space="preserve"> </v>
      </c>
      <c r="CM23" s="88" t="str">
        <f t="shared" si="156"/>
        <v xml:space="preserve"> </v>
      </c>
      <c r="CN23" s="133"/>
      <c r="CO23" s="84">
        <f t="shared" si="115"/>
        <v>800000</v>
      </c>
      <c r="CP23" s="85">
        <v>800000</v>
      </c>
      <c r="CQ23" s="85"/>
      <c r="CR23" s="84">
        <f t="shared" si="116"/>
        <v>254716.5</v>
      </c>
      <c r="CS23" s="85">
        <v>254716.5</v>
      </c>
      <c r="CT23" s="85"/>
      <c r="CU23" s="84">
        <f t="shared" si="117"/>
        <v>360922.98</v>
      </c>
      <c r="CV23" s="85">
        <v>360922.98</v>
      </c>
      <c r="CW23" s="92"/>
      <c r="CX23" s="88">
        <f t="shared" si="118"/>
        <v>0.31839562500000002</v>
      </c>
      <c r="CY23" s="88">
        <f t="shared" si="118"/>
        <v>0.31839562500000002</v>
      </c>
      <c r="CZ23" s="88" t="str">
        <f t="shared" si="118"/>
        <v xml:space="preserve"> </v>
      </c>
      <c r="DA23" s="88">
        <f t="shared" si="119"/>
        <v>0.70573644271694758</v>
      </c>
      <c r="DB23" s="88">
        <f t="shared" si="119"/>
        <v>0.70573644271694758</v>
      </c>
      <c r="DC23" s="88" t="str">
        <f t="shared" si="119"/>
        <v xml:space="preserve"> </v>
      </c>
      <c r="DD23" s="84">
        <f t="shared" si="120"/>
        <v>1152000</v>
      </c>
      <c r="DE23" s="85">
        <v>700000</v>
      </c>
      <c r="DF23" s="85">
        <v>452000</v>
      </c>
      <c r="DG23" s="84">
        <f t="shared" si="121"/>
        <v>436666.14</v>
      </c>
      <c r="DH23" s="85">
        <v>265898.89</v>
      </c>
      <c r="DI23" s="85">
        <v>170767.25</v>
      </c>
      <c r="DJ23" s="84">
        <f t="shared" si="122"/>
        <v>572134.93999999994</v>
      </c>
      <c r="DK23" s="85">
        <v>295742.32</v>
      </c>
      <c r="DL23" s="85">
        <v>276392.62</v>
      </c>
      <c r="DM23" s="88">
        <f t="shared" si="123"/>
        <v>0.37905046875000004</v>
      </c>
      <c r="DN23" s="88">
        <f t="shared" si="123"/>
        <v>0.37985555714285718</v>
      </c>
      <c r="DO23" s="88">
        <f t="shared" si="123"/>
        <v>0.37780365044247788</v>
      </c>
      <c r="DP23" s="88">
        <f t="shared" si="124"/>
        <v>0.76322229158037447</v>
      </c>
      <c r="DQ23" s="88">
        <f t="shared" si="124"/>
        <v>0.89908975489202902</v>
      </c>
      <c r="DR23" s="88">
        <f t="shared" si="124"/>
        <v>0.61784301621367466</v>
      </c>
      <c r="DS23" s="84">
        <f t="shared" si="157"/>
        <v>854000</v>
      </c>
      <c r="DT23" s="85"/>
      <c r="DU23" s="85">
        <v>854000</v>
      </c>
      <c r="DV23" s="84">
        <f t="shared" si="125"/>
        <v>129877.49</v>
      </c>
      <c r="DW23" s="85"/>
      <c r="DX23" s="85">
        <v>129877.49</v>
      </c>
      <c r="DY23" s="84">
        <f t="shared" si="126"/>
        <v>75713.819999999992</v>
      </c>
      <c r="DZ23" s="85"/>
      <c r="EA23" s="85">
        <v>75713.819999999992</v>
      </c>
      <c r="EB23" s="88">
        <f t="shared" si="158"/>
        <v>0.1520813700234192</v>
      </c>
      <c r="EC23" s="88" t="str">
        <f t="shared" si="158"/>
        <v xml:space="preserve"> </v>
      </c>
      <c r="ED23" s="88">
        <f t="shared" si="158"/>
        <v>0.1520813700234192</v>
      </c>
      <c r="EE23" s="88">
        <f t="shared" si="163"/>
        <v>1.7153736266377793</v>
      </c>
      <c r="EF23" s="88" t="str">
        <f t="shared" si="163"/>
        <v xml:space="preserve"> </v>
      </c>
      <c r="EG23" s="88">
        <f t="shared" si="163"/>
        <v>1.7153736266377793</v>
      </c>
      <c r="EH23" s="84">
        <f t="shared" si="127"/>
        <v>3664540</v>
      </c>
      <c r="EI23" s="85"/>
      <c r="EJ23" s="85">
        <v>3664540</v>
      </c>
      <c r="EK23" s="84">
        <f t="shared" si="128"/>
        <v>425998.20999999996</v>
      </c>
      <c r="EL23" s="85"/>
      <c r="EM23" s="85">
        <v>425998.20999999996</v>
      </c>
      <c r="EN23" s="84">
        <f t="shared" si="129"/>
        <v>663150.01</v>
      </c>
      <c r="EO23" s="85"/>
      <c r="EP23" s="85">
        <v>663150.01</v>
      </c>
      <c r="EQ23" s="88">
        <f t="shared" si="130"/>
        <v>0.11624875427748092</v>
      </c>
      <c r="ER23" s="88" t="str">
        <f t="shared" si="130"/>
        <v xml:space="preserve"> </v>
      </c>
      <c r="ES23" s="88">
        <f t="shared" si="130"/>
        <v>0.11624875427748092</v>
      </c>
      <c r="ET23" s="88">
        <f t="shared" si="131"/>
        <v>0.64238589093891429</v>
      </c>
      <c r="EU23" s="88" t="str">
        <f t="shared" si="131"/>
        <v xml:space="preserve"> </v>
      </c>
      <c r="EV23" s="88">
        <f t="shared" si="131"/>
        <v>0.64238589093891429</v>
      </c>
      <c r="EW23" s="84">
        <f t="shared" si="132"/>
        <v>2000000</v>
      </c>
      <c r="EX23" s="85">
        <v>2000000</v>
      </c>
      <c r="EY23" s="84"/>
      <c r="EZ23" s="84">
        <f t="shared" si="133"/>
        <v>643658</v>
      </c>
      <c r="FA23" s="85">
        <v>643658</v>
      </c>
      <c r="FB23" s="84"/>
      <c r="FC23" s="84">
        <f t="shared" si="134"/>
        <v>729769</v>
      </c>
      <c r="FD23" s="85">
        <v>729769</v>
      </c>
      <c r="FE23" s="84">
        <v>0</v>
      </c>
      <c r="FF23" s="88">
        <f t="shared" si="159"/>
        <v>0.32182899999999998</v>
      </c>
      <c r="FG23" s="88">
        <f t="shared" si="159"/>
        <v>0.32182899999999998</v>
      </c>
      <c r="FH23" s="88" t="str">
        <f t="shared" si="135"/>
        <v xml:space="preserve"> </v>
      </c>
      <c r="FI23" s="88">
        <f t="shared" si="160"/>
        <v>0.88200238705672618</v>
      </c>
      <c r="FJ23" s="88">
        <f>IF(FD23&lt;=0," ",IF(FA23&lt;=0," ",IF(FA23/FD23*100&gt;200,"СВ.200",FA23/FD23)))</f>
        <v>0.88200238705672618</v>
      </c>
      <c r="FK23" s="88" t="str">
        <f t="shared" si="161"/>
        <v xml:space="preserve"> </v>
      </c>
      <c r="FL23" s="84">
        <f t="shared" si="136"/>
        <v>707000</v>
      </c>
      <c r="FM23" s="85">
        <v>700000</v>
      </c>
      <c r="FN23" s="92">
        <v>7000</v>
      </c>
      <c r="FO23" s="84">
        <f t="shared" si="137"/>
        <v>592059.02</v>
      </c>
      <c r="FP23" s="85">
        <v>590809.02</v>
      </c>
      <c r="FQ23" s="92">
        <v>1250</v>
      </c>
      <c r="FR23" s="84">
        <f t="shared" si="138"/>
        <v>200795.34</v>
      </c>
      <c r="FS23" s="85">
        <v>199595.34</v>
      </c>
      <c r="FT23" s="92">
        <v>1200</v>
      </c>
      <c r="FU23" s="88">
        <f t="shared" si="139"/>
        <v>0.83742435643564361</v>
      </c>
      <c r="FV23" s="88">
        <f t="shared" si="139"/>
        <v>0.84401288571428579</v>
      </c>
      <c r="FW23" s="88">
        <f t="shared" si="139"/>
        <v>0.17857142857142858</v>
      </c>
      <c r="FX23" s="88" t="str">
        <f t="shared" si="140"/>
        <v>СВ.200</v>
      </c>
      <c r="FY23" s="88" t="str">
        <f t="shared" si="140"/>
        <v>СВ.200</v>
      </c>
      <c r="FZ23" s="88">
        <f t="shared" si="141"/>
        <v>0.96</v>
      </c>
      <c r="GA23" s="84">
        <f t="shared" si="142"/>
        <v>0</v>
      </c>
      <c r="GB23" s="91">
        <v>0</v>
      </c>
      <c r="GC23" s="84"/>
      <c r="GD23" s="84">
        <f t="shared" si="143"/>
        <v>0</v>
      </c>
      <c r="GE23" s="91">
        <v>0</v>
      </c>
      <c r="GF23" s="85"/>
      <c r="GG23" s="88" t="str">
        <f>IF(GA23&lt;=0," ",IF(GD23&lt;0," ",IF(GD23=0," ",IF(GA23/GD23*100&gt;200,"СВ.200",GA23/GD23))))</f>
        <v xml:space="preserve"> </v>
      </c>
      <c r="GH23" s="107" t="str">
        <f t="shared" si="165"/>
        <v xml:space="preserve"> </v>
      </c>
      <c r="GI23" s="88" t="str">
        <f t="shared" si="144"/>
        <v xml:space="preserve"> </v>
      </c>
      <c r="GJ23" s="95">
        <f t="shared" si="79"/>
        <v>0.94684669529963206</v>
      </c>
      <c r="GK23" s="88">
        <f t="shared" si="79"/>
        <v>0.94991006193173966</v>
      </c>
      <c r="GL23" s="88">
        <f t="shared" si="79"/>
        <v>0.93594626123234181</v>
      </c>
      <c r="GM23" s="95">
        <f t="shared" si="80"/>
        <v>0.88076056374857736</v>
      </c>
      <c r="GN23" s="88">
        <f t="shared" si="80"/>
        <v>0.88123882873725379</v>
      </c>
      <c r="GO23" s="88">
        <f t="shared" si="80"/>
        <v>0.87978187935048557</v>
      </c>
      <c r="GP23" s="95">
        <f t="shared" si="33"/>
        <v>0.81938316105148956</v>
      </c>
      <c r="GQ23" s="88">
        <f t="shared" si="33"/>
        <v>0.83071083547174407</v>
      </c>
      <c r="GR23" s="88">
        <f t="shared" si="33"/>
        <v>0.77847432272881989</v>
      </c>
      <c r="GS23" s="95">
        <f t="shared" si="82"/>
        <v>0.72304765888678202</v>
      </c>
      <c r="GT23" s="88">
        <f t="shared" si="82"/>
        <v>0.67703089799626504</v>
      </c>
      <c r="GU23" s="88">
        <f t="shared" si="82"/>
        <v>0.81736873192275505</v>
      </c>
      <c r="GV23" s="95">
        <f t="shared" si="145"/>
        <v>8.5989660378195457E-2</v>
      </c>
      <c r="GW23" s="88">
        <f t="shared" si="145"/>
        <v>9.114894544468545E-2</v>
      </c>
      <c r="GX23" s="88">
        <f t="shared" si="145"/>
        <v>6.7357384165505657E-2</v>
      </c>
      <c r="GY23" s="98">
        <f t="shared" si="83"/>
        <v>0.13837867057686384</v>
      </c>
      <c r="GZ23" s="99">
        <f t="shared" si="83"/>
        <v>0.17093254020994245</v>
      </c>
      <c r="HA23" s="88">
        <f t="shared" si="83"/>
        <v>7.1652637369735067E-2</v>
      </c>
      <c r="HB23" s="95">
        <f t="shared" si="146"/>
        <v>8.8659591036261975E-3</v>
      </c>
      <c r="HC23" s="88">
        <f t="shared" si="146"/>
        <v>1.1320946882966674E-2</v>
      </c>
      <c r="HD23" s="88" t="str">
        <f t="shared" si="84"/>
        <v xml:space="preserve"> </v>
      </c>
      <c r="HE23" s="95">
        <f t="shared" si="85"/>
        <v>1.4442133912626528E-2</v>
      </c>
      <c r="HF23" s="88">
        <f t="shared" si="85"/>
        <v>2.1488069689382373E-2</v>
      </c>
      <c r="HG23" s="88" t="str">
        <f t="shared" si="86"/>
        <v xml:space="preserve"> </v>
      </c>
      <c r="HH23" s="95">
        <f t="shared" si="37"/>
        <v>1.6367883107344788E-4</v>
      </c>
      <c r="HI23" s="88">
        <f t="shared" si="37"/>
        <v>2.0900156777067669E-4</v>
      </c>
      <c r="HJ23" s="88" t="str">
        <f t="shared" si="37"/>
        <v xml:space="preserve"> </v>
      </c>
      <c r="HK23" s="95" t="str">
        <f t="shared" si="147"/>
        <v xml:space="preserve"> </v>
      </c>
      <c r="HL23" s="88" t="str">
        <f t="shared" si="147"/>
        <v xml:space="preserve"> </v>
      </c>
      <c r="HM23" s="88" t="str">
        <f t="shared" si="88"/>
        <v xml:space="preserve"> </v>
      </c>
      <c r="HN23" s="95">
        <f t="shared" si="38"/>
        <v>2.1811455648734598E-2</v>
      </c>
      <c r="HO23" s="88" t="str">
        <f t="shared" si="38"/>
        <v xml:space="preserve"> </v>
      </c>
      <c r="HP23" s="88">
        <f t="shared" si="38"/>
        <v>0.1005814908397807</v>
      </c>
      <c r="HQ23" s="95">
        <f t="shared" si="39"/>
        <v>2.1297121066974008E-2</v>
      </c>
      <c r="HR23" s="88" t="str">
        <f t="shared" si="39"/>
        <v xml:space="preserve"> </v>
      </c>
      <c r="HS23" s="88">
        <f t="shared" si="39"/>
        <v>6.4950069965164947E-2</v>
      </c>
      <c r="HT23" s="95">
        <f t="shared" si="40"/>
        <v>2.4902791254218246E-3</v>
      </c>
      <c r="HU23" s="88" t="str">
        <f t="shared" si="40"/>
        <v xml:space="preserve"> </v>
      </c>
      <c r="HV23" s="88">
        <f t="shared" si="40"/>
        <v>1.1483689629703548E-2</v>
      </c>
      <c r="HW23" s="95">
        <f t="shared" si="41"/>
        <v>6.4930240631872766E-3</v>
      </c>
      <c r="HX23" s="88" t="str">
        <f t="shared" si="41"/>
        <v xml:space="preserve"> </v>
      </c>
      <c r="HY23" s="88">
        <f t="shared" si="41"/>
        <v>1.9801848609645595E-2</v>
      </c>
      <c r="HZ23" s="95">
        <f t="shared" si="42"/>
        <v>6.6042955392288747E-3</v>
      </c>
      <c r="IA23" s="88">
        <f t="shared" si="42"/>
        <v>8.3826299831649582E-3</v>
      </c>
      <c r="IB23" s="140">
        <f t="shared" si="42"/>
        <v>1.8200676647465758E-4</v>
      </c>
      <c r="IC23" s="95">
        <f t="shared" si="43"/>
        <v>2.9599074202058238E-2</v>
      </c>
      <c r="ID23" s="88">
        <f t="shared" si="43"/>
        <v>4.3946700990231929E-2</v>
      </c>
      <c r="IE23" s="88">
        <f t="shared" si="43"/>
        <v>1.9058199201460541E-4</v>
      </c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</row>
    <row r="24" spans="1:256" s="101" customFormat="1" outlineLevel="1" x14ac:dyDescent="0.25">
      <c r="A24" s="82">
        <v>13</v>
      </c>
      <c r="B24" s="83" t="s">
        <v>100</v>
      </c>
      <c r="C24" s="84">
        <f t="shared" si="148"/>
        <v>340925373.89999998</v>
      </c>
      <c r="D24" s="136">
        <v>194448385.19</v>
      </c>
      <c r="E24" s="85">
        <v>146476988.71000001</v>
      </c>
      <c r="F24" s="84">
        <f t="shared" si="149"/>
        <v>72525906.400000006</v>
      </c>
      <c r="G24" s="136">
        <v>40432333.969999999</v>
      </c>
      <c r="H24" s="85">
        <v>32093572.43</v>
      </c>
      <c r="I24" s="84">
        <f t="shared" si="150"/>
        <v>91025700.479999989</v>
      </c>
      <c r="J24" s="136">
        <v>57734053.909999996</v>
      </c>
      <c r="K24" s="85">
        <v>33291646.57</v>
      </c>
      <c r="L24" s="88">
        <f t="shared" si="151"/>
        <v>0.21273249793743207</v>
      </c>
      <c r="M24" s="88">
        <f t="shared" si="151"/>
        <v>0.20793350343584821</v>
      </c>
      <c r="N24" s="88">
        <f t="shared" si="151"/>
        <v>0.21910316912330793</v>
      </c>
      <c r="O24" s="88">
        <f t="shared" si="94"/>
        <v>0.79676295834642075</v>
      </c>
      <c r="P24" s="88">
        <f t="shared" si="94"/>
        <v>0.70032036955223753</v>
      </c>
      <c r="Q24" s="88">
        <f t="shared" si="94"/>
        <v>0.96401277006588137</v>
      </c>
      <c r="R24" s="84">
        <f t="shared" si="95"/>
        <v>314491762.11000001</v>
      </c>
      <c r="S24" s="85">
        <v>186210528.11000001</v>
      </c>
      <c r="T24" s="85">
        <v>128281234</v>
      </c>
      <c r="U24" s="84">
        <f t="shared" si="10"/>
        <v>68579757.140000001</v>
      </c>
      <c r="V24" s="85">
        <v>38614772.670000002</v>
      </c>
      <c r="W24" s="85">
        <v>29964984.469999999</v>
      </c>
      <c r="X24" s="84">
        <f t="shared" si="96"/>
        <v>81971992.099999994</v>
      </c>
      <c r="Y24" s="85">
        <v>55449991.700000003</v>
      </c>
      <c r="Z24" s="85">
        <v>26522000.399999995</v>
      </c>
      <c r="AA24" s="88">
        <f t="shared" si="152"/>
        <v>0.21806535306324751</v>
      </c>
      <c r="AB24" s="88">
        <f t="shared" si="152"/>
        <v>0.20737158667628677</v>
      </c>
      <c r="AC24" s="88">
        <f t="shared" si="152"/>
        <v>0.23358821501514399</v>
      </c>
      <c r="AD24" s="88">
        <f t="shared" si="97"/>
        <v>0.83662425888512726</v>
      </c>
      <c r="AE24" s="88">
        <f t="shared" si="97"/>
        <v>0.69638915148836711</v>
      </c>
      <c r="AF24" s="88">
        <f t="shared" si="97"/>
        <v>1.1298161533094617</v>
      </c>
      <c r="AG24" s="84">
        <f t="shared" si="98"/>
        <v>252615442</v>
      </c>
      <c r="AH24" s="85">
        <v>142752408</v>
      </c>
      <c r="AI24" s="85">
        <v>109863034</v>
      </c>
      <c r="AJ24" s="84">
        <f t="shared" si="99"/>
        <v>48193568.930000007</v>
      </c>
      <c r="AK24" s="137">
        <v>24891189.91</v>
      </c>
      <c r="AL24" s="137">
        <v>23302379.020000003</v>
      </c>
      <c r="AM24" s="84">
        <f t="shared" si="100"/>
        <v>58755710.189999998</v>
      </c>
      <c r="AN24" s="137">
        <v>39164204.5</v>
      </c>
      <c r="AO24" s="137">
        <v>19591505.689999998</v>
      </c>
      <c r="AP24" s="88">
        <f t="shared" si="101"/>
        <v>0.1907783963974776</v>
      </c>
      <c r="AQ24" s="88">
        <f t="shared" si="101"/>
        <v>0.17436616487758302</v>
      </c>
      <c r="AR24" s="88">
        <f t="shared" si="101"/>
        <v>0.212103909491522</v>
      </c>
      <c r="AS24" s="88">
        <f t="shared" si="102"/>
        <v>0.82023634424901182</v>
      </c>
      <c r="AT24" s="88">
        <f t="shared" si="102"/>
        <v>0.635559696099534</v>
      </c>
      <c r="AU24" s="88">
        <f t="shared" si="102"/>
        <v>1.1894123600665429</v>
      </c>
      <c r="AV24" s="84">
        <f t="shared" si="103"/>
        <v>19028300</v>
      </c>
      <c r="AW24" s="85">
        <v>16336000</v>
      </c>
      <c r="AX24" s="85">
        <v>2692300</v>
      </c>
      <c r="AY24" s="84">
        <f t="shared" si="104"/>
        <v>4571829.68</v>
      </c>
      <c r="AZ24" s="85">
        <v>3924965.37</v>
      </c>
      <c r="BA24" s="85">
        <v>646864.31000000006</v>
      </c>
      <c r="BB24" s="84">
        <f t="shared" si="105"/>
        <v>4323056.54</v>
      </c>
      <c r="BC24" s="85">
        <v>3707508.13</v>
      </c>
      <c r="BD24" s="85">
        <v>615548.41</v>
      </c>
      <c r="BE24" s="88">
        <f t="shared" si="153"/>
        <v>0.2402647467193601</v>
      </c>
      <c r="BF24" s="88">
        <f t="shared" si="153"/>
        <v>0.24026477534280119</v>
      </c>
      <c r="BG24" s="138">
        <f t="shared" si="154"/>
        <v>0.24026457304163729</v>
      </c>
      <c r="BH24" s="139">
        <f t="shared" si="106"/>
        <v>1.0575456595809407</v>
      </c>
      <c r="BI24" s="139">
        <f t="shared" si="106"/>
        <v>1.05865320651367</v>
      </c>
      <c r="BJ24" s="139">
        <f t="shared" si="155"/>
        <v>1.050874796346237</v>
      </c>
      <c r="BK24" s="84">
        <f t="shared" si="107"/>
        <v>6372815.1100000003</v>
      </c>
      <c r="BL24" s="85">
        <v>6372815.1100000003</v>
      </c>
      <c r="BM24" s="85"/>
      <c r="BN24" s="84">
        <f t="shared" si="108"/>
        <v>857131.26</v>
      </c>
      <c r="BO24" s="85">
        <v>857131.26</v>
      </c>
      <c r="BP24" s="85"/>
      <c r="BQ24" s="84">
        <f t="shared" si="109"/>
        <v>799800.95</v>
      </c>
      <c r="BR24" s="85">
        <v>799800.95</v>
      </c>
      <c r="BS24" s="92">
        <v>0</v>
      </c>
      <c r="BT24" s="88">
        <f t="shared" si="110"/>
        <v>0.13449805858246527</v>
      </c>
      <c r="BU24" s="88">
        <f t="shared" si="110"/>
        <v>0.13449805858246527</v>
      </c>
      <c r="BV24" s="133"/>
      <c r="BW24" s="88">
        <f t="shared" si="164"/>
        <v>1.071680722559782</v>
      </c>
      <c r="BX24" s="88">
        <f t="shared" si="111"/>
        <v>1.071680722559782</v>
      </c>
      <c r="BY24" s="133"/>
      <c r="BZ24" s="84">
        <f t="shared" si="112"/>
        <v>0</v>
      </c>
      <c r="CA24" s="136">
        <v>0</v>
      </c>
      <c r="CB24" s="136"/>
      <c r="CC24" s="84">
        <f t="shared" si="113"/>
        <v>0</v>
      </c>
      <c r="CD24" s="85">
        <v>0</v>
      </c>
      <c r="CE24" s="85"/>
      <c r="CF24" s="84">
        <f t="shared" si="114"/>
        <v>60</v>
      </c>
      <c r="CG24" s="85">
        <v>60</v>
      </c>
      <c r="CH24" s="92"/>
      <c r="CI24" s="88" t="str">
        <f t="shared" si="60"/>
        <v xml:space="preserve"> </v>
      </c>
      <c r="CJ24" s="88" t="str">
        <f t="shared" si="60"/>
        <v xml:space="preserve"> </v>
      </c>
      <c r="CK24" s="133"/>
      <c r="CL24" s="88">
        <f t="shared" si="162"/>
        <v>0</v>
      </c>
      <c r="CM24" s="88">
        <f t="shared" si="156"/>
        <v>0</v>
      </c>
      <c r="CN24" s="133"/>
      <c r="CO24" s="84">
        <f t="shared" si="115"/>
        <v>1420000</v>
      </c>
      <c r="CP24" s="85">
        <v>1420000</v>
      </c>
      <c r="CQ24" s="85"/>
      <c r="CR24" s="84">
        <f t="shared" si="116"/>
        <v>781014.15</v>
      </c>
      <c r="CS24" s="85">
        <v>781014.15</v>
      </c>
      <c r="CT24" s="85"/>
      <c r="CU24" s="84">
        <f t="shared" si="117"/>
        <v>559442.76</v>
      </c>
      <c r="CV24" s="85">
        <v>559442.76</v>
      </c>
      <c r="CW24" s="92"/>
      <c r="CX24" s="88">
        <f t="shared" si="118"/>
        <v>0.55000996478873243</v>
      </c>
      <c r="CY24" s="88">
        <f t="shared" si="118"/>
        <v>0.55000996478873243</v>
      </c>
      <c r="CZ24" s="88" t="str">
        <f t="shared" si="118"/>
        <v xml:space="preserve"> </v>
      </c>
      <c r="DA24" s="88">
        <f t="shared" si="119"/>
        <v>1.3960573017336035</v>
      </c>
      <c r="DB24" s="88">
        <f t="shared" si="119"/>
        <v>1.3960573017336035</v>
      </c>
      <c r="DC24" s="88" t="str">
        <f t="shared" si="119"/>
        <v xml:space="preserve"> </v>
      </c>
      <c r="DD24" s="84">
        <f t="shared" si="120"/>
        <v>19750205</v>
      </c>
      <c r="DE24" s="85">
        <v>18264305</v>
      </c>
      <c r="DF24" s="85">
        <v>1485900</v>
      </c>
      <c r="DG24" s="84">
        <f t="shared" si="121"/>
        <v>11046417.93</v>
      </c>
      <c r="DH24" s="85">
        <v>7732492.5499999998</v>
      </c>
      <c r="DI24" s="85">
        <v>3313925.38</v>
      </c>
      <c r="DJ24" s="84">
        <f t="shared" si="122"/>
        <v>15825987</v>
      </c>
      <c r="DK24" s="85">
        <v>11078190.9</v>
      </c>
      <c r="DL24" s="85">
        <v>4747796.0999999996</v>
      </c>
      <c r="DM24" s="88">
        <f t="shared" si="123"/>
        <v>0.55930649479334515</v>
      </c>
      <c r="DN24" s="88">
        <f t="shared" si="123"/>
        <v>0.42336637227641566</v>
      </c>
      <c r="DO24" s="88" t="str">
        <f t="shared" si="123"/>
        <v>СВ.200</v>
      </c>
      <c r="DP24" s="88">
        <f t="shared" si="124"/>
        <v>0.69799235460006381</v>
      </c>
      <c r="DQ24" s="88">
        <f t="shared" si="124"/>
        <v>0.69799235450979635</v>
      </c>
      <c r="DR24" s="88">
        <f t="shared" si="124"/>
        <v>0.69799235481068789</v>
      </c>
      <c r="DS24" s="84">
        <f t="shared" si="157"/>
        <v>2207000</v>
      </c>
      <c r="DT24" s="85"/>
      <c r="DU24" s="85">
        <v>2207000</v>
      </c>
      <c r="DV24" s="84">
        <f t="shared" si="125"/>
        <v>163693.69</v>
      </c>
      <c r="DW24" s="85"/>
      <c r="DX24" s="85">
        <v>163693.69</v>
      </c>
      <c r="DY24" s="84">
        <f t="shared" si="126"/>
        <v>150397.13</v>
      </c>
      <c r="DZ24" s="85"/>
      <c r="EA24" s="85">
        <v>150397.13</v>
      </c>
      <c r="EB24" s="88">
        <f t="shared" si="158"/>
        <v>7.417022655188038E-2</v>
      </c>
      <c r="EC24" s="88" t="str">
        <f t="shared" si="158"/>
        <v xml:space="preserve"> </v>
      </c>
      <c r="ED24" s="88">
        <f t="shared" si="158"/>
        <v>7.417022655188038E-2</v>
      </c>
      <c r="EE24" s="88">
        <f t="shared" si="163"/>
        <v>1.0884096657961491</v>
      </c>
      <c r="EF24" s="88" t="str">
        <f t="shared" si="163"/>
        <v xml:space="preserve"> </v>
      </c>
      <c r="EG24" s="88">
        <f t="shared" si="163"/>
        <v>1.0884096657961491</v>
      </c>
      <c r="EH24" s="84">
        <f t="shared" si="127"/>
        <v>12025000</v>
      </c>
      <c r="EI24" s="85"/>
      <c r="EJ24" s="85">
        <v>12025000</v>
      </c>
      <c r="EK24" s="84">
        <f t="shared" si="128"/>
        <v>2536722.0700000003</v>
      </c>
      <c r="EL24" s="85"/>
      <c r="EM24" s="85">
        <v>2536722.0700000003</v>
      </c>
      <c r="EN24" s="84">
        <f t="shared" si="129"/>
        <v>1414053.0699999998</v>
      </c>
      <c r="EO24" s="85"/>
      <c r="EP24" s="85">
        <v>1414053.0699999998</v>
      </c>
      <c r="EQ24" s="88">
        <f t="shared" si="130"/>
        <v>0.21095401829521832</v>
      </c>
      <c r="ER24" s="88" t="str">
        <f t="shared" si="130"/>
        <v xml:space="preserve"> </v>
      </c>
      <c r="ES24" s="88">
        <f t="shared" si="130"/>
        <v>0.21095401829521832</v>
      </c>
      <c r="ET24" s="88">
        <f t="shared" si="131"/>
        <v>1.7939369630589612</v>
      </c>
      <c r="EU24" s="88" t="str">
        <f t="shared" si="131"/>
        <v xml:space="preserve"> </v>
      </c>
      <c r="EV24" s="88">
        <f t="shared" si="131"/>
        <v>1.7939369630589612</v>
      </c>
      <c r="EW24" s="84">
        <f t="shared" si="132"/>
        <v>0</v>
      </c>
      <c r="EX24" s="85">
        <v>0</v>
      </c>
      <c r="EY24" s="84"/>
      <c r="EZ24" s="84">
        <f t="shared" si="133"/>
        <v>0</v>
      </c>
      <c r="FA24" s="85">
        <v>0</v>
      </c>
      <c r="FB24" s="84"/>
      <c r="FC24" s="84">
        <f t="shared" si="134"/>
        <v>0</v>
      </c>
      <c r="FD24" s="85">
        <v>0</v>
      </c>
      <c r="FE24" s="84">
        <v>0</v>
      </c>
      <c r="FF24" s="88" t="str">
        <f t="shared" si="159"/>
        <v xml:space="preserve"> </v>
      </c>
      <c r="FG24" s="88" t="str">
        <f t="shared" si="159"/>
        <v xml:space="preserve"> </v>
      </c>
      <c r="FH24" s="88" t="str">
        <f t="shared" si="135"/>
        <v xml:space="preserve"> </v>
      </c>
      <c r="FI24" s="88" t="str">
        <f t="shared" si="160"/>
        <v xml:space="preserve"> </v>
      </c>
      <c r="FJ24" s="88" t="str">
        <f t="shared" si="160"/>
        <v xml:space="preserve"> </v>
      </c>
      <c r="FK24" s="88" t="str">
        <f t="shared" si="161"/>
        <v xml:space="preserve"> </v>
      </c>
      <c r="FL24" s="84">
        <f t="shared" si="136"/>
        <v>1073000</v>
      </c>
      <c r="FM24" s="85">
        <v>1065000</v>
      </c>
      <c r="FN24" s="92">
        <v>8000</v>
      </c>
      <c r="FO24" s="84">
        <f t="shared" si="137"/>
        <v>429379.43</v>
      </c>
      <c r="FP24" s="85">
        <v>427979.43</v>
      </c>
      <c r="FQ24" s="92">
        <v>1400</v>
      </c>
      <c r="FR24" s="84">
        <f t="shared" si="138"/>
        <v>143484.46</v>
      </c>
      <c r="FS24" s="85">
        <v>140784.46</v>
      </c>
      <c r="FT24" s="92">
        <v>2700</v>
      </c>
      <c r="FU24" s="88">
        <f t="shared" si="139"/>
        <v>0.40016722273998134</v>
      </c>
      <c r="FV24" s="88">
        <f t="shared" si="139"/>
        <v>0.40185861971830983</v>
      </c>
      <c r="FW24" s="88">
        <f t="shared" si="139"/>
        <v>0.17499999999999999</v>
      </c>
      <c r="FX24" s="88" t="str">
        <f t="shared" si="140"/>
        <v>СВ.200</v>
      </c>
      <c r="FY24" s="88" t="str">
        <f t="shared" si="140"/>
        <v>СВ.200</v>
      </c>
      <c r="FZ24" s="88">
        <f t="shared" si="141"/>
        <v>1.9285714285714286</v>
      </c>
      <c r="GA24" s="84">
        <f t="shared" si="142"/>
        <v>0</v>
      </c>
      <c r="GB24" s="91">
        <v>0</v>
      </c>
      <c r="GC24" s="84"/>
      <c r="GD24" s="84">
        <f t="shared" si="143"/>
        <v>0</v>
      </c>
      <c r="GE24" s="91">
        <v>0</v>
      </c>
      <c r="GF24" s="85"/>
      <c r="GG24" s="88" t="str">
        <f>IF(GA24&lt;0," ",IF(GD24&lt;0," ",IF(GD24=0," ",IF(GA24/GD24*100&gt;200,"СВ.200",GA24/GD24))))</f>
        <v xml:space="preserve"> </v>
      </c>
      <c r="GH24" s="107" t="str">
        <f t="shared" si="165"/>
        <v xml:space="preserve"> </v>
      </c>
      <c r="GI24" s="88" t="str">
        <f t="shared" si="144"/>
        <v xml:space="preserve"> </v>
      </c>
      <c r="GJ24" s="95">
        <f t="shared" si="79"/>
        <v>0.90053678980488305</v>
      </c>
      <c r="GK24" s="88">
        <f t="shared" si="79"/>
        <v>0.96043821531118267</v>
      </c>
      <c r="GL24" s="88">
        <f t="shared" si="79"/>
        <v>0.79665631269495951</v>
      </c>
      <c r="GM24" s="95">
        <f t="shared" si="80"/>
        <v>0.94558979741341087</v>
      </c>
      <c r="GN24" s="88">
        <f t="shared" si="80"/>
        <v>0.95504683698575021</v>
      </c>
      <c r="GO24" s="88">
        <f t="shared" si="80"/>
        <v>0.9336755680707497</v>
      </c>
      <c r="GP24" s="95">
        <f t="shared" si="33"/>
        <v>0.71677787357323475</v>
      </c>
      <c r="GQ24" s="88">
        <f t="shared" si="33"/>
        <v>0.70629775225015945</v>
      </c>
      <c r="GR24" s="88">
        <f t="shared" si="33"/>
        <v>0.73868883924758566</v>
      </c>
      <c r="GS24" s="95">
        <f t="shared" si="82"/>
        <v>0.70273752692965585</v>
      </c>
      <c r="GT24" s="88">
        <f t="shared" si="82"/>
        <v>0.64460278253400372</v>
      </c>
      <c r="GU24" s="88">
        <f t="shared" si="82"/>
        <v>0.77765363246991215</v>
      </c>
      <c r="GV24" s="95">
        <f t="shared" si="145"/>
        <v>5.2738214959155545E-2</v>
      </c>
      <c r="GW24" s="88">
        <f t="shared" si="145"/>
        <v>6.6862194498759492E-2</v>
      </c>
      <c r="GX24" s="88">
        <f t="shared" si="145"/>
        <v>2.3208973709238016E-2</v>
      </c>
      <c r="GY24" s="98">
        <f t="shared" si="83"/>
        <v>6.6664419220193227E-2</v>
      </c>
      <c r="GZ24" s="99">
        <f t="shared" si="83"/>
        <v>0.10164414027612091</v>
      </c>
      <c r="HA24" s="88">
        <f t="shared" si="83"/>
        <v>2.1587340071796808E-2</v>
      </c>
      <c r="HB24" s="95">
        <f t="shared" si="146"/>
        <v>9.7570027214209914E-3</v>
      </c>
      <c r="HC24" s="88">
        <f t="shared" si="146"/>
        <v>1.4423824521510252E-2</v>
      </c>
      <c r="HD24" s="88" t="str">
        <f t="shared" si="84"/>
        <v xml:space="preserve"> </v>
      </c>
      <c r="HE24" s="95">
        <f t="shared" si="85"/>
        <v>1.249831285127237E-2</v>
      </c>
      <c r="HF24" s="88">
        <f t="shared" si="85"/>
        <v>2.2196978014735518E-2</v>
      </c>
      <c r="HG24" s="88" t="str">
        <f t="shared" si="86"/>
        <v xml:space="preserve"> </v>
      </c>
      <c r="HH24" s="95">
        <f t="shared" si="37"/>
        <v>7.3195732423831148E-7</v>
      </c>
      <c r="HI24" s="88">
        <f t="shared" si="37"/>
        <v>1.0820560681887351E-6</v>
      </c>
      <c r="HJ24" s="88" t="str">
        <f t="shared" si="37"/>
        <v xml:space="preserve"> </v>
      </c>
      <c r="HK24" s="95" t="str">
        <f t="shared" si="147"/>
        <v xml:space="preserve"> </v>
      </c>
      <c r="HL24" s="88" t="str">
        <f t="shared" si="147"/>
        <v xml:space="preserve"> </v>
      </c>
      <c r="HM24" s="88" t="str">
        <f t="shared" si="88"/>
        <v xml:space="preserve"> </v>
      </c>
      <c r="HN24" s="95">
        <f t="shared" si="38"/>
        <v>1.7250441690802826E-2</v>
      </c>
      <c r="HO24" s="88" t="str">
        <f t="shared" si="38"/>
        <v xml:space="preserve"> </v>
      </c>
      <c r="HP24" s="88">
        <f t="shared" si="38"/>
        <v>5.331622987231386E-2</v>
      </c>
      <c r="HQ24" s="95">
        <f t="shared" si="39"/>
        <v>3.6989370855039456E-2</v>
      </c>
      <c r="HR24" s="88" t="str">
        <f t="shared" si="39"/>
        <v xml:space="preserve"> </v>
      </c>
      <c r="HS24" s="88">
        <f t="shared" si="39"/>
        <v>8.4656211737392587E-2</v>
      </c>
      <c r="HT24" s="95">
        <f t="shared" si="40"/>
        <v>1.8347380141320246E-3</v>
      </c>
      <c r="HU24" s="88" t="str">
        <f t="shared" si="40"/>
        <v xml:space="preserve"> </v>
      </c>
      <c r="HV24" s="88">
        <f t="shared" si="40"/>
        <v>5.6706555965514594E-3</v>
      </c>
      <c r="HW24" s="95">
        <f t="shared" si="41"/>
        <v>2.3869097358544538E-3</v>
      </c>
      <c r="HX24" s="88" t="str">
        <f t="shared" si="41"/>
        <v xml:space="preserve"> </v>
      </c>
      <c r="HY24" s="88">
        <f t="shared" si="41"/>
        <v>5.4628324658030436E-3</v>
      </c>
      <c r="HZ24" s="95">
        <f t="shared" si="42"/>
        <v>1.750408356856317E-3</v>
      </c>
      <c r="IA24" s="88">
        <f t="shared" si="42"/>
        <v>2.5389446541612373E-3</v>
      </c>
      <c r="IB24" s="140">
        <f t="shared" si="42"/>
        <v>1.018022758192855E-4</v>
      </c>
      <c r="IC24" s="95">
        <f t="shared" si="43"/>
        <v>6.2610229010210223E-3</v>
      </c>
      <c r="ID24" s="88">
        <f t="shared" si="43"/>
        <v>1.1083308288708358E-2</v>
      </c>
      <c r="IE24" s="88">
        <f t="shared" si="43"/>
        <v>4.6721198918078402E-5</v>
      </c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</row>
    <row r="25" spans="1:256" s="101" customFormat="1" outlineLevel="1" x14ac:dyDescent="0.25">
      <c r="A25" s="82">
        <v>14</v>
      </c>
      <c r="B25" s="83" t="s">
        <v>101</v>
      </c>
      <c r="C25" s="84">
        <f t="shared" si="148"/>
        <v>185866993.94999999</v>
      </c>
      <c r="D25" s="136">
        <v>97787067.650000006</v>
      </c>
      <c r="E25" s="85">
        <v>88079926.299999997</v>
      </c>
      <c r="F25" s="84">
        <f t="shared" si="149"/>
        <v>38478128.620000005</v>
      </c>
      <c r="G25" s="136">
        <v>23606587.260000002</v>
      </c>
      <c r="H25" s="85">
        <v>14871541.360000001</v>
      </c>
      <c r="I25" s="84">
        <f t="shared" si="150"/>
        <v>34886024.269999996</v>
      </c>
      <c r="J25" s="136">
        <v>19716349.18</v>
      </c>
      <c r="K25" s="85">
        <v>15169675.09</v>
      </c>
      <c r="L25" s="88">
        <f t="shared" si="151"/>
        <v>0.20701969619388685</v>
      </c>
      <c r="M25" s="88">
        <f t="shared" si="151"/>
        <v>0.24140806987374674</v>
      </c>
      <c r="N25" s="88">
        <f t="shared" si="151"/>
        <v>0.16884143737073043</v>
      </c>
      <c r="O25" s="88">
        <f t="shared" si="94"/>
        <v>1.1029668592270347</v>
      </c>
      <c r="P25" s="88">
        <f t="shared" si="94"/>
        <v>1.1973102649219769</v>
      </c>
      <c r="Q25" s="88">
        <f t="shared" si="94"/>
        <v>0.98034672936426104</v>
      </c>
      <c r="R25" s="84">
        <f t="shared" si="95"/>
        <v>168259570</v>
      </c>
      <c r="S25" s="85">
        <v>84509810</v>
      </c>
      <c r="T25" s="85">
        <v>83749760</v>
      </c>
      <c r="U25" s="84">
        <f t="shared" si="10"/>
        <v>32401404.609999999</v>
      </c>
      <c r="V25" s="85">
        <v>18285686.809999999</v>
      </c>
      <c r="W25" s="85">
        <v>14115717.799999999</v>
      </c>
      <c r="X25" s="84">
        <f t="shared" si="96"/>
        <v>31216186.840000004</v>
      </c>
      <c r="Y25" s="85">
        <v>16721384.270000001</v>
      </c>
      <c r="Z25" s="85">
        <v>14494802.570000002</v>
      </c>
      <c r="AA25" s="88">
        <f t="shared" si="152"/>
        <v>0.19256797464774217</v>
      </c>
      <c r="AB25" s="88">
        <f t="shared" si="152"/>
        <v>0.21637354065758754</v>
      </c>
      <c r="AC25" s="88">
        <f t="shared" si="152"/>
        <v>0.1685463671776492</v>
      </c>
      <c r="AD25" s="88">
        <f t="shared" si="97"/>
        <v>1.0379680508729296</v>
      </c>
      <c r="AE25" s="88">
        <f t="shared" si="97"/>
        <v>1.0935510191465743</v>
      </c>
      <c r="AF25" s="88">
        <f t="shared" si="97"/>
        <v>0.97384684833275359</v>
      </c>
      <c r="AG25" s="84">
        <f t="shared" si="98"/>
        <v>140302270</v>
      </c>
      <c r="AH25" s="85">
        <v>65926610</v>
      </c>
      <c r="AI25" s="85">
        <v>74375660</v>
      </c>
      <c r="AJ25" s="84">
        <f t="shared" si="99"/>
        <v>25041000.589999996</v>
      </c>
      <c r="AK25" s="137">
        <v>12030584.359999999</v>
      </c>
      <c r="AL25" s="137">
        <v>13010416.229999999</v>
      </c>
      <c r="AM25" s="84">
        <f t="shared" si="100"/>
        <v>25539883.830000002</v>
      </c>
      <c r="AN25" s="137">
        <v>12235462.48</v>
      </c>
      <c r="AO25" s="137">
        <v>13304421.350000001</v>
      </c>
      <c r="AP25" s="88">
        <f t="shared" si="101"/>
        <v>0.17847894114614107</v>
      </c>
      <c r="AQ25" s="88">
        <f t="shared" si="101"/>
        <v>0.18248449844455827</v>
      </c>
      <c r="AR25" s="88">
        <f t="shared" si="101"/>
        <v>0.1749284138117228</v>
      </c>
      <c r="AS25" s="88">
        <f t="shared" si="102"/>
        <v>0.98046650316341688</v>
      </c>
      <c r="AT25" s="88">
        <f t="shared" si="102"/>
        <v>0.98325538406620161</v>
      </c>
      <c r="AU25" s="88">
        <f t="shared" si="102"/>
        <v>0.97790169806971705</v>
      </c>
      <c r="AV25" s="84">
        <f t="shared" si="103"/>
        <v>12397200</v>
      </c>
      <c r="AW25" s="85">
        <v>10872100</v>
      </c>
      <c r="AX25" s="85">
        <v>1525100</v>
      </c>
      <c r="AY25" s="84">
        <f t="shared" si="104"/>
        <v>3094941.9</v>
      </c>
      <c r="AZ25" s="85">
        <v>2728623.75</v>
      </c>
      <c r="BA25" s="85">
        <v>366318.15</v>
      </c>
      <c r="BB25" s="84">
        <f t="shared" si="105"/>
        <v>2950617.7800000003</v>
      </c>
      <c r="BC25" s="85">
        <v>2587644.9700000002</v>
      </c>
      <c r="BD25" s="85">
        <v>362972.81000000006</v>
      </c>
      <c r="BE25" s="88">
        <f t="shared" si="153"/>
        <v>0.24964846094279353</v>
      </c>
      <c r="BF25" s="88">
        <f t="shared" si="153"/>
        <v>0.25097485766319294</v>
      </c>
      <c r="BG25" s="138">
        <f t="shared" si="154"/>
        <v>0.24019287259851815</v>
      </c>
      <c r="BH25" s="139">
        <f t="shared" si="106"/>
        <v>1.0489131872580255</v>
      </c>
      <c r="BI25" s="139">
        <f t="shared" si="106"/>
        <v>1.0544815002190968</v>
      </c>
      <c r="BJ25" s="139">
        <f t="shared" si="155"/>
        <v>1.0092165030212592</v>
      </c>
      <c r="BK25" s="84">
        <f t="shared" si="107"/>
        <v>2650000</v>
      </c>
      <c r="BL25" s="85">
        <v>2650000</v>
      </c>
      <c r="BM25" s="85"/>
      <c r="BN25" s="84">
        <f t="shared" si="108"/>
        <v>540908.06999999995</v>
      </c>
      <c r="BO25" s="85">
        <v>540908.06999999995</v>
      </c>
      <c r="BP25" s="85"/>
      <c r="BQ25" s="84">
        <f t="shared" si="109"/>
        <v>504728.64</v>
      </c>
      <c r="BR25" s="85">
        <v>504728.64</v>
      </c>
      <c r="BS25" s="92">
        <v>0</v>
      </c>
      <c r="BT25" s="88">
        <f t="shared" si="110"/>
        <v>0.20411625283018867</v>
      </c>
      <c r="BU25" s="88">
        <f t="shared" si="110"/>
        <v>0.20411625283018867</v>
      </c>
      <c r="BV25" s="133"/>
      <c r="BW25" s="88">
        <f t="shared" si="164"/>
        <v>1.0716809531553428</v>
      </c>
      <c r="BX25" s="88">
        <f t="shared" si="111"/>
        <v>1.0716809531553428</v>
      </c>
      <c r="BY25" s="133"/>
      <c r="BZ25" s="84">
        <f t="shared" si="112"/>
        <v>0</v>
      </c>
      <c r="CA25" s="136">
        <v>0</v>
      </c>
      <c r="CB25" s="136"/>
      <c r="CC25" s="84">
        <f t="shared" si="113"/>
        <v>0</v>
      </c>
      <c r="CD25" s="85">
        <v>0</v>
      </c>
      <c r="CE25" s="85"/>
      <c r="CF25" s="84">
        <f t="shared" si="114"/>
        <v>5403.35</v>
      </c>
      <c r="CG25" s="85">
        <v>5403.35</v>
      </c>
      <c r="CH25" s="92"/>
      <c r="CI25" s="88" t="str">
        <f t="shared" si="60"/>
        <v xml:space="preserve"> </v>
      </c>
      <c r="CJ25" s="88" t="str">
        <f t="shared" si="60"/>
        <v xml:space="preserve"> </v>
      </c>
      <c r="CK25" s="133"/>
      <c r="CL25" s="88">
        <f t="shared" si="162"/>
        <v>0</v>
      </c>
      <c r="CM25" s="88">
        <f t="shared" si="156"/>
        <v>0</v>
      </c>
      <c r="CN25" s="133"/>
      <c r="CO25" s="84">
        <f t="shared" si="115"/>
        <v>1000000</v>
      </c>
      <c r="CP25" s="85">
        <v>1000000</v>
      </c>
      <c r="CQ25" s="85"/>
      <c r="CR25" s="84">
        <f t="shared" si="116"/>
        <v>509895.56</v>
      </c>
      <c r="CS25" s="85">
        <v>509895.56</v>
      </c>
      <c r="CT25" s="85"/>
      <c r="CU25" s="84">
        <f t="shared" si="117"/>
        <v>521245.6</v>
      </c>
      <c r="CV25" s="85">
        <v>521245.6</v>
      </c>
      <c r="CW25" s="92"/>
      <c r="CX25" s="88">
        <f t="shared" si="118"/>
        <v>0.50989556000000003</v>
      </c>
      <c r="CY25" s="88">
        <f t="shared" si="118"/>
        <v>0.50989556000000003</v>
      </c>
      <c r="CZ25" s="88" t="str">
        <f t="shared" si="118"/>
        <v xml:space="preserve"> </v>
      </c>
      <c r="DA25" s="88">
        <f t="shared" si="119"/>
        <v>0.97822515911884922</v>
      </c>
      <c r="DB25" s="88">
        <f t="shared" si="119"/>
        <v>0.97822515911884922</v>
      </c>
      <c r="DC25" s="88" t="str">
        <f t="shared" si="119"/>
        <v xml:space="preserve"> </v>
      </c>
      <c r="DD25" s="84">
        <f t="shared" si="120"/>
        <v>353100</v>
      </c>
      <c r="DE25" s="85">
        <v>247100</v>
      </c>
      <c r="DF25" s="85">
        <v>106000</v>
      </c>
      <c r="DG25" s="84">
        <f t="shared" si="121"/>
        <v>91135</v>
      </c>
      <c r="DH25" s="85">
        <v>63794.51</v>
      </c>
      <c r="DI25" s="85">
        <v>27340.49</v>
      </c>
      <c r="DJ25" s="84">
        <f t="shared" si="122"/>
        <v>154070</v>
      </c>
      <c r="DK25" s="85">
        <v>107849</v>
      </c>
      <c r="DL25" s="85">
        <v>46221</v>
      </c>
      <c r="DM25" s="88">
        <f t="shared" si="123"/>
        <v>0.25809968847352027</v>
      </c>
      <c r="DN25" s="88">
        <f t="shared" si="123"/>
        <v>0.25817284500202348</v>
      </c>
      <c r="DO25" s="88">
        <f t="shared" si="123"/>
        <v>0.25792915094339625</v>
      </c>
      <c r="DP25" s="88">
        <f t="shared" si="124"/>
        <v>0.59151684299344454</v>
      </c>
      <c r="DQ25" s="88">
        <f t="shared" si="124"/>
        <v>0.59151693571567654</v>
      </c>
      <c r="DR25" s="88">
        <f t="shared" si="124"/>
        <v>0.5915166266415699</v>
      </c>
      <c r="DS25" s="84">
        <f t="shared" si="157"/>
        <v>3520000</v>
      </c>
      <c r="DT25" s="85"/>
      <c r="DU25" s="85">
        <v>3520000</v>
      </c>
      <c r="DV25" s="84">
        <f t="shared" si="125"/>
        <v>212775.52</v>
      </c>
      <c r="DW25" s="85"/>
      <c r="DX25" s="85">
        <v>212775.52</v>
      </c>
      <c r="DY25" s="84">
        <f t="shared" si="126"/>
        <v>247134.56</v>
      </c>
      <c r="DZ25" s="85"/>
      <c r="EA25" s="85">
        <v>247134.56</v>
      </c>
      <c r="EB25" s="88">
        <f>IF(DV25&lt;0," ",IF(DS25&lt;0," ",IF(DS25=0," ",IF(DV25/DS25*100&gt;200,"СВ.200",DV25/DS25))))</f>
        <v>6.0447590909090909E-2</v>
      </c>
      <c r="EC25" s="88" t="str">
        <f t="shared" si="158"/>
        <v xml:space="preserve"> </v>
      </c>
      <c r="ED25" s="88">
        <f t="shared" si="158"/>
        <v>6.0447590909090909E-2</v>
      </c>
      <c r="EE25" s="88">
        <f t="shared" si="163"/>
        <v>0.86097031511901856</v>
      </c>
      <c r="EF25" s="88" t="str">
        <f t="shared" si="163"/>
        <v xml:space="preserve"> </v>
      </c>
      <c r="EG25" s="88">
        <f t="shared" si="163"/>
        <v>0.86097031511901856</v>
      </c>
      <c r="EH25" s="84">
        <f t="shared" si="127"/>
        <v>4153000</v>
      </c>
      <c r="EI25" s="85"/>
      <c r="EJ25" s="85">
        <v>4153000</v>
      </c>
      <c r="EK25" s="84">
        <f t="shared" si="128"/>
        <v>496167.41000000003</v>
      </c>
      <c r="EL25" s="85"/>
      <c r="EM25" s="85">
        <v>496167.41000000003</v>
      </c>
      <c r="EN25" s="84">
        <f t="shared" si="129"/>
        <v>529052.85</v>
      </c>
      <c r="EO25" s="85"/>
      <c r="EP25" s="85">
        <v>529052.85</v>
      </c>
      <c r="EQ25" s="88" t="s">
        <v>85</v>
      </c>
      <c r="ER25" s="88" t="str">
        <f t="shared" si="130"/>
        <v xml:space="preserve"> </v>
      </c>
      <c r="ES25" s="88">
        <f t="shared" si="130"/>
        <v>0.11947204671321937</v>
      </c>
      <c r="ET25" s="88">
        <f t="shared" si="131"/>
        <v>0.93784091702747663</v>
      </c>
      <c r="EU25" s="88" t="str">
        <f t="shared" si="131"/>
        <v xml:space="preserve"> </v>
      </c>
      <c r="EV25" s="88">
        <f t="shared" si="131"/>
        <v>0.93784091702747663</v>
      </c>
      <c r="EW25" s="84">
        <f t="shared" si="132"/>
        <v>1000000</v>
      </c>
      <c r="EX25" s="85">
        <v>1000000</v>
      </c>
      <c r="EY25" s="84"/>
      <c r="EZ25" s="84">
        <f t="shared" si="133"/>
        <v>170370</v>
      </c>
      <c r="FA25" s="85">
        <v>170370</v>
      </c>
      <c r="FB25" s="84"/>
      <c r="FC25" s="84">
        <f t="shared" si="134"/>
        <v>148670</v>
      </c>
      <c r="FD25" s="85">
        <v>148670</v>
      </c>
      <c r="FE25" s="84">
        <v>0</v>
      </c>
      <c r="FF25" s="88">
        <f t="shared" si="159"/>
        <v>0.17036999999999999</v>
      </c>
      <c r="FG25" s="88">
        <f t="shared" si="159"/>
        <v>0.17036999999999999</v>
      </c>
      <c r="FH25" s="88" t="str">
        <f t="shared" si="135"/>
        <v xml:space="preserve"> </v>
      </c>
      <c r="FI25" s="88">
        <f t="shared" si="160"/>
        <v>1.1459608528956751</v>
      </c>
      <c r="FJ25" s="88">
        <f t="shared" si="160"/>
        <v>1.1459608528956751</v>
      </c>
      <c r="FK25" s="88" t="str">
        <f t="shared" si="161"/>
        <v xml:space="preserve"> </v>
      </c>
      <c r="FL25" s="84">
        <f t="shared" si="136"/>
        <v>2884000</v>
      </c>
      <c r="FM25" s="85">
        <v>2814000</v>
      </c>
      <c r="FN25" s="92">
        <v>70000</v>
      </c>
      <c r="FO25" s="84">
        <f t="shared" si="137"/>
        <v>2244210.56</v>
      </c>
      <c r="FP25" s="85">
        <v>2241510.56</v>
      </c>
      <c r="FQ25" s="92">
        <v>2700</v>
      </c>
      <c r="FR25" s="84">
        <f t="shared" si="138"/>
        <v>615380.23</v>
      </c>
      <c r="FS25" s="85">
        <v>610380.23</v>
      </c>
      <c r="FT25" s="92">
        <v>5000</v>
      </c>
      <c r="FU25" s="88">
        <f t="shared" si="139"/>
        <v>0.77815900138696259</v>
      </c>
      <c r="FV25" s="88">
        <f t="shared" si="139"/>
        <v>0.79655670220326935</v>
      </c>
      <c r="FW25" s="88">
        <f t="shared" si="139"/>
        <v>3.8571428571428569E-2</v>
      </c>
      <c r="FX25" s="88" t="str">
        <f t="shared" si="140"/>
        <v>СВ.200</v>
      </c>
      <c r="FY25" s="88" t="str">
        <f t="shared" si="140"/>
        <v>СВ.200</v>
      </c>
      <c r="FZ25" s="88">
        <f t="shared" si="141"/>
        <v>1.8518518518518519</v>
      </c>
      <c r="GA25" s="84">
        <f t="shared" si="142"/>
        <v>0</v>
      </c>
      <c r="GB25" s="91">
        <v>0</v>
      </c>
      <c r="GC25" s="84"/>
      <c r="GD25" s="84">
        <f t="shared" si="143"/>
        <v>0</v>
      </c>
      <c r="GE25" s="91">
        <v>0</v>
      </c>
      <c r="GF25" s="84"/>
      <c r="GG25" s="88" t="str">
        <f>IF(GA25&lt;0," ",IF(GD25&lt;0," ",IF(GD25=0," ",IF(GA25/GD25*100&gt;200,"СВ.200",GA25/GD25))))</f>
        <v xml:space="preserve"> </v>
      </c>
      <c r="GH25" s="107" t="str">
        <f t="shared" si="165"/>
        <v xml:space="preserve"> </v>
      </c>
      <c r="GI25" s="88" t="str">
        <f t="shared" si="144"/>
        <v xml:space="preserve"> </v>
      </c>
      <c r="GJ25" s="95">
        <f t="shared" si="79"/>
        <v>0.89480493960569063</v>
      </c>
      <c r="GK25" s="88">
        <f t="shared" si="79"/>
        <v>0.84809738949855629</v>
      </c>
      <c r="GL25" s="88">
        <f t="shared" si="79"/>
        <v>0.95551173535385203</v>
      </c>
      <c r="GM25" s="95">
        <f t="shared" si="80"/>
        <v>0.84207329649494778</v>
      </c>
      <c r="GN25" s="88">
        <f t="shared" si="80"/>
        <v>0.77460103015330972</v>
      </c>
      <c r="GO25" s="88">
        <f t="shared" si="80"/>
        <v>0.94917651494868305</v>
      </c>
      <c r="GP25" s="95">
        <f t="shared" si="33"/>
        <v>0.81816155063736151</v>
      </c>
      <c r="GQ25" s="88">
        <f t="shared" si="33"/>
        <v>0.73172545301478198</v>
      </c>
      <c r="GR25" s="88">
        <f t="shared" si="33"/>
        <v>0.91787530638990966</v>
      </c>
      <c r="GS25" s="95">
        <f t="shared" si="82"/>
        <v>0.77283688443159737</v>
      </c>
      <c r="GT25" s="88">
        <f t="shared" si="82"/>
        <v>0.65792357076906538</v>
      </c>
      <c r="GU25" s="88">
        <f t="shared" si="82"/>
        <v>0.92169710491095247</v>
      </c>
      <c r="GV25" s="95">
        <f t="shared" si="145"/>
        <v>9.45220438077055E-2</v>
      </c>
      <c r="GW25" s="88">
        <f t="shared" si="145"/>
        <v>0.15475064314158005</v>
      </c>
      <c r="GX25" s="88">
        <f t="shared" si="145"/>
        <v>2.5041583577774803E-2</v>
      </c>
      <c r="GY25" s="98">
        <f t="shared" si="83"/>
        <v>9.5518757203655685E-2</v>
      </c>
      <c r="GZ25" s="99">
        <f t="shared" si="83"/>
        <v>0.14922183554559088</v>
      </c>
      <c r="HA25" s="88">
        <f t="shared" si="83"/>
        <v>2.5951081991735486E-2</v>
      </c>
      <c r="HB25" s="95">
        <f t="shared" si="146"/>
        <v>1.6168811475501789E-2</v>
      </c>
      <c r="HC25" s="88">
        <f t="shared" si="146"/>
        <v>3.0184620594213517E-2</v>
      </c>
      <c r="HD25" s="88" t="str">
        <f t="shared" si="84"/>
        <v xml:space="preserve"> </v>
      </c>
      <c r="HE25" s="95">
        <f t="shared" si="85"/>
        <v>1.6693969798860519E-2</v>
      </c>
      <c r="HF25" s="88">
        <f t="shared" si="85"/>
        <v>2.9580954525820186E-2</v>
      </c>
      <c r="HG25" s="88" t="str">
        <f t="shared" si="86"/>
        <v xml:space="preserve"> </v>
      </c>
      <c r="HH25" s="95">
        <f t="shared" si="37"/>
        <v>1.7309449189598712E-4</v>
      </c>
      <c r="HI25" s="88">
        <f t="shared" si="37"/>
        <v>3.2314011284904226E-4</v>
      </c>
      <c r="HJ25" s="88" t="str">
        <f t="shared" si="37"/>
        <v xml:space="preserve"> </v>
      </c>
      <c r="HK25" s="95" t="str">
        <f t="shared" si="147"/>
        <v xml:space="preserve"> </v>
      </c>
      <c r="HL25" s="88" t="str">
        <f t="shared" si="147"/>
        <v xml:space="preserve"> </v>
      </c>
      <c r="HM25" s="88" t="str">
        <f t="shared" si="88"/>
        <v xml:space="preserve"> </v>
      </c>
      <c r="HN25" s="95">
        <f t="shared" si="38"/>
        <v>1.6948029325672756E-2</v>
      </c>
      <c r="HO25" s="88" t="str">
        <f t="shared" si="38"/>
        <v xml:space="preserve"> </v>
      </c>
      <c r="HP25" s="88">
        <f t="shared" si="38"/>
        <v>3.6499486450059314E-2</v>
      </c>
      <c r="HQ25" s="95">
        <f t="shared" si="39"/>
        <v>1.5313145092693561E-2</v>
      </c>
      <c r="HR25" s="88" t="str">
        <f t="shared" si="39"/>
        <v xml:space="preserve"> </v>
      </c>
      <c r="HS25" s="88">
        <f t="shared" si="39"/>
        <v>3.5149994993524177E-2</v>
      </c>
      <c r="HT25" s="95">
        <f t="shared" si="40"/>
        <v>7.9168721428629161E-3</v>
      </c>
      <c r="HU25" s="88" t="str">
        <f t="shared" si="40"/>
        <v xml:space="preserve"> </v>
      </c>
      <c r="HV25" s="88">
        <f t="shared" si="40"/>
        <v>1.7049874174312397E-2</v>
      </c>
      <c r="HW25" s="95">
        <f t="shared" si="41"/>
        <v>6.5668609914007053E-3</v>
      </c>
      <c r="HX25" s="88" t="str">
        <f t="shared" si="41"/>
        <v xml:space="preserve"> </v>
      </c>
      <c r="HY25" s="88">
        <f t="shared" si="41"/>
        <v>1.5073659236797722E-2</v>
      </c>
      <c r="HZ25" s="95">
        <f t="shared" si="42"/>
        <v>1.9713497780948056E-2</v>
      </c>
      <c r="IA25" s="88">
        <f t="shared" si="42"/>
        <v>3.6502972489848767E-2</v>
      </c>
      <c r="IB25" s="102">
        <f t="shared" si="42"/>
        <v>3.4495123171587974E-4</v>
      </c>
      <c r="IC25" s="95">
        <f t="shared" si="43"/>
        <v>6.9262755334605852E-2</v>
      </c>
      <c r="ID25" s="88">
        <f t="shared" si="43"/>
        <v>0.12258279294022319</v>
      </c>
      <c r="IE25" s="88">
        <f t="shared" si="43"/>
        <v>1.9127613900017188E-4</v>
      </c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  <c r="IU25" s="81"/>
      <c r="IV25" s="81"/>
    </row>
    <row r="26" spans="1:256" s="101" customFormat="1" outlineLevel="1" x14ac:dyDescent="0.25">
      <c r="A26" s="82">
        <v>15</v>
      </c>
      <c r="B26" s="83" t="s">
        <v>102</v>
      </c>
      <c r="C26" s="84">
        <f t="shared" si="148"/>
        <v>234925813.55000001</v>
      </c>
      <c r="D26" s="136">
        <v>169057389</v>
      </c>
      <c r="E26" s="85">
        <v>65868424.549999997</v>
      </c>
      <c r="F26" s="84">
        <f t="shared" si="149"/>
        <v>45897392.149999999</v>
      </c>
      <c r="G26" s="136">
        <v>33165506.960000001</v>
      </c>
      <c r="H26" s="85">
        <v>12731885.189999999</v>
      </c>
      <c r="I26" s="84">
        <f t="shared" si="150"/>
        <v>37745335.350000001</v>
      </c>
      <c r="J26" s="136">
        <v>26137384.98</v>
      </c>
      <c r="K26" s="85">
        <v>11607950.369999999</v>
      </c>
      <c r="L26" s="88">
        <f t="shared" si="151"/>
        <v>0.19536972738941483</v>
      </c>
      <c r="M26" s="88">
        <f t="shared" si="151"/>
        <v>0.19617898487714133</v>
      </c>
      <c r="N26" s="88">
        <f t="shared" si="151"/>
        <v>0.19329269338050381</v>
      </c>
      <c r="O26" s="88">
        <f t="shared" si="94"/>
        <v>1.2159752118880034</v>
      </c>
      <c r="P26" s="88">
        <f t="shared" si="94"/>
        <v>1.2688915507568117</v>
      </c>
      <c r="Q26" s="88">
        <f t="shared" si="94"/>
        <v>1.0968245714510236</v>
      </c>
      <c r="R26" s="84">
        <f t="shared" si="95"/>
        <v>214717051.57999998</v>
      </c>
      <c r="S26" s="85">
        <v>150442618</v>
      </c>
      <c r="T26" s="85">
        <v>64274433.579999998</v>
      </c>
      <c r="U26" s="84">
        <f t="shared" si="10"/>
        <v>41325908.540000007</v>
      </c>
      <c r="V26" s="85">
        <v>29261018.390000004</v>
      </c>
      <c r="W26" s="85">
        <v>12064890.149999999</v>
      </c>
      <c r="X26" s="84">
        <f t="shared" si="96"/>
        <v>32497279.080000002</v>
      </c>
      <c r="Y26" s="85">
        <v>21350294.920000002</v>
      </c>
      <c r="Z26" s="85">
        <v>11146984.16</v>
      </c>
      <c r="AA26" s="88">
        <f t="shared" si="152"/>
        <v>0.19246682196827142</v>
      </c>
      <c r="AB26" s="88">
        <f t="shared" si="152"/>
        <v>0.19449952931555609</v>
      </c>
      <c r="AC26" s="88">
        <f t="shared" si="152"/>
        <v>0.18770900773451824</v>
      </c>
      <c r="AD26" s="88">
        <f t="shared" si="97"/>
        <v>1.2716728818516212</v>
      </c>
      <c r="AE26" s="88">
        <f t="shared" si="97"/>
        <v>1.3705205712446431</v>
      </c>
      <c r="AF26" s="88">
        <f t="shared" si="97"/>
        <v>1.0823456799457762</v>
      </c>
      <c r="AG26" s="84">
        <f t="shared" si="98"/>
        <v>175743133.57999998</v>
      </c>
      <c r="AH26" s="85">
        <v>127776000</v>
      </c>
      <c r="AI26" s="85">
        <v>47967133.579999998</v>
      </c>
      <c r="AJ26" s="84">
        <f t="shared" si="99"/>
        <v>32409355.009999998</v>
      </c>
      <c r="AK26" s="137">
        <v>22563226.23</v>
      </c>
      <c r="AL26" s="137">
        <v>9846128.7799999993</v>
      </c>
      <c r="AM26" s="84">
        <f t="shared" si="100"/>
        <v>24642322.960000001</v>
      </c>
      <c r="AN26" s="137">
        <v>16078282.85</v>
      </c>
      <c r="AO26" s="137">
        <v>8564040.1099999994</v>
      </c>
      <c r="AP26" s="88">
        <f t="shared" si="101"/>
        <v>0.18441320778684617</v>
      </c>
      <c r="AQ26" s="88">
        <f t="shared" si="101"/>
        <v>0.17658422731968446</v>
      </c>
      <c r="AR26" s="88">
        <f t="shared" si="101"/>
        <v>0.2052682335828665</v>
      </c>
      <c r="AS26" s="88">
        <f t="shared" si="102"/>
        <v>1.3151907416605011</v>
      </c>
      <c r="AT26" s="88">
        <f t="shared" si="102"/>
        <v>1.4033355701289956</v>
      </c>
      <c r="AU26" s="88">
        <f t="shared" si="102"/>
        <v>1.1497060561992161</v>
      </c>
      <c r="AV26" s="84">
        <f t="shared" si="103"/>
        <v>14413800</v>
      </c>
      <c r="AW26" s="85">
        <v>12357500</v>
      </c>
      <c r="AX26" s="85">
        <v>2056300</v>
      </c>
      <c r="AY26" s="84">
        <f t="shared" si="104"/>
        <v>3632804.3</v>
      </c>
      <c r="AZ26" s="85">
        <v>3138721.46</v>
      </c>
      <c r="BA26" s="85">
        <v>494082.84</v>
      </c>
      <c r="BB26" s="84">
        <f t="shared" si="105"/>
        <v>3430678.6500000004</v>
      </c>
      <c r="BC26" s="85">
        <v>2964835.62</v>
      </c>
      <c r="BD26" s="85">
        <v>465843.03</v>
      </c>
      <c r="BE26" s="88">
        <f t="shared" si="153"/>
        <v>0.25203654137007586</v>
      </c>
      <c r="BF26" s="88">
        <f t="shared" si="153"/>
        <v>0.25399323973295568</v>
      </c>
      <c r="BG26" s="138">
        <f t="shared" si="154"/>
        <v>0.24027760540777124</v>
      </c>
      <c r="BH26" s="139">
        <f t="shared" si="106"/>
        <v>1.0589171037631284</v>
      </c>
      <c r="BI26" s="139">
        <f t="shared" si="106"/>
        <v>1.0586494033014888</v>
      </c>
      <c r="BJ26" s="139">
        <f t="shared" si="155"/>
        <v>1.0606208705108242</v>
      </c>
      <c r="BK26" s="84">
        <f t="shared" si="107"/>
        <v>6001118</v>
      </c>
      <c r="BL26" s="85">
        <v>6001118</v>
      </c>
      <c r="BM26" s="85"/>
      <c r="BN26" s="84">
        <f t="shared" si="108"/>
        <v>766781.84</v>
      </c>
      <c r="BO26" s="85">
        <v>766781.84</v>
      </c>
      <c r="BP26" s="85"/>
      <c r="BQ26" s="84">
        <f t="shared" si="109"/>
        <v>715494.61</v>
      </c>
      <c r="BR26" s="85">
        <v>715494.61</v>
      </c>
      <c r="BS26" s="92">
        <v>0</v>
      </c>
      <c r="BT26" s="88">
        <f t="shared" si="110"/>
        <v>0.12777316493360069</v>
      </c>
      <c r="BU26" s="88">
        <f t="shared" si="110"/>
        <v>0.12777316493360069</v>
      </c>
      <c r="BV26" s="133"/>
      <c r="BW26" s="88">
        <f t="shared" si="164"/>
        <v>1.0716808055339508</v>
      </c>
      <c r="BX26" s="88">
        <f t="shared" si="111"/>
        <v>1.0716808055339508</v>
      </c>
      <c r="BY26" s="133"/>
      <c r="BZ26" s="84">
        <f t="shared" si="112"/>
        <v>0</v>
      </c>
      <c r="CA26" s="136">
        <v>0</v>
      </c>
      <c r="CB26" s="136"/>
      <c r="CC26" s="84">
        <f t="shared" si="113"/>
        <v>0</v>
      </c>
      <c r="CD26" s="85">
        <v>0</v>
      </c>
      <c r="CE26" s="85"/>
      <c r="CF26" s="84">
        <f t="shared" si="114"/>
        <v>4351</v>
      </c>
      <c r="CG26" s="85">
        <v>4351</v>
      </c>
      <c r="CH26" s="92"/>
      <c r="CI26" s="88" t="str">
        <f t="shared" si="60"/>
        <v xml:space="preserve"> </v>
      </c>
      <c r="CJ26" s="88" t="str">
        <f t="shared" si="60"/>
        <v xml:space="preserve"> </v>
      </c>
      <c r="CK26" s="133"/>
      <c r="CL26" s="88">
        <f t="shared" si="162"/>
        <v>0</v>
      </c>
      <c r="CM26" s="88">
        <f t="shared" si="156"/>
        <v>0</v>
      </c>
      <c r="CN26" s="133"/>
      <c r="CO26" s="84">
        <f t="shared" si="115"/>
        <v>2978000</v>
      </c>
      <c r="CP26" s="85">
        <v>2978000</v>
      </c>
      <c r="CQ26" s="85"/>
      <c r="CR26" s="84">
        <f t="shared" si="116"/>
        <v>1499808.51</v>
      </c>
      <c r="CS26" s="85">
        <v>1499808.51</v>
      </c>
      <c r="CT26" s="85"/>
      <c r="CU26" s="84">
        <f t="shared" si="117"/>
        <v>1278399.22</v>
      </c>
      <c r="CV26" s="85">
        <v>1278399.22</v>
      </c>
      <c r="CW26" s="92"/>
      <c r="CX26" s="88">
        <f t="shared" si="118"/>
        <v>0.50362945265278714</v>
      </c>
      <c r="CY26" s="88">
        <f t="shared" si="118"/>
        <v>0.50362945265278714</v>
      </c>
      <c r="CZ26" s="88" t="str">
        <f t="shared" si="118"/>
        <v xml:space="preserve"> </v>
      </c>
      <c r="DA26" s="88">
        <f t="shared" si="119"/>
        <v>1.1731926041068768</v>
      </c>
      <c r="DB26" s="88">
        <f t="shared" si="119"/>
        <v>1.1731926041068768</v>
      </c>
      <c r="DC26" s="88" t="str">
        <f t="shared" si="119"/>
        <v xml:space="preserve"> </v>
      </c>
      <c r="DD26" s="84">
        <f t="shared" si="120"/>
        <v>54000</v>
      </c>
      <c r="DE26" s="85">
        <v>28000</v>
      </c>
      <c r="DF26" s="85">
        <v>26000</v>
      </c>
      <c r="DG26" s="84">
        <f t="shared" si="121"/>
        <v>16240</v>
      </c>
      <c r="DH26" s="85">
        <v>11368</v>
      </c>
      <c r="DI26" s="85">
        <v>4872</v>
      </c>
      <c r="DJ26" s="84">
        <f t="shared" si="122"/>
        <v>10059.68</v>
      </c>
      <c r="DK26" s="85">
        <v>7041.77</v>
      </c>
      <c r="DL26" s="85">
        <v>3017.91</v>
      </c>
      <c r="DM26" s="88">
        <f t="shared" si="123"/>
        <v>0.30074074074074075</v>
      </c>
      <c r="DN26" s="88">
        <f t="shared" si="123"/>
        <v>0.40600000000000003</v>
      </c>
      <c r="DO26" s="88">
        <f t="shared" si="123"/>
        <v>0.18738461538461537</v>
      </c>
      <c r="DP26" s="88">
        <f t="shared" si="124"/>
        <v>1.6143654668935792</v>
      </c>
      <c r="DQ26" s="88">
        <f t="shared" si="124"/>
        <v>1.6143668424274009</v>
      </c>
      <c r="DR26" s="88">
        <f t="shared" si="124"/>
        <v>1.614362257323777</v>
      </c>
      <c r="DS26" s="84">
        <f t="shared" si="157"/>
        <v>3386000</v>
      </c>
      <c r="DT26" s="85"/>
      <c r="DU26" s="85">
        <v>3386000</v>
      </c>
      <c r="DV26" s="84">
        <f t="shared" si="125"/>
        <v>498815.04000000004</v>
      </c>
      <c r="DW26" s="85"/>
      <c r="DX26" s="85">
        <v>498815.04000000004</v>
      </c>
      <c r="DY26" s="84">
        <f t="shared" si="126"/>
        <v>594874.79</v>
      </c>
      <c r="DZ26" s="85"/>
      <c r="EA26" s="85">
        <v>594874.79</v>
      </c>
      <c r="EB26" s="88">
        <f t="shared" si="158"/>
        <v>0.14731690490253987</v>
      </c>
      <c r="EC26" s="88" t="str">
        <f>IF(DW26&lt;0," ",IF(DT26&lt;0," ",IF(DT26=0," ",IF(DW26/DT26*100&gt;200,"СВ.200",DW26/DT26))))</f>
        <v xml:space="preserve"> </v>
      </c>
      <c r="ED26" s="88">
        <f t="shared" si="158"/>
        <v>0.14731690490253987</v>
      </c>
      <c r="EE26" s="88">
        <f t="shared" si="163"/>
        <v>0.83852106087736544</v>
      </c>
      <c r="EF26" s="88" t="str">
        <f t="shared" si="163"/>
        <v xml:space="preserve"> </v>
      </c>
      <c r="EG26" s="88">
        <f t="shared" si="163"/>
        <v>0.83852106087736544</v>
      </c>
      <c r="EH26" s="84">
        <f t="shared" si="127"/>
        <v>10836000</v>
      </c>
      <c r="EI26" s="85"/>
      <c r="EJ26" s="85">
        <v>10836000</v>
      </c>
      <c r="EK26" s="84">
        <f t="shared" si="128"/>
        <v>1220991.49</v>
      </c>
      <c r="EL26" s="85"/>
      <c r="EM26" s="85">
        <v>1220991.49</v>
      </c>
      <c r="EN26" s="84">
        <f t="shared" si="129"/>
        <v>1519208.32</v>
      </c>
      <c r="EO26" s="85"/>
      <c r="EP26" s="85">
        <v>1519208.32</v>
      </c>
      <c r="EQ26" s="88">
        <f t="shared" si="130"/>
        <v>0.11267917035806571</v>
      </c>
      <c r="ER26" s="88" t="str">
        <f t="shared" si="130"/>
        <v xml:space="preserve"> </v>
      </c>
      <c r="ES26" s="88">
        <f t="shared" si="130"/>
        <v>0.11267917035806571</v>
      </c>
      <c r="ET26" s="88">
        <f t="shared" si="131"/>
        <v>0.80370247709017284</v>
      </c>
      <c r="EU26" s="88" t="str">
        <f t="shared" si="131"/>
        <v xml:space="preserve"> </v>
      </c>
      <c r="EV26" s="88">
        <f t="shared" si="131"/>
        <v>0.80370247709017284</v>
      </c>
      <c r="EW26" s="84">
        <f t="shared" si="132"/>
        <v>0</v>
      </c>
      <c r="EX26" s="85">
        <v>0</v>
      </c>
      <c r="EY26" s="84"/>
      <c r="EZ26" s="84">
        <f t="shared" si="133"/>
        <v>0</v>
      </c>
      <c r="FA26" s="85">
        <v>0</v>
      </c>
      <c r="FB26" s="84"/>
      <c r="FC26" s="84">
        <f t="shared" si="134"/>
        <v>0</v>
      </c>
      <c r="FD26" s="85">
        <v>0</v>
      </c>
      <c r="FE26" s="84">
        <v>0</v>
      </c>
      <c r="FF26" s="88" t="str">
        <f t="shared" si="159"/>
        <v xml:space="preserve"> </v>
      </c>
      <c r="FG26" s="88" t="str">
        <f t="shared" si="159"/>
        <v xml:space="preserve"> </v>
      </c>
      <c r="FH26" s="88" t="str">
        <f t="shared" si="135"/>
        <v xml:space="preserve"> </v>
      </c>
      <c r="FI26" s="88" t="str">
        <f t="shared" si="160"/>
        <v xml:space="preserve"> </v>
      </c>
      <c r="FJ26" s="88" t="str">
        <f t="shared" si="160"/>
        <v xml:space="preserve"> </v>
      </c>
      <c r="FK26" s="88" t="str">
        <f t="shared" si="161"/>
        <v xml:space="preserve"> </v>
      </c>
      <c r="FL26" s="84">
        <f t="shared" si="136"/>
        <v>1305000</v>
      </c>
      <c r="FM26" s="85">
        <v>1302000</v>
      </c>
      <c r="FN26" s="92">
        <v>3000</v>
      </c>
      <c r="FO26" s="84">
        <f t="shared" si="137"/>
        <v>1281112.3500000001</v>
      </c>
      <c r="FP26" s="85">
        <v>1281112.3500000001</v>
      </c>
      <c r="FQ26" s="92">
        <v>0</v>
      </c>
      <c r="FR26" s="84">
        <f t="shared" si="138"/>
        <v>301889.84999999998</v>
      </c>
      <c r="FS26" s="85">
        <v>301889.84999999998</v>
      </c>
      <c r="FT26" s="92">
        <v>0</v>
      </c>
      <c r="FU26" s="88">
        <f t="shared" si="139"/>
        <v>0.98169528735632194</v>
      </c>
      <c r="FV26" s="88">
        <f t="shared" si="139"/>
        <v>0.98395725806451617</v>
      </c>
      <c r="FW26" s="88">
        <f t="shared" si="139"/>
        <v>0</v>
      </c>
      <c r="FX26" s="88" t="str">
        <f t="shared" si="140"/>
        <v>СВ.200</v>
      </c>
      <c r="FY26" s="88" t="str">
        <f t="shared" si="140"/>
        <v>СВ.200</v>
      </c>
      <c r="FZ26" s="88" t="str">
        <f t="shared" si="141"/>
        <v xml:space="preserve"> </v>
      </c>
      <c r="GA26" s="84">
        <f t="shared" si="142"/>
        <v>0</v>
      </c>
      <c r="GB26" s="91">
        <v>0</v>
      </c>
      <c r="GC26" s="84"/>
      <c r="GD26" s="84">
        <f t="shared" si="143"/>
        <v>0</v>
      </c>
      <c r="GE26" s="91">
        <v>0</v>
      </c>
      <c r="GF26" s="85"/>
      <c r="GG26" s="107" t="str">
        <f t="shared" ref="GG26:GG37" si="166">IF(GA26&lt;=0," ",IF(GD26&lt;0," ",IF(GD26=0," ",IF(GA26/GD26*100&gt;200,"СВ.200",GA26/GD26))))</f>
        <v xml:space="preserve"> </v>
      </c>
      <c r="GH26" s="107" t="str">
        <f t="shared" si="165"/>
        <v xml:space="preserve"> </v>
      </c>
      <c r="GI26" s="88" t="str">
        <f t="shared" si="144"/>
        <v xml:space="preserve"> </v>
      </c>
      <c r="GJ26" s="95">
        <f t="shared" si="79"/>
        <v>0.86096146129484585</v>
      </c>
      <c r="GK26" s="88">
        <f t="shared" si="79"/>
        <v>0.81684892870258363</v>
      </c>
      <c r="GL26" s="88">
        <f t="shared" si="79"/>
        <v>0.96028875078658704</v>
      </c>
      <c r="GM26" s="95">
        <f t="shared" si="80"/>
        <v>0.90039774819755214</v>
      </c>
      <c r="GN26" s="88">
        <f t="shared" si="80"/>
        <v>0.88227261007319768</v>
      </c>
      <c r="GO26" s="88">
        <f t="shared" si="80"/>
        <v>0.94761223259192762</v>
      </c>
      <c r="GP26" s="95">
        <f t="shared" si="33"/>
        <v>0.75828880625165251</v>
      </c>
      <c r="GQ26" s="88">
        <f t="shared" si="33"/>
        <v>0.75307076132885564</v>
      </c>
      <c r="GR26" s="88">
        <f t="shared" si="33"/>
        <v>0.76828315058805996</v>
      </c>
      <c r="GS26" s="95">
        <f t="shared" si="82"/>
        <v>0.78423817297641418</v>
      </c>
      <c r="GT26" s="88">
        <f t="shared" si="82"/>
        <v>0.77110187790699092</v>
      </c>
      <c r="GU26" s="88">
        <f t="shared" si="82"/>
        <v>0.81609767329709182</v>
      </c>
      <c r="GV26" s="95">
        <f t="shared" si="145"/>
        <v>0.10556818131002739</v>
      </c>
      <c r="GW26" s="88">
        <f t="shared" si="145"/>
        <v>0.13886626068207961</v>
      </c>
      <c r="GX26" s="88">
        <f t="shared" si="145"/>
        <v>4.1790947516695855E-2</v>
      </c>
      <c r="GY26" s="98">
        <f t="shared" si="83"/>
        <v>8.7906217391052643E-2</v>
      </c>
      <c r="GZ26" s="99">
        <f t="shared" si="83"/>
        <v>0.10726630967405641</v>
      </c>
      <c r="HA26" s="88">
        <f t="shared" si="83"/>
        <v>4.0952120894362232E-2</v>
      </c>
      <c r="HB26" s="95">
        <f t="shared" si="146"/>
        <v>2.2017062051214658E-2</v>
      </c>
      <c r="HC26" s="88">
        <f t="shared" si="146"/>
        <v>3.3512165179964637E-2</v>
      </c>
      <c r="HD26" s="88" t="str">
        <f t="shared" si="84"/>
        <v xml:space="preserve"> </v>
      </c>
      <c r="HE26" s="95">
        <f t="shared" si="85"/>
        <v>1.8554506533300281E-2</v>
      </c>
      <c r="HF26" s="88">
        <f t="shared" si="85"/>
        <v>2.6204892453847359E-2</v>
      </c>
      <c r="HG26" s="88" t="str">
        <f t="shared" si="86"/>
        <v xml:space="preserve"> </v>
      </c>
      <c r="HH26" s="95">
        <f t="shared" si="37"/>
        <v>1.3388813227374974E-4</v>
      </c>
      <c r="HI26" s="88">
        <f t="shared" si="37"/>
        <v>2.037910959217794E-4</v>
      </c>
      <c r="HJ26" s="88" t="str">
        <f t="shared" si="37"/>
        <v xml:space="preserve"> </v>
      </c>
      <c r="HK26" s="95" t="str">
        <f t="shared" si="147"/>
        <v xml:space="preserve"> </v>
      </c>
      <c r="HL26" s="88" t="str">
        <f t="shared" si="147"/>
        <v xml:space="preserve"> </v>
      </c>
      <c r="HM26" s="88" t="str">
        <f t="shared" si="88"/>
        <v xml:space="preserve"> </v>
      </c>
      <c r="HN26" s="95">
        <f t="shared" si="38"/>
        <v>4.6748785221682625E-2</v>
      </c>
      <c r="HO26" s="88" t="str">
        <f t="shared" si="38"/>
        <v xml:space="preserve"> </v>
      </c>
      <c r="HP26" s="88">
        <f t="shared" si="38"/>
        <v>0.13628873049371948</v>
      </c>
      <c r="HQ26" s="95">
        <f t="shared" ref="HQ26:HS58" si="167">IF(EK26&lt;=0," ",IF(U26&lt;=0," ",IF(EK26/U26*100&gt;200,"СВ.200",EK26/U26)))</f>
        <v>2.9545424000011585E-2</v>
      </c>
      <c r="HR26" s="88" t="str">
        <f t="shared" si="167"/>
        <v xml:space="preserve"> </v>
      </c>
      <c r="HS26" s="88">
        <f t="shared" si="167"/>
        <v>0.10120203953949801</v>
      </c>
      <c r="HT26" s="95">
        <f t="shared" ref="HT26:HV42" si="168">IF(DY26&lt;=0," ",IF(X26&lt;=0," ",IF(DY26/X26*100&gt;200,"СВ.200",DY26/X26)))</f>
        <v>1.8305372229335575E-2</v>
      </c>
      <c r="HU26" s="88" t="str">
        <f t="shared" si="168"/>
        <v xml:space="preserve"> </v>
      </c>
      <c r="HV26" s="88">
        <f t="shared" si="168"/>
        <v>5.3366433598664054E-2</v>
      </c>
      <c r="HW26" s="95">
        <f t="shared" ref="HW26:HY58" si="169">IF(DV26&lt;=0," ",IF(U26&lt;=0," ",IF(DV26/U26*100&gt;200,"СВ.200",DV26/U26)))</f>
        <v>1.2070274015081581E-2</v>
      </c>
      <c r="HX26" s="88" t="str">
        <f t="shared" si="169"/>
        <v xml:space="preserve"> </v>
      </c>
      <c r="HY26" s="88">
        <f t="shared" si="169"/>
        <v>4.1344349911051625E-2</v>
      </c>
      <c r="HZ26" s="95">
        <f t="shared" si="42"/>
        <v>9.2896962006211118E-3</v>
      </c>
      <c r="IA26" s="88">
        <f t="shared" si="42"/>
        <v>1.4139844490728934E-2</v>
      </c>
      <c r="IB26" s="141" t="str">
        <f t="shared" si="42"/>
        <v xml:space="preserve"> </v>
      </c>
      <c r="IC26" s="95">
        <f t="shared" ref="IC26:IE58" si="170">IF(FO26&lt;=0," ",IF(U26&lt;=0," ",IF(FO26/U26*100&gt;200,"СВ.200",FO26/U26)))</f>
        <v>3.1000222263957995E-2</v>
      </c>
      <c r="ID26" s="88">
        <f t="shared" si="170"/>
        <v>4.3782220185399359E-2</v>
      </c>
      <c r="IE26" s="88" t="str">
        <f t="shared" si="170"/>
        <v xml:space="preserve"> </v>
      </c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  <c r="IU26" s="81"/>
      <c r="IV26" s="81"/>
    </row>
    <row r="27" spans="1:256" s="101" customFormat="1" outlineLevel="1" x14ac:dyDescent="0.25">
      <c r="A27" s="82">
        <v>16</v>
      </c>
      <c r="B27" s="83" t="s">
        <v>103</v>
      </c>
      <c r="C27" s="84">
        <f t="shared" si="148"/>
        <v>40580194.960000001</v>
      </c>
      <c r="D27" s="136">
        <v>24644750</v>
      </c>
      <c r="E27" s="85">
        <v>15935444.960000001</v>
      </c>
      <c r="F27" s="84">
        <f t="shared" si="149"/>
        <v>9835504.9299999997</v>
      </c>
      <c r="G27" s="136">
        <v>6699986.46</v>
      </c>
      <c r="H27" s="85">
        <v>3135518.4699999997</v>
      </c>
      <c r="I27" s="84">
        <f t="shared" si="150"/>
        <v>9168807.4699999988</v>
      </c>
      <c r="J27" s="136">
        <v>6050207.0099999998</v>
      </c>
      <c r="K27" s="85">
        <v>3118600.46</v>
      </c>
      <c r="L27" s="88">
        <f t="shared" si="151"/>
        <v>0.24237204724360939</v>
      </c>
      <c r="M27" s="88">
        <f t="shared" si="151"/>
        <v>0.27186262632000729</v>
      </c>
      <c r="N27" s="88">
        <f t="shared" si="151"/>
        <v>0.19676378525171723</v>
      </c>
      <c r="O27" s="88">
        <f t="shared" si="94"/>
        <v>1.0727136502954622</v>
      </c>
      <c r="P27" s="88">
        <f t="shared" si="94"/>
        <v>1.1073978872005572</v>
      </c>
      <c r="Q27" s="88">
        <f t="shared" si="94"/>
        <v>1.0054248725404216</v>
      </c>
      <c r="R27" s="84">
        <f t="shared" si="95"/>
        <v>37653948</v>
      </c>
      <c r="S27" s="85">
        <v>22131500</v>
      </c>
      <c r="T27" s="85">
        <v>15522448</v>
      </c>
      <c r="U27" s="84">
        <f t="shared" si="10"/>
        <v>8926900.1000000015</v>
      </c>
      <c r="V27" s="85">
        <v>5899285.6300000008</v>
      </c>
      <c r="W27" s="85">
        <v>3027614.4699999997</v>
      </c>
      <c r="X27" s="84">
        <f t="shared" si="96"/>
        <v>8384935.5</v>
      </c>
      <c r="Y27" s="85">
        <v>5333714.9800000004</v>
      </c>
      <c r="Z27" s="85">
        <v>3051220.52</v>
      </c>
      <c r="AA27" s="88">
        <f t="shared" si="152"/>
        <v>0.23707740022374285</v>
      </c>
      <c r="AB27" s="88">
        <f t="shared" si="152"/>
        <v>0.26655606849964986</v>
      </c>
      <c r="AC27" s="88">
        <f t="shared" si="152"/>
        <v>0.195047486710859</v>
      </c>
      <c r="AD27" s="88">
        <f t="shared" si="97"/>
        <v>1.0646355121038202</v>
      </c>
      <c r="AE27" s="88">
        <f t="shared" si="97"/>
        <v>1.1060369090063378</v>
      </c>
      <c r="AF27" s="88">
        <f t="shared" si="97"/>
        <v>0.9922634074314628</v>
      </c>
      <c r="AG27" s="84">
        <f t="shared" si="98"/>
        <v>26252800</v>
      </c>
      <c r="AH27" s="85">
        <v>12455000</v>
      </c>
      <c r="AI27" s="85">
        <v>13797800</v>
      </c>
      <c r="AJ27" s="84">
        <f t="shared" si="99"/>
        <v>5491991.2000000002</v>
      </c>
      <c r="AK27" s="137">
        <v>2745460.81</v>
      </c>
      <c r="AL27" s="137">
        <v>2746530.39</v>
      </c>
      <c r="AM27" s="84">
        <f t="shared" si="100"/>
        <v>5092661.7</v>
      </c>
      <c r="AN27" s="137">
        <v>2502156.35</v>
      </c>
      <c r="AO27" s="137">
        <v>2590505.35</v>
      </c>
      <c r="AP27" s="88">
        <f t="shared" si="101"/>
        <v>0.20919639809848856</v>
      </c>
      <c r="AQ27" s="88">
        <f t="shared" si="101"/>
        <v>0.22043041429144922</v>
      </c>
      <c r="AR27" s="88">
        <f t="shared" si="101"/>
        <v>0.19905567481772457</v>
      </c>
      <c r="AS27" s="88">
        <f t="shared" si="102"/>
        <v>1.078412728652288</v>
      </c>
      <c r="AT27" s="88">
        <f t="shared" si="102"/>
        <v>1.097237912411029</v>
      </c>
      <c r="AU27" s="88">
        <f t="shared" si="102"/>
        <v>1.0602295764415233</v>
      </c>
      <c r="AV27" s="84">
        <f t="shared" si="103"/>
        <v>7769163</v>
      </c>
      <c r="AW27" s="85">
        <v>7266500</v>
      </c>
      <c r="AX27" s="85">
        <v>502663</v>
      </c>
      <c r="AY27" s="84">
        <f t="shared" si="104"/>
        <v>2616941.35</v>
      </c>
      <c r="AZ27" s="85">
        <v>2465946.77</v>
      </c>
      <c r="BA27" s="85">
        <v>150994.57999999999</v>
      </c>
      <c r="BB27" s="84">
        <f t="shared" si="105"/>
        <v>2483102.11</v>
      </c>
      <c r="BC27" s="85">
        <v>2340923.81</v>
      </c>
      <c r="BD27" s="85">
        <v>142178.30000000002</v>
      </c>
      <c r="BE27" s="88">
        <f t="shared" si="153"/>
        <v>0.33683697330072754</v>
      </c>
      <c r="BF27" s="88">
        <f t="shared" si="153"/>
        <v>0.3393582563820271</v>
      </c>
      <c r="BG27" s="138">
        <f t="shared" si="154"/>
        <v>0.3003892866592528</v>
      </c>
      <c r="BH27" s="139">
        <f t="shared" si="106"/>
        <v>1.053900014607132</v>
      </c>
      <c r="BI27" s="139">
        <f t="shared" si="106"/>
        <v>1.053407530593659</v>
      </c>
      <c r="BJ27" s="139">
        <f t="shared" si="155"/>
        <v>1.0620086187554638</v>
      </c>
      <c r="BK27" s="84">
        <f t="shared" si="107"/>
        <v>1300000</v>
      </c>
      <c r="BL27" s="85">
        <v>1300000</v>
      </c>
      <c r="BM27" s="85"/>
      <c r="BN27" s="84">
        <f t="shared" si="108"/>
        <v>266293.09999999998</v>
      </c>
      <c r="BO27" s="85">
        <v>266293.09999999998</v>
      </c>
      <c r="BP27" s="85"/>
      <c r="BQ27" s="84">
        <f t="shared" si="109"/>
        <v>248481.59</v>
      </c>
      <c r="BR27" s="85">
        <v>248481.59</v>
      </c>
      <c r="BS27" s="92">
        <v>0</v>
      </c>
      <c r="BT27" s="88">
        <f t="shared" si="110"/>
        <v>0.20484084615384612</v>
      </c>
      <c r="BU27" s="88">
        <f t="shared" si="110"/>
        <v>0.20484084615384612</v>
      </c>
      <c r="BV27" s="133"/>
      <c r="BW27" s="88">
        <f t="shared" si="164"/>
        <v>1.0716814070611831</v>
      </c>
      <c r="BX27" s="88">
        <f t="shared" si="111"/>
        <v>1.0716814070611831</v>
      </c>
      <c r="BY27" s="133"/>
      <c r="BZ27" s="84">
        <f t="shared" si="112"/>
        <v>0</v>
      </c>
      <c r="CA27" s="136">
        <v>0</v>
      </c>
      <c r="CB27" s="136"/>
      <c r="CC27" s="84">
        <f t="shared" si="113"/>
        <v>267</v>
      </c>
      <c r="CD27" s="85">
        <v>267</v>
      </c>
      <c r="CE27" s="85"/>
      <c r="CF27" s="84">
        <f t="shared" si="114"/>
        <v>0</v>
      </c>
      <c r="CG27" s="85">
        <v>0</v>
      </c>
      <c r="CH27" s="92"/>
      <c r="CI27" s="88">
        <f t="shared" ref="CI27:CJ42" si="171">IF(BZ27&lt;0," ",IF(CC27&lt;0," ",IF(CC27=0," ",IF(BZ27/CC27*100&gt;200,"СВ.200",BZ27/CC27))))</f>
        <v>0</v>
      </c>
      <c r="CJ27" s="88">
        <f t="shared" si="171"/>
        <v>0</v>
      </c>
      <c r="CK27" s="133"/>
      <c r="CL27" s="88" t="str">
        <f t="shared" si="162"/>
        <v xml:space="preserve"> </v>
      </c>
      <c r="CM27" s="88" t="str">
        <f t="shared" si="156"/>
        <v xml:space="preserve"> </v>
      </c>
      <c r="CN27" s="133"/>
      <c r="CO27" s="84">
        <f t="shared" si="115"/>
        <v>200000</v>
      </c>
      <c r="CP27" s="85">
        <v>200000</v>
      </c>
      <c r="CQ27" s="85"/>
      <c r="CR27" s="84">
        <f t="shared" si="116"/>
        <v>121363.08</v>
      </c>
      <c r="CS27" s="85">
        <v>121363.08</v>
      </c>
      <c r="CT27" s="85"/>
      <c r="CU27" s="84">
        <f t="shared" si="117"/>
        <v>160380</v>
      </c>
      <c r="CV27" s="85">
        <v>160380</v>
      </c>
      <c r="CW27" s="92"/>
      <c r="CX27" s="88">
        <f t="shared" si="118"/>
        <v>0.6068154</v>
      </c>
      <c r="CY27" s="88">
        <f t="shared" si="118"/>
        <v>0.6068154</v>
      </c>
      <c r="CZ27" s="88" t="str">
        <f t="shared" si="118"/>
        <v xml:space="preserve"> </v>
      </c>
      <c r="DA27" s="88">
        <f t="shared" si="119"/>
        <v>0.75672203516647962</v>
      </c>
      <c r="DB27" s="88">
        <f t="shared" si="119"/>
        <v>0.75672203516647962</v>
      </c>
      <c r="DC27" s="88" t="str">
        <f t="shared" si="119"/>
        <v xml:space="preserve"> </v>
      </c>
      <c r="DD27" s="84">
        <f t="shared" si="120"/>
        <v>588500</v>
      </c>
      <c r="DE27" s="85">
        <v>500000</v>
      </c>
      <c r="DF27" s="85">
        <v>88500</v>
      </c>
      <c r="DG27" s="84">
        <f t="shared" si="121"/>
        <v>-133721.24</v>
      </c>
      <c r="DH27" s="85">
        <v>-93604.86</v>
      </c>
      <c r="DI27" s="85">
        <v>-40116.379999999997</v>
      </c>
      <c r="DJ27" s="84">
        <f t="shared" si="122"/>
        <v>-6105.32</v>
      </c>
      <c r="DK27" s="85">
        <v>-4273.72</v>
      </c>
      <c r="DL27" s="85">
        <v>-1831.6</v>
      </c>
      <c r="DM27" s="88" t="str">
        <f t="shared" si="123"/>
        <v xml:space="preserve"> </v>
      </c>
      <c r="DN27" s="88" t="str">
        <f t="shared" si="123"/>
        <v xml:space="preserve"> </v>
      </c>
      <c r="DO27" s="88" t="str">
        <f t="shared" si="123"/>
        <v xml:space="preserve"> </v>
      </c>
      <c r="DP27" s="88" t="str">
        <f t="shared" si="124"/>
        <v xml:space="preserve"> </v>
      </c>
      <c r="DQ27" s="88" t="str">
        <f t="shared" si="124"/>
        <v xml:space="preserve"> </v>
      </c>
      <c r="DR27" s="88" t="str">
        <f t="shared" si="124"/>
        <v xml:space="preserve"> </v>
      </c>
      <c r="DS27" s="84">
        <f t="shared" si="157"/>
        <v>145000</v>
      </c>
      <c r="DT27" s="85"/>
      <c r="DU27" s="85">
        <v>145000</v>
      </c>
      <c r="DV27" s="84">
        <f t="shared" si="125"/>
        <v>21794.78</v>
      </c>
      <c r="DW27" s="85"/>
      <c r="DX27" s="85">
        <v>21794.78</v>
      </c>
      <c r="DY27" s="84">
        <f t="shared" si="126"/>
        <v>115187.19</v>
      </c>
      <c r="DZ27" s="85"/>
      <c r="EA27" s="85">
        <v>115187.19</v>
      </c>
      <c r="EB27" s="88">
        <f t="shared" si="158"/>
        <v>0.15030882758620689</v>
      </c>
      <c r="EC27" s="88" t="str">
        <f>IF(DW27&lt;=0," ",IF(DT27&lt;0," ",IF(DT27=0," ",IF(DW27/DT27*100&gt;200,"СВ.200",DW27/DT27))))</f>
        <v xml:space="preserve"> </v>
      </c>
      <c r="ED27" s="88">
        <f>IF(DX27&lt;0," ",IF(DU27&lt;0," ",IF(DU27=0," ",IF(DX27/DU27*100&gt;200,"СВ.200",DX27/DU27))))</f>
        <v>0.15030882758620689</v>
      </c>
      <c r="EE27" s="88">
        <f t="shared" si="163"/>
        <v>0.18921183857336912</v>
      </c>
      <c r="EF27" s="88" t="str">
        <f>IF(DW27&lt;=0," ",IF(DZ27&lt;0," ",IF(DZ27=0," ",IF(DW27/DZ27*100&gt;200,"СВ.200",DW27/DZ27))))</f>
        <v xml:space="preserve"> </v>
      </c>
      <c r="EG27" s="88">
        <f t="shared" si="163"/>
        <v>0.18921183857336912</v>
      </c>
      <c r="EH27" s="84">
        <f t="shared" si="127"/>
        <v>988485</v>
      </c>
      <c r="EI27" s="85"/>
      <c r="EJ27" s="85">
        <v>988485</v>
      </c>
      <c r="EK27" s="84">
        <f t="shared" si="128"/>
        <v>148411.1</v>
      </c>
      <c r="EL27" s="85"/>
      <c r="EM27" s="85">
        <v>148411.1</v>
      </c>
      <c r="EN27" s="84">
        <f t="shared" si="129"/>
        <v>205181.28000000003</v>
      </c>
      <c r="EO27" s="85"/>
      <c r="EP27" s="85">
        <v>205181.28000000003</v>
      </c>
      <c r="EQ27" s="88">
        <f t="shared" si="130"/>
        <v>0.15013996165849761</v>
      </c>
      <c r="ER27" s="88" t="str">
        <f t="shared" si="130"/>
        <v xml:space="preserve"> </v>
      </c>
      <c r="ES27" s="88">
        <f t="shared" si="130"/>
        <v>0.15013996165849761</v>
      </c>
      <c r="ET27" s="88">
        <f t="shared" si="131"/>
        <v>0.72331696146938929</v>
      </c>
      <c r="EU27" s="88" t="str">
        <f t="shared" si="131"/>
        <v xml:space="preserve"> </v>
      </c>
      <c r="EV27" s="88">
        <f t="shared" si="131"/>
        <v>0.72331696146938929</v>
      </c>
      <c r="EW27" s="84">
        <f t="shared" si="132"/>
        <v>0</v>
      </c>
      <c r="EX27" s="85">
        <v>0</v>
      </c>
      <c r="EY27" s="84"/>
      <c r="EZ27" s="84">
        <f t="shared" si="133"/>
        <v>0</v>
      </c>
      <c r="FA27" s="85">
        <v>0</v>
      </c>
      <c r="FB27" s="84"/>
      <c r="FC27" s="84">
        <f t="shared" si="134"/>
        <v>0</v>
      </c>
      <c r="FD27" s="85">
        <v>0</v>
      </c>
      <c r="FE27" s="84">
        <v>0</v>
      </c>
      <c r="FF27" s="88" t="str">
        <f t="shared" si="159"/>
        <v xml:space="preserve"> </v>
      </c>
      <c r="FG27" s="88" t="str">
        <f t="shared" si="159"/>
        <v xml:space="preserve"> </v>
      </c>
      <c r="FH27" s="88" t="str">
        <f t="shared" si="135"/>
        <v xml:space="preserve"> </v>
      </c>
      <c r="FI27" s="88" t="str">
        <f t="shared" si="160"/>
        <v xml:space="preserve"> </v>
      </c>
      <c r="FJ27" s="88" t="str">
        <f t="shared" si="160"/>
        <v xml:space="preserve"> </v>
      </c>
      <c r="FK27" s="88" t="str">
        <f t="shared" si="161"/>
        <v xml:space="preserve"> </v>
      </c>
      <c r="FL27" s="84">
        <f t="shared" si="136"/>
        <v>410000</v>
      </c>
      <c r="FM27" s="85">
        <v>410000</v>
      </c>
      <c r="FN27" s="92">
        <v>0</v>
      </c>
      <c r="FO27" s="84">
        <f t="shared" si="137"/>
        <v>393559.73</v>
      </c>
      <c r="FP27" s="85">
        <v>393559.73</v>
      </c>
      <c r="FQ27" s="92">
        <v>0</v>
      </c>
      <c r="FR27" s="84">
        <f t="shared" si="138"/>
        <v>86046.95</v>
      </c>
      <c r="FS27" s="85">
        <v>86046.95</v>
      </c>
      <c r="FT27" s="92">
        <v>0</v>
      </c>
      <c r="FU27" s="88">
        <f t="shared" si="139"/>
        <v>0.95990178048780483</v>
      </c>
      <c r="FV27" s="88">
        <f t="shared" si="139"/>
        <v>0.95990178048780483</v>
      </c>
      <c r="FW27" s="88" t="str">
        <f t="shared" si="139"/>
        <v xml:space="preserve"> </v>
      </c>
      <c r="FX27" s="88" t="str">
        <f t="shared" si="140"/>
        <v>СВ.200</v>
      </c>
      <c r="FY27" s="88" t="str">
        <f t="shared" si="140"/>
        <v>СВ.200</v>
      </c>
      <c r="FZ27" s="88" t="str">
        <f t="shared" si="141"/>
        <v xml:space="preserve"> </v>
      </c>
      <c r="GA27" s="84">
        <f t="shared" si="142"/>
        <v>0</v>
      </c>
      <c r="GB27" s="91">
        <v>0</v>
      </c>
      <c r="GC27" s="84"/>
      <c r="GD27" s="84">
        <f t="shared" si="143"/>
        <v>0</v>
      </c>
      <c r="GE27" s="91">
        <v>0</v>
      </c>
      <c r="GF27" s="85"/>
      <c r="GG27" s="107" t="str">
        <f t="shared" si="166"/>
        <v xml:space="preserve"> </v>
      </c>
      <c r="GH27" s="107" t="str">
        <f t="shared" si="165"/>
        <v xml:space="preserve"> </v>
      </c>
      <c r="GI27" s="88" t="str">
        <f t="shared" si="144"/>
        <v xml:space="preserve"> </v>
      </c>
      <c r="GJ27" s="95">
        <f t="shared" si="79"/>
        <v>0.91450666048286</v>
      </c>
      <c r="GK27" s="88">
        <f t="shared" si="79"/>
        <v>0.88157561736057044</v>
      </c>
      <c r="GL27" s="88">
        <f t="shared" si="79"/>
        <v>0.97839417364800874</v>
      </c>
      <c r="GM27" s="95">
        <f t="shared" si="80"/>
        <v>0.90761991006393627</v>
      </c>
      <c r="GN27" s="88">
        <f t="shared" si="80"/>
        <v>0.88049217192000129</v>
      </c>
      <c r="GO27" s="88">
        <f t="shared" si="80"/>
        <v>0.96558655258056891</v>
      </c>
      <c r="GP27" s="95">
        <f t="shared" si="33"/>
        <v>0.6073584823639967</v>
      </c>
      <c r="GQ27" s="88">
        <f t="shared" si="33"/>
        <v>0.46912074593082209</v>
      </c>
      <c r="GR27" s="88">
        <f t="shared" si="33"/>
        <v>0.84900626913717792</v>
      </c>
      <c r="GS27" s="95">
        <f t="shared" si="82"/>
        <v>0.61521817635216947</v>
      </c>
      <c r="GT27" s="88">
        <f t="shared" si="82"/>
        <v>0.46538868978276604</v>
      </c>
      <c r="GU27" s="88">
        <f t="shared" si="82"/>
        <v>0.9071598835369552</v>
      </c>
      <c r="GV27" s="95">
        <f t="shared" si="145"/>
        <v>0.29613848669438181</v>
      </c>
      <c r="GW27" s="88">
        <f t="shared" si="145"/>
        <v>0.43889180782584669</v>
      </c>
      <c r="GX27" s="88">
        <f t="shared" si="145"/>
        <v>4.6597189245436779E-2</v>
      </c>
      <c r="GY27" s="98">
        <f t="shared" si="83"/>
        <v>0.29315230602838266</v>
      </c>
      <c r="GZ27" s="99">
        <f t="shared" si="83"/>
        <v>0.41800769189065351</v>
      </c>
      <c r="HA27" s="88">
        <f t="shared" si="83"/>
        <v>4.9872459487881889E-2</v>
      </c>
      <c r="HB27" s="95">
        <f t="shared" si="146"/>
        <v>2.9634287586350543E-2</v>
      </c>
      <c r="HC27" s="88">
        <f t="shared" si="146"/>
        <v>4.6586964420059801E-2</v>
      </c>
      <c r="HD27" s="88" t="str">
        <f t="shared" si="84"/>
        <v xml:space="preserve"> </v>
      </c>
      <c r="HE27" s="95">
        <f t="shared" si="85"/>
        <v>2.9830411118860839E-2</v>
      </c>
      <c r="HF27" s="88">
        <f t="shared" si="85"/>
        <v>4.513988925130244E-2</v>
      </c>
      <c r="HG27" s="88" t="str">
        <f t="shared" si="86"/>
        <v xml:space="preserve"> </v>
      </c>
      <c r="HH27" s="95" t="str">
        <f t="shared" si="37"/>
        <v xml:space="preserve"> </v>
      </c>
      <c r="HI27" s="88" t="str">
        <f t="shared" si="37"/>
        <v xml:space="preserve"> </v>
      </c>
      <c r="HJ27" s="88" t="str">
        <f t="shared" si="37"/>
        <v xml:space="preserve"> </v>
      </c>
      <c r="HK27" s="95">
        <f t="shared" si="147"/>
        <v>7.0908899114642644E-6</v>
      </c>
      <c r="HL27" s="88">
        <f t="shared" si="147"/>
        <v>1.2064252310055803E-5</v>
      </c>
      <c r="HM27" s="88" t="str">
        <f t="shared" si="88"/>
        <v xml:space="preserve"> </v>
      </c>
      <c r="HN27" s="95">
        <f t="shared" si="38"/>
        <v>2.447022758851276E-2</v>
      </c>
      <c r="HO27" s="88" t="str">
        <f t="shared" si="38"/>
        <v xml:space="preserve"> </v>
      </c>
      <c r="HP27" s="88">
        <f t="shared" si="38"/>
        <v>6.724564109840217E-2</v>
      </c>
      <c r="HQ27" s="95">
        <f t="shared" si="167"/>
        <v>1.6625155242859721E-2</v>
      </c>
      <c r="HR27" s="88" t="str">
        <f t="shared" si="167"/>
        <v xml:space="preserve"> </v>
      </c>
      <c r="HS27" s="88">
        <f t="shared" si="167"/>
        <v>4.9019154014018178E-2</v>
      </c>
      <c r="HT27" s="95">
        <f t="shared" si="168"/>
        <v>1.3737397264415451E-2</v>
      </c>
      <c r="HU27" s="88" t="str">
        <f t="shared" si="168"/>
        <v xml:space="preserve"> </v>
      </c>
      <c r="HV27" s="88">
        <f t="shared" si="168"/>
        <v>3.7751184893053881E-2</v>
      </c>
      <c r="HW27" s="95">
        <f t="shared" si="169"/>
        <v>2.4414723762843493E-3</v>
      </c>
      <c r="HX27" s="88" t="str">
        <f t="shared" si="169"/>
        <v xml:space="preserve"> </v>
      </c>
      <c r="HY27" s="88">
        <f t="shared" si="169"/>
        <v>7.1986642341552824E-3</v>
      </c>
      <c r="HZ27" s="95">
        <f t="shared" si="42"/>
        <v>1.0262088479988904E-2</v>
      </c>
      <c r="IA27" s="88">
        <f t="shared" si="42"/>
        <v>1.6132648692825352E-2</v>
      </c>
      <c r="IB27" s="141" t="str">
        <f t="shared" si="42"/>
        <v xml:space="preserve"> </v>
      </c>
      <c r="IC27" s="95">
        <f t="shared" si="170"/>
        <v>4.4086942341832629E-2</v>
      </c>
      <c r="ID27" s="88">
        <f t="shared" si="170"/>
        <v>6.671311658459228E-2</v>
      </c>
      <c r="IE27" s="88" t="str">
        <f t="shared" si="170"/>
        <v xml:space="preserve"> </v>
      </c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  <c r="IV27" s="81"/>
    </row>
    <row r="28" spans="1:256" s="101" customFormat="1" outlineLevel="1" x14ac:dyDescent="0.25">
      <c r="A28" s="82">
        <v>17</v>
      </c>
      <c r="B28" s="83" t="s">
        <v>104</v>
      </c>
      <c r="C28" s="84">
        <f t="shared" si="148"/>
        <v>130469989.92</v>
      </c>
      <c r="D28" s="136">
        <v>89421660.189999998</v>
      </c>
      <c r="E28" s="85">
        <v>41048329.730000004</v>
      </c>
      <c r="F28" s="84">
        <f t="shared" si="149"/>
        <v>30401069.049999997</v>
      </c>
      <c r="G28" s="136">
        <v>21149889.219999999</v>
      </c>
      <c r="H28" s="85">
        <v>9251179.8300000001</v>
      </c>
      <c r="I28" s="84">
        <f t="shared" si="150"/>
        <v>27725851.200000003</v>
      </c>
      <c r="J28" s="136">
        <v>18590233.010000002</v>
      </c>
      <c r="K28" s="85">
        <v>9135618.1899999995</v>
      </c>
      <c r="L28" s="88">
        <f t="shared" si="151"/>
        <v>0.2330119674926085</v>
      </c>
      <c r="M28" s="88">
        <f t="shared" si="151"/>
        <v>0.23651863737556938</v>
      </c>
      <c r="N28" s="88">
        <f t="shared" si="151"/>
        <v>0.22537286878298518</v>
      </c>
      <c r="O28" s="88">
        <f t="shared" si="94"/>
        <v>1.0964882134980221</v>
      </c>
      <c r="P28" s="88">
        <f t="shared" si="94"/>
        <v>1.1376882263187942</v>
      </c>
      <c r="Q28" s="88">
        <f t="shared" si="94"/>
        <v>1.0126495698043179</v>
      </c>
      <c r="R28" s="84">
        <f t="shared" si="95"/>
        <v>112364139.13</v>
      </c>
      <c r="S28" s="85">
        <v>72970400</v>
      </c>
      <c r="T28" s="85">
        <v>39393739.129999995</v>
      </c>
      <c r="U28" s="84">
        <f t="shared" si="10"/>
        <v>27128871.239999998</v>
      </c>
      <c r="V28" s="85">
        <v>18105473.02</v>
      </c>
      <c r="W28" s="85">
        <v>9023398.2199999988</v>
      </c>
      <c r="X28" s="84">
        <f t="shared" si="96"/>
        <v>24091907.16</v>
      </c>
      <c r="Y28" s="85">
        <v>15193134.629999999</v>
      </c>
      <c r="Z28" s="85">
        <v>8898772.5300000012</v>
      </c>
      <c r="AA28" s="88">
        <f t="shared" si="152"/>
        <v>0.24143709416589912</v>
      </c>
      <c r="AB28" s="88">
        <f t="shared" si="152"/>
        <v>0.24812078623661099</v>
      </c>
      <c r="AC28" s="88">
        <f t="shared" si="152"/>
        <v>0.22905665771463415</v>
      </c>
      <c r="AD28" s="88">
        <f t="shared" si="97"/>
        <v>1.1260574374552752</v>
      </c>
      <c r="AE28" s="88">
        <f t="shared" si="97"/>
        <v>1.1916877893156668</v>
      </c>
      <c r="AF28" s="88">
        <f t="shared" si="97"/>
        <v>1.0140048180330323</v>
      </c>
      <c r="AG28" s="84">
        <f t="shared" si="98"/>
        <v>88232614</v>
      </c>
      <c r="AH28" s="85">
        <v>54964400</v>
      </c>
      <c r="AI28" s="85">
        <v>33268214</v>
      </c>
      <c r="AJ28" s="84">
        <f t="shared" si="99"/>
        <v>21413215.09</v>
      </c>
      <c r="AK28" s="137">
        <v>13391665.699999999</v>
      </c>
      <c r="AL28" s="137">
        <v>8021549.3899999997</v>
      </c>
      <c r="AM28" s="84">
        <f t="shared" si="100"/>
        <v>18881538.600000001</v>
      </c>
      <c r="AN28" s="137">
        <v>11133907.23</v>
      </c>
      <c r="AO28" s="137">
        <v>7747631.3700000001</v>
      </c>
      <c r="AP28" s="88">
        <f t="shared" si="101"/>
        <v>0.24269047599564486</v>
      </c>
      <c r="AQ28" s="88">
        <f t="shared" si="101"/>
        <v>0.2436425340766023</v>
      </c>
      <c r="AR28" s="88">
        <f t="shared" si="101"/>
        <v>0.24111752407267789</v>
      </c>
      <c r="AS28" s="88">
        <f t="shared" si="102"/>
        <v>1.1340821075884144</v>
      </c>
      <c r="AT28" s="88">
        <f t="shared" si="102"/>
        <v>1.202782224008166</v>
      </c>
      <c r="AU28" s="88">
        <f t="shared" si="102"/>
        <v>1.0353550662026398</v>
      </c>
      <c r="AV28" s="84">
        <f t="shared" si="103"/>
        <v>13558139.129999999</v>
      </c>
      <c r="AW28" s="85">
        <v>11855000</v>
      </c>
      <c r="AX28" s="85">
        <v>1703139.13</v>
      </c>
      <c r="AY28" s="84">
        <f t="shared" si="104"/>
        <v>3257551.4400000004</v>
      </c>
      <c r="AZ28" s="85">
        <v>2848347.22</v>
      </c>
      <c r="BA28" s="85">
        <v>409204.22</v>
      </c>
      <c r="BB28" s="84">
        <f t="shared" si="105"/>
        <v>3076905.57</v>
      </c>
      <c r="BC28" s="85">
        <v>2690515.13</v>
      </c>
      <c r="BD28" s="85">
        <v>386390.44</v>
      </c>
      <c r="BE28" s="88">
        <f t="shared" si="153"/>
        <v>0.2402653792504636</v>
      </c>
      <c r="BF28" s="88">
        <f t="shared" si="153"/>
        <v>0.24026547617039226</v>
      </c>
      <c r="BG28" s="138">
        <f t="shared" si="154"/>
        <v>0.24026470462222307</v>
      </c>
      <c r="BH28" s="139">
        <f t="shared" si="106"/>
        <v>1.0587102417965986</v>
      </c>
      <c r="BI28" s="139">
        <f t="shared" si="106"/>
        <v>1.0586624056635578</v>
      </c>
      <c r="BJ28" s="139">
        <f t="shared" si="155"/>
        <v>1.0590433345090007</v>
      </c>
      <c r="BK28" s="84">
        <f t="shared" si="107"/>
        <v>3092000</v>
      </c>
      <c r="BL28" s="85">
        <v>3092000</v>
      </c>
      <c r="BM28" s="85"/>
      <c r="BN28" s="84">
        <f t="shared" si="108"/>
        <v>416083.29</v>
      </c>
      <c r="BO28" s="85">
        <v>416083.29</v>
      </c>
      <c r="BP28" s="85"/>
      <c r="BQ28" s="84">
        <f t="shared" si="109"/>
        <v>388252.92</v>
      </c>
      <c r="BR28" s="85">
        <v>388252.92</v>
      </c>
      <c r="BS28" s="92">
        <v>0</v>
      </c>
      <c r="BT28" s="88">
        <f t="shared" si="110"/>
        <v>0.1345676875808538</v>
      </c>
      <c r="BU28" s="88">
        <f t="shared" si="110"/>
        <v>0.1345676875808538</v>
      </c>
      <c r="BV28" s="133"/>
      <c r="BW28" s="88">
        <f t="shared" si="164"/>
        <v>1.0716810320447816</v>
      </c>
      <c r="BX28" s="88">
        <f t="shared" si="111"/>
        <v>1.0716810320447816</v>
      </c>
      <c r="BY28" s="133"/>
      <c r="BZ28" s="84">
        <f t="shared" si="112"/>
        <v>0</v>
      </c>
      <c r="CA28" s="136">
        <v>0</v>
      </c>
      <c r="CB28" s="136"/>
      <c r="CC28" s="84">
        <f t="shared" si="113"/>
        <v>0</v>
      </c>
      <c r="CD28" s="85">
        <v>0</v>
      </c>
      <c r="CE28" s="85"/>
      <c r="CF28" s="84">
        <f t="shared" si="114"/>
        <v>198.28</v>
      </c>
      <c r="CG28" s="85">
        <v>198.28</v>
      </c>
      <c r="CH28" s="92"/>
      <c r="CI28" s="88" t="str">
        <f t="shared" si="171"/>
        <v xml:space="preserve"> </v>
      </c>
      <c r="CJ28" s="88" t="str">
        <f t="shared" si="171"/>
        <v xml:space="preserve"> </v>
      </c>
      <c r="CK28" s="133"/>
      <c r="CL28" s="88">
        <f t="shared" si="162"/>
        <v>0</v>
      </c>
      <c r="CM28" s="88">
        <f t="shared" si="156"/>
        <v>0</v>
      </c>
      <c r="CN28" s="133"/>
      <c r="CO28" s="84">
        <f t="shared" si="115"/>
        <v>1168000</v>
      </c>
      <c r="CP28" s="85">
        <v>1168000</v>
      </c>
      <c r="CQ28" s="85"/>
      <c r="CR28" s="84">
        <f t="shared" si="116"/>
        <v>368262.75</v>
      </c>
      <c r="CS28" s="85">
        <v>368262.75</v>
      </c>
      <c r="CT28" s="85"/>
      <c r="CU28" s="84">
        <f t="shared" si="117"/>
        <v>586392.68999999994</v>
      </c>
      <c r="CV28" s="85">
        <v>586392.68999999994</v>
      </c>
      <c r="CW28" s="92"/>
      <c r="CX28" s="88">
        <f t="shared" si="118"/>
        <v>0.31529345034246575</v>
      </c>
      <c r="CY28" s="88">
        <f t="shared" si="118"/>
        <v>0.31529345034246575</v>
      </c>
      <c r="CZ28" s="88" t="str">
        <f t="shared" si="118"/>
        <v xml:space="preserve"> </v>
      </c>
      <c r="DA28" s="88">
        <f t="shared" si="119"/>
        <v>0.6280138826423638</v>
      </c>
      <c r="DB28" s="88">
        <f t="shared" si="119"/>
        <v>0.6280138826423638</v>
      </c>
      <c r="DC28" s="88" t="str">
        <f t="shared" si="119"/>
        <v xml:space="preserve"> </v>
      </c>
      <c r="DD28" s="84">
        <f t="shared" si="120"/>
        <v>133786</v>
      </c>
      <c r="DE28" s="85">
        <v>85000</v>
      </c>
      <c r="DF28" s="85">
        <v>48786</v>
      </c>
      <c r="DG28" s="84">
        <f t="shared" si="121"/>
        <v>153705</v>
      </c>
      <c r="DH28" s="85">
        <v>101768.1</v>
      </c>
      <c r="DI28" s="85">
        <v>51936.9</v>
      </c>
      <c r="DJ28" s="84">
        <f t="shared" si="122"/>
        <v>15229.36</v>
      </c>
      <c r="DK28" s="85">
        <v>5386.35</v>
      </c>
      <c r="DL28" s="85">
        <v>9843.01</v>
      </c>
      <c r="DM28" s="88">
        <f t="shared" si="123"/>
        <v>1.1488870285381132</v>
      </c>
      <c r="DN28" s="88">
        <f t="shared" si="123"/>
        <v>1.1972717647058824</v>
      </c>
      <c r="DO28" s="88">
        <f t="shared" si="123"/>
        <v>1.0645861517648505</v>
      </c>
      <c r="DP28" s="88" t="str">
        <f t="shared" si="124"/>
        <v>СВ.200</v>
      </c>
      <c r="DQ28" s="88" t="str">
        <f t="shared" si="124"/>
        <v>СВ.200</v>
      </c>
      <c r="DR28" s="88" t="str">
        <f t="shared" si="124"/>
        <v>СВ.200</v>
      </c>
      <c r="DS28" s="84">
        <f t="shared" si="157"/>
        <v>1020600</v>
      </c>
      <c r="DT28" s="85"/>
      <c r="DU28" s="85">
        <v>1020600</v>
      </c>
      <c r="DV28" s="84">
        <f t="shared" si="125"/>
        <v>42792.15</v>
      </c>
      <c r="DW28" s="85"/>
      <c r="DX28" s="85">
        <v>42792.15</v>
      </c>
      <c r="DY28" s="84">
        <f t="shared" si="126"/>
        <v>38162.82</v>
      </c>
      <c r="DZ28" s="85"/>
      <c r="EA28" s="85">
        <v>38162.82</v>
      </c>
      <c r="EB28" s="88">
        <f t="shared" si="158"/>
        <v>4.1928424456202235E-2</v>
      </c>
      <c r="EC28" s="88" t="str">
        <f t="shared" si="158"/>
        <v xml:space="preserve"> </v>
      </c>
      <c r="ED28" s="88">
        <f t="shared" si="158"/>
        <v>4.1928424456202235E-2</v>
      </c>
      <c r="EE28" s="88">
        <f t="shared" si="163"/>
        <v>1.1213047149031441</v>
      </c>
      <c r="EF28" s="88" t="str">
        <f t="shared" si="163"/>
        <v xml:space="preserve"> </v>
      </c>
      <c r="EG28" s="88">
        <f t="shared" si="163"/>
        <v>1.1213047149031441</v>
      </c>
      <c r="EH28" s="84">
        <f t="shared" si="127"/>
        <v>3353000</v>
      </c>
      <c r="EI28" s="85"/>
      <c r="EJ28" s="85">
        <v>3353000</v>
      </c>
      <c r="EK28" s="84">
        <f t="shared" si="128"/>
        <v>497915.56</v>
      </c>
      <c r="EL28" s="85"/>
      <c r="EM28" s="85">
        <v>497915.56</v>
      </c>
      <c r="EN28" s="84">
        <f t="shared" si="129"/>
        <v>716744.89</v>
      </c>
      <c r="EO28" s="85"/>
      <c r="EP28" s="85">
        <v>716744.89</v>
      </c>
      <c r="EQ28" s="88">
        <f t="shared" si="130"/>
        <v>0.14849852669251418</v>
      </c>
      <c r="ER28" s="88" t="str">
        <f t="shared" si="130"/>
        <v xml:space="preserve"> </v>
      </c>
      <c r="ES28" s="88">
        <f t="shared" si="130"/>
        <v>0.14849852669251418</v>
      </c>
      <c r="ET28" s="88">
        <f>IF(EN28&lt;=0," ",IF(EK28/EN28*100&gt;200,"СВ.200",EK28/EN28))</f>
        <v>0.69469007306072317</v>
      </c>
      <c r="EU28" s="88" t="str">
        <f t="shared" si="131"/>
        <v xml:space="preserve"> </v>
      </c>
      <c r="EV28" s="88">
        <f>IF(EP28&lt;=0," ",IF(EM28/EP28*100&gt;200,"СВ.200",EM28/EP28))</f>
        <v>0.69469007306072317</v>
      </c>
      <c r="EW28" s="84">
        <f t="shared" si="132"/>
        <v>0</v>
      </c>
      <c r="EX28" s="85">
        <v>0</v>
      </c>
      <c r="EY28" s="84"/>
      <c r="EZ28" s="84">
        <f t="shared" si="133"/>
        <v>0</v>
      </c>
      <c r="FA28" s="85">
        <v>0</v>
      </c>
      <c r="FB28" s="84"/>
      <c r="FC28" s="84">
        <f t="shared" si="134"/>
        <v>0</v>
      </c>
      <c r="FD28" s="85">
        <v>0</v>
      </c>
      <c r="FE28" s="84">
        <v>0</v>
      </c>
      <c r="FF28" s="88" t="str">
        <f t="shared" si="159"/>
        <v xml:space="preserve"> </v>
      </c>
      <c r="FG28" s="88" t="str">
        <f t="shared" si="159"/>
        <v xml:space="preserve"> </v>
      </c>
      <c r="FH28" s="88" t="str">
        <f t="shared" si="135"/>
        <v xml:space="preserve"> </v>
      </c>
      <c r="FI28" s="88" t="str">
        <f t="shared" si="160"/>
        <v xml:space="preserve"> </v>
      </c>
      <c r="FJ28" s="88" t="str">
        <f t="shared" si="160"/>
        <v xml:space="preserve"> </v>
      </c>
      <c r="FK28" s="88" t="str">
        <f t="shared" si="161"/>
        <v xml:space="preserve"> </v>
      </c>
      <c r="FL28" s="84">
        <f t="shared" si="136"/>
        <v>1806000</v>
      </c>
      <c r="FM28" s="85">
        <v>1806000</v>
      </c>
      <c r="FN28" s="92">
        <v>0</v>
      </c>
      <c r="FO28" s="84">
        <f t="shared" si="137"/>
        <v>979345.96</v>
      </c>
      <c r="FP28" s="85">
        <v>979345.96</v>
      </c>
      <c r="FQ28" s="92">
        <v>0</v>
      </c>
      <c r="FR28" s="84">
        <f t="shared" si="138"/>
        <v>388482.03</v>
      </c>
      <c r="FS28" s="85">
        <v>388482.03</v>
      </c>
      <c r="FT28" s="92">
        <v>0</v>
      </c>
      <c r="FU28" s="88">
        <f t="shared" si="139"/>
        <v>0.54227351052048722</v>
      </c>
      <c r="FV28" s="88">
        <f t="shared" si="139"/>
        <v>0.54227351052048722</v>
      </c>
      <c r="FW28" s="88" t="str">
        <f t="shared" si="139"/>
        <v xml:space="preserve"> </v>
      </c>
      <c r="FX28" s="88" t="str">
        <f t="shared" si="140"/>
        <v>СВ.200</v>
      </c>
      <c r="FY28" s="88" t="str">
        <f t="shared" si="140"/>
        <v>СВ.200</v>
      </c>
      <c r="FZ28" s="88" t="str">
        <f t="shared" si="141"/>
        <v xml:space="preserve"> </v>
      </c>
      <c r="GA28" s="84">
        <f t="shared" si="142"/>
        <v>0</v>
      </c>
      <c r="GB28" s="91">
        <v>0</v>
      </c>
      <c r="GC28" s="84"/>
      <c r="GD28" s="84">
        <f t="shared" si="143"/>
        <v>0</v>
      </c>
      <c r="GE28" s="91">
        <v>0</v>
      </c>
      <c r="GF28" s="85"/>
      <c r="GG28" s="107" t="str">
        <f t="shared" si="166"/>
        <v xml:space="preserve"> </v>
      </c>
      <c r="GH28" s="107" t="str">
        <f t="shared" si="165"/>
        <v xml:space="preserve"> </v>
      </c>
      <c r="GI28" s="88" t="str">
        <f t="shared" si="144"/>
        <v xml:space="preserve"> </v>
      </c>
      <c r="GJ28" s="95">
        <f t="shared" si="79"/>
        <v>0.86893300357898473</v>
      </c>
      <c r="GK28" s="88">
        <f t="shared" si="79"/>
        <v>0.81726434638163781</v>
      </c>
      <c r="GL28" s="88">
        <f t="shared" si="79"/>
        <v>0.97407447913494749</v>
      </c>
      <c r="GM28" s="95">
        <f t="shared" si="80"/>
        <v>0.89236569922530407</v>
      </c>
      <c r="GN28" s="88">
        <f t="shared" si="80"/>
        <v>0.8560552176736177</v>
      </c>
      <c r="GO28" s="88">
        <f t="shared" si="80"/>
        <v>0.97537810158426019</v>
      </c>
      <c r="GP28" s="95">
        <f t="shared" si="33"/>
        <v>0.78372951027095028</v>
      </c>
      <c r="GQ28" s="88">
        <f t="shared" si="33"/>
        <v>0.73282489105409854</v>
      </c>
      <c r="GR28" s="88">
        <f t="shared" si="33"/>
        <v>0.87064045562247883</v>
      </c>
      <c r="GS28" s="95">
        <f t="shared" si="82"/>
        <v>0.78931463460327889</v>
      </c>
      <c r="GT28" s="88">
        <f t="shared" si="82"/>
        <v>0.73964738094426208</v>
      </c>
      <c r="GU28" s="88">
        <f t="shared" si="82"/>
        <v>0.88897211387840103</v>
      </c>
      <c r="GV28" s="95">
        <f t="shared" si="145"/>
        <v>0.12771531741200681</v>
      </c>
      <c r="GW28" s="88">
        <f t="shared" si="145"/>
        <v>0.17708755931691497</v>
      </c>
      <c r="GX28" s="88">
        <f t="shared" si="145"/>
        <v>4.3420644667270754E-2</v>
      </c>
      <c r="GY28" s="98">
        <f t="shared" si="83"/>
        <v>0.12007692510246883</v>
      </c>
      <c r="GZ28" s="99">
        <f t="shared" si="83"/>
        <v>0.15731967990306614</v>
      </c>
      <c r="HA28" s="88">
        <f t="shared" si="83"/>
        <v>4.5349236509701553E-2</v>
      </c>
      <c r="HB28" s="95">
        <f t="shared" si="146"/>
        <v>1.611549129014658E-2</v>
      </c>
      <c r="HC28" s="88">
        <f t="shared" si="146"/>
        <v>2.5554497439479348E-2</v>
      </c>
      <c r="HD28" s="88" t="str">
        <f t="shared" si="84"/>
        <v xml:space="preserve"> </v>
      </c>
      <c r="HE28" s="95">
        <f t="shared" si="85"/>
        <v>1.5337287214018272E-2</v>
      </c>
      <c r="HF28" s="88">
        <f t="shared" si="85"/>
        <v>2.2981078127060166E-2</v>
      </c>
      <c r="HG28" s="88" t="str">
        <f t="shared" si="86"/>
        <v xml:space="preserve"> </v>
      </c>
      <c r="HH28" s="95">
        <f t="shared" si="37"/>
        <v>8.2301495968408006E-6</v>
      </c>
      <c r="HI28" s="88">
        <f t="shared" si="37"/>
        <v>1.3050631408773347E-5</v>
      </c>
      <c r="HJ28" s="88" t="str">
        <f t="shared" si="37"/>
        <v xml:space="preserve"> </v>
      </c>
      <c r="HK28" s="95" t="str">
        <f t="shared" si="147"/>
        <v xml:space="preserve"> </v>
      </c>
      <c r="HL28" s="88" t="str">
        <f t="shared" si="147"/>
        <v xml:space="preserve"> </v>
      </c>
      <c r="HM28" s="88" t="str">
        <f t="shared" si="88"/>
        <v xml:space="preserve"> </v>
      </c>
      <c r="HN28" s="95">
        <f t="shared" si="38"/>
        <v>2.975044213975794E-2</v>
      </c>
      <c r="HO28" s="88" t="str">
        <f t="shared" si="38"/>
        <v xml:space="preserve"> </v>
      </c>
      <c r="HP28" s="88">
        <f t="shared" si="38"/>
        <v>8.0544242206851857E-2</v>
      </c>
      <c r="HQ28" s="95">
        <f t="shared" si="167"/>
        <v>1.8353714594135102E-2</v>
      </c>
      <c r="HR28" s="88" t="str">
        <f t="shared" si="167"/>
        <v xml:space="preserve"> </v>
      </c>
      <c r="HS28" s="88">
        <f t="shared" si="167"/>
        <v>5.5180492743453373E-2</v>
      </c>
      <c r="HT28" s="95">
        <f t="shared" si="168"/>
        <v>1.5840514304887433E-3</v>
      </c>
      <c r="HU28" s="88" t="str">
        <f t="shared" si="168"/>
        <v xml:space="preserve"> </v>
      </c>
      <c r="HV28" s="88">
        <f t="shared" si="168"/>
        <v>4.28854877134386E-3</v>
      </c>
      <c r="HW28" s="95">
        <f t="shared" si="169"/>
        <v>1.577365664108626E-3</v>
      </c>
      <c r="HX28" s="88" t="str">
        <f t="shared" si="169"/>
        <v xml:space="preserve"> </v>
      </c>
      <c r="HY28" s="88">
        <f t="shared" si="169"/>
        <v>4.7423541504743663E-3</v>
      </c>
      <c r="HZ28" s="95">
        <f t="shared" si="42"/>
        <v>1.6125001122576137E-2</v>
      </c>
      <c r="IA28" s="88">
        <f t="shared" si="42"/>
        <v>2.5569577276891416E-2</v>
      </c>
      <c r="IB28" s="141" t="str">
        <f t="shared" si="42"/>
        <v xml:space="preserve"> </v>
      </c>
      <c r="IC28" s="95">
        <f t="shared" si="170"/>
        <v>3.6099768078666293E-2</v>
      </c>
      <c r="ID28" s="88">
        <f t="shared" si="170"/>
        <v>5.4091155691882609E-2</v>
      </c>
      <c r="IE28" s="88" t="str">
        <f t="shared" si="170"/>
        <v xml:space="preserve"> </v>
      </c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</row>
    <row r="29" spans="1:256" s="101" customFormat="1" outlineLevel="1" x14ac:dyDescent="0.25">
      <c r="A29" s="82">
        <v>18</v>
      </c>
      <c r="B29" s="83" t="s">
        <v>105</v>
      </c>
      <c r="C29" s="84">
        <f t="shared" si="148"/>
        <v>48812488.119999997</v>
      </c>
      <c r="D29" s="136">
        <v>24495395.09</v>
      </c>
      <c r="E29" s="85">
        <v>24317093.029999997</v>
      </c>
      <c r="F29" s="84">
        <f t="shared" si="149"/>
        <v>9749532.8000000007</v>
      </c>
      <c r="G29" s="136">
        <v>5354067.07</v>
      </c>
      <c r="H29" s="85">
        <v>4395465.7300000004</v>
      </c>
      <c r="I29" s="84">
        <f t="shared" si="150"/>
        <v>9643025.2400000002</v>
      </c>
      <c r="J29" s="136">
        <v>5333379.45</v>
      </c>
      <c r="K29" s="85">
        <v>4309645.79</v>
      </c>
      <c r="L29" s="88">
        <f t="shared" si="151"/>
        <v>0.19973439534636861</v>
      </c>
      <c r="M29" s="88">
        <f t="shared" si="151"/>
        <v>0.21857443206481469</v>
      </c>
      <c r="N29" s="88">
        <f t="shared" si="151"/>
        <v>0.18075621640207218</v>
      </c>
      <c r="O29" s="88">
        <f t="shared" si="94"/>
        <v>1.0110450359041061</v>
      </c>
      <c r="P29" s="88">
        <f t="shared" si="94"/>
        <v>1.003878895209678</v>
      </c>
      <c r="Q29" s="88">
        <f t="shared" si="94"/>
        <v>1.0199134555789098</v>
      </c>
      <c r="R29" s="84">
        <f t="shared" si="95"/>
        <v>43731259.310000002</v>
      </c>
      <c r="S29" s="85">
        <v>21080070.09</v>
      </c>
      <c r="T29" s="85">
        <v>22651189.220000003</v>
      </c>
      <c r="U29" s="84">
        <f t="shared" si="10"/>
        <v>8833337.0300000012</v>
      </c>
      <c r="V29" s="85">
        <v>4766130.12</v>
      </c>
      <c r="W29" s="85">
        <v>4067206.91</v>
      </c>
      <c r="X29" s="84">
        <f t="shared" si="96"/>
        <v>8871265.3100000005</v>
      </c>
      <c r="Y29" s="85">
        <v>4752104.4600000009</v>
      </c>
      <c r="Z29" s="85">
        <v>4119160.8499999996</v>
      </c>
      <c r="AA29" s="88">
        <f t="shared" si="152"/>
        <v>0.20199137114672769</v>
      </c>
      <c r="AB29" s="88">
        <f t="shared" si="152"/>
        <v>0.22609650250930452</v>
      </c>
      <c r="AC29" s="88">
        <f t="shared" si="152"/>
        <v>0.17955820643663317</v>
      </c>
      <c r="AD29" s="88">
        <f t="shared" si="97"/>
        <v>0.99572459185081019</v>
      </c>
      <c r="AE29" s="88">
        <f t="shared" si="97"/>
        <v>1.0029514628977663</v>
      </c>
      <c r="AF29" s="88">
        <f t="shared" si="97"/>
        <v>0.98738725145923845</v>
      </c>
      <c r="AG29" s="84">
        <f t="shared" si="98"/>
        <v>30883170.460000001</v>
      </c>
      <c r="AH29" s="85">
        <v>11796100</v>
      </c>
      <c r="AI29" s="85">
        <v>19087070.460000001</v>
      </c>
      <c r="AJ29" s="84">
        <f t="shared" si="99"/>
        <v>6071374.7599999998</v>
      </c>
      <c r="AK29" s="137">
        <v>2496136.5499999998</v>
      </c>
      <c r="AL29" s="137">
        <v>3575238.21</v>
      </c>
      <c r="AM29" s="84">
        <f t="shared" si="100"/>
        <v>6231421.46</v>
      </c>
      <c r="AN29" s="137">
        <v>2756497.96</v>
      </c>
      <c r="AO29" s="137">
        <v>3474923.5</v>
      </c>
      <c r="AP29" s="88">
        <f t="shared" si="101"/>
        <v>0.19659169280769495</v>
      </c>
      <c r="AQ29" s="88">
        <f t="shared" si="101"/>
        <v>0.21160693364756147</v>
      </c>
      <c r="AR29" s="88">
        <f t="shared" si="101"/>
        <v>0.1873120454756261</v>
      </c>
      <c r="AS29" s="88">
        <f t="shared" si="102"/>
        <v>0.97431618114304208</v>
      </c>
      <c r="AT29" s="88">
        <f t="shared" si="102"/>
        <v>0.90554630775057776</v>
      </c>
      <c r="AU29" s="88">
        <f t="shared" si="102"/>
        <v>1.0288681779613278</v>
      </c>
      <c r="AV29" s="84">
        <f t="shared" si="103"/>
        <v>7876088.8499999996</v>
      </c>
      <c r="AW29" s="85">
        <v>6555970.0899999999</v>
      </c>
      <c r="AX29" s="85">
        <v>1320118.76</v>
      </c>
      <c r="AY29" s="84">
        <f t="shared" si="104"/>
        <v>1892346.14</v>
      </c>
      <c r="AZ29" s="85">
        <v>1575168.17</v>
      </c>
      <c r="BA29" s="85">
        <v>317177.96999999997</v>
      </c>
      <c r="BB29" s="84">
        <f t="shared" si="105"/>
        <v>1783083.1500000001</v>
      </c>
      <c r="BC29" s="85">
        <v>1487854.08</v>
      </c>
      <c r="BD29" s="85">
        <v>295229.07</v>
      </c>
      <c r="BE29" s="88">
        <f t="shared" si="153"/>
        <v>0.24026470194022762</v>
      </c>
      <c r="BF29" s="88">
        <f t="shared" si="153"/>
        <v>0.24026469742481696</v>
      </c>
      <c r="BG29" s="138">
        <f t="shared" si="154"/>
        <v>0.2402647243646473</v>
      </c>
      <c r="BH29" s="139">
        <f t="shared" si="106"/>
        <v>1.0612775629672682</v>
      </c>
      <c r="BI29" s="139">
        <f t="shared" si="106"/>
        <v>1.0586845787995554</v>
      </c>
      <c r="BJ29" s="139">
        <f t="shared" si="155"/>
        <v>1.0743453210755971</v>
      </c>
      <c r="BK29" s="84">
        <f t="shared" si="107"/>
        <v>1699000</v>
      </c>
      <c r="BL29" s="85">
        <v>1699000</v>
      </c>
      <c r="BM29" s="85"/>
      <c r="BN29" s="84">
        <f t="shared" si="108"/>
        <v>228251.27</v>
      </c>
      <c r="BO29" s="85">
        <v>228251.27</v>
      </c>
      <c r="BP29" s="85"/>
      <c r="BQ29" s="84">
        <f t="shared" si="109"/>
        <v>212984.44</v>
      </c>
      <c r="BR29" s="85">
        <v>212984.44</v>
      </c>
      <c r="BS29" s="92">
        <v>0</v>
      </c>
      <c r="BT29" s="88">
        <f t="shared" si="110"/>
        <v>0.13434447910535607</v>
      </c>
      <c r="BU29" s="88">
        <f t="shared" si="110"/>
        <v>0.13434447910535607</v>
      </c>
      <c r="BV29" s="133"/>
      <c r="BW29" s="88">
        <f t="shared" si="164"/>
        <v>1.0716804945938774</v>
      </c>
      <c r="BX29" s="88">
        <f t="shared" si="111"/>
        <v>1.0716804945938774</v>
      </c>
      <c r="BY29" s="133"/>
      <c r="BZ29" s="84">
        <f t="shared" si="112"/>
        <v>0</v>
      </c>
      <c r="CA29" s="136">
        <v>0</v>
      </c>
      <c r="CB29" s="136"/>
      <c r="CC29" s="84">
        <f t="shared" si="113"/>
        <v>-818.53</v>
      </c>
      <c r="CD29" s="85">
        <v>-818.53</v>
      </c>
      <c r="CE29" s="85"/>
      <c r="CF29" s="84">
        <f t="shared" si="114"/>
        <v>0</v>
      </c>
      <c r="CG29" s="85">
        <v>0</v>
      </c>
      <c r="CH29" s="92"/>
      <c r="CI29" s="88" t="str">
        <f t="shared" si="171"/>
        <v xml:space="preserve"> </v>
      </c>
      <c r="CJ29" s="88" t="str">
        <f t="shared" si="171"/>
        <v xml:space="preserve"> </v>
      </c>
      <c r="CK29" s="133"/>
      <c r="CL29" s="88" t="str">
        <f t="shared" si="162"/>
        <v xml:space="preserve"> </v>
      </c>
      <c r="CM29" s="88" t="str">
        <f t="shared" si="156"/>
        <v xml:space="preserve"> </v>
      </c>
      <c r="CN29" s="133"/>
      <c r="CO29" s="84">
        <f t="shared" si="115"/>
        <v>404000</v>
      </c>
      <c r="CP29" s="85">
        <v>404000</v>
      </c>
      <c r="CQ29" s="85"/>
      <c r="CR29" s="84">
        <f t="shared" si="116"/>
        <v>143340.32999999999</v>
      </c>
      <c r="CS29" s="85">
        <v>143340.32999999999</v>
      </c>
      <c r="CT29" s="85"/>
      <c r="CU29" s="84">
        <f t="shared" si="117"/>
        <v>194467</v>
      </c>
      <c r="CV29" s="85">
        <v>194467</v>
      </c>
      <c r="CW29" s="92"/>
      <c r="CX29" s="88">
        <f t="shared" si="118"/>
        <v>0.35480279702970297</v>
      </c>
      <c r="CY29" s="88">
        <f t="shared" si="118"/>
        <v>0.35480279702970297</v>
      </c>
      <c r="CZ29" s="88" t="str">
        <f t="shared" si="118"/>
        <v xml:space="preserve"> </v>
      </c>
      <c r="DA29" s="88">
        <f t="shared" si="119"/>
        <v>0.73709333717288783</v>
      </c>
      <c r="DB29" s="88">
        <f t="shared" si="119"/>
        <v>0.73709333717288783</v>
      </c>
      <c r="DC29" s="88" t="str">
        <f t="shared" si="119"/>
        <v xml:space="preserve"> </v>
      </c>
      <c r="DD29" s="84">
        <f t="shared" si="120"/>
        <v>10000</v>
      </c>
      <c r="DE29" s="85">
        <v>10000</v>
      </c>
      <c r="DF29" s="85">
        <v>0</v>
      </c>
      <c r="DG29" s="84">
        <f t="shared" si="121"/>
        <v>0</v>
      </c>
      <c r="DH29" s="85">
        <v>0</v>
      </c>
      <c r="DI29" s="85">
        <v>0</v>
      </c>
      <c r="DJ29" s="84">
        <f t="shared" si="122"/>
        <v>0</v>
      </c>
      <c r="DK29" s="85">
        <v>0</v>
      </c>
      <c r="DL29" s="85">
        <v>0</v>
      </c>
      <c r="DM29" s="88" t="str">
        <f t="shared" si="123"/>
        <v xml:space="preserve"> </v>
      </c>
      <c r="DN29" s="88" t="str">
        <f t="shared" si="123"/>
        <v xml:space="preserve"> </v>
      </c>
      <c r="DO29" s="88" t="str">
        <f t="shared" si="123"/>
        <v xml:space="preserve"> </v>
      </c>
      <c r="DP29" s="88" t="str">
        <f t="shared" si="124"/>
        <v xml:space="preserve"> </v>
      </c>
      <c r="DQ29" s="88" t="str">
        <f t="shared" si="124"/>
        <v xml:space="preserve"> </v>
      </c>
      <c r="DR29" s="88" t="str">
        <f t="shared" si="124"/>
        <v xml:space="preserve"> </v>
      </c>
      <c r="DS29" s="84">
        <f t="shared" si="157"/>
        <v>640000</v>
      </c>
      <c r="DT29" s="85"/>
      <c r="DU29" s="85">
        <v>640000</v>
      </c>
      <c r="DV29" s="84">
        <f t="shared" si="125"/>
        <v>20878.419999999998</v>
      </c>
      <c r="DW29" s="85"/>
      <c r="DX29" s="85">
        <v>20878.419999999998</v>
      </c>
      <c r="DY29" s="84">
        <f t="shared" si="126"/>
        <v>145195.79</v>
      </c>
      <c r="DZ29" s="85"/>
      <c r="EA29" s="85">
        <v>145195.79</v>
      </c>
      <c r="EB29" s="88">
        <f t="shared" si="158"/>
        <v>3.2622531249999996E-2</v>
      </c>
      <c r="EC29" s="88" t="str">
        <f t="shared" si="158"/>
        <v xml:space="preserve"> </v>
      </c>
      <c r="ED29" s="88">
        <f t="shared" si="158"/>
        <v>3.2622531249999996E-2</v>
      </c>
      <c r="EE29" s="88">
        <f t="shared" si="163"/>
        <v>0.14379494061088133</v>
      </c>
      <c r="EF29" s="88" t="str">
        <f t="shared" si="163"/>
        <v xml:space="preserve"> </v>
      </c>
      <c r="EG29" s="88">
        <f t="shared" si="163"/>
        <v>0.14379494061088133</v>
      </c>
      <c r="EH29" s="84">
        <f t="shared" si="127"/>
        <v>1604000</v>
      </c>
      <c r="EI29" s="85"/>
      <c r="EJ29" s="85">
        <v>1604000</v>
      </c>
      <c r="EK29" s="84">
        <f t="shared" si="128"/>
        <v>153912.31</v>
      </c>
      <c r="EL29" s="85"/>
      <c r="EM29" s="85">
        <v>153912.31</v>
      </c>
      <c r="EN29" s="84">
        <f t="shared" si="129"/>
        <v>203812.49</v>
      </c>
      <c r="EO29" s="85"/>
      <c r="EP29" s="85">
        <v>203812.49</v>
      </c>
      <c r="EQ29" s="88">
        <f t="shared" si="130"/>
        <v>9.5955305486284281E-2</v>
      </c>
      <c r="ER29" s="88" t="str">
        <f t="shared" si="130"/>
        <v xml:space="preserve"> </v>
      </c>
      <c r="ES29" s="88">
        <f t="shared" si="130"/>
        <v>9.5955305486284281E-2</v>
      </c>
      <c r="ET29" s="88">
        <f t="shared" si="131"/>
        <v>0.75516623147089756</v>
      </c>
      <c r="EU29" s="88" t="str">
        <f t="shared" si="131"/>
        <v xml:space="preserve"> </v>
      </c>
      <c r="EV29" s="88">
        <f t="shared" si="131"/>
        <v>0.75516623147089756</v>
      </c>
      <c r="EW29" s="84">
        <f t="shared" si="132"/>
        <v>0</v>
      </c>
      <c r="EX29" s="85">
        <v>0</v>
      </c>
      <c r="EY29" s="84"/>
      <c r="EZ29" s="84">
        <f t="shared" si="133"/>
        <v>0</v>
      </c>
      <c r="FA29" s="85">
        <v>0</v>
      </c>
      <c r="FB29" s="84"/>
      <c r="FC29" s="84">
        <f t="shared" si="134"/>
        <v>0</v>
      </c>
      <c r="FD29" s="85">
        <v>0</v>
      </c>
      <c r="FE29" s="84">
        <v>0</v>
      </c>
      <c r="FF29" s="88" t="str">
        <f t="shared" si="159"/>
        <v xml:space="preserve"> </v>
      </c>
      <c r="FG29" s="88" t="str">
        <f t="shared" si="159"/>
        <v xml:space="preserve"> </v>
      </c>
      <c r="FH29" s="88" t="str">
        <f t="shared" si="135"/>
        <v xml:space="preserve"> </v>
      </c>
      <c r="FI29" s="88" t="str">
        <f t="shared" si="160"/>
        <v xml:space="preserve"> </v>
      </c>
      <c r="FJ29" s="88" t="str">
        <f t="shared" si="160"/>
        <v xml:space="preserve"> </v>
      </c>
      <c r="FK29" s="88" t="str">
        <f t="shared" si="161"/>
        <v xml:space="preserve"> </v>
      </c>
      <c r="FL29" s="84">
        <f t="shared" si="136"/>
        <v>615000</v>
      </c>
      <c r="FM29" s="85">
        <v>615000</v>
      </c>
      <c r="FN29" s="92">
        <v>0</v>
      </c>
      <c r="FO29" s="84">
        <f t="shared" si="137"/>
        <v>324052.33</v>
      </c>
      <c r="FP29" s="85">
        <v>324052.33</v>
      </c>
      <c r="FQ29" s="92">
        <v>0</v>
      </c>
      <c r="FR29" s="84">
        <f t="shared" si="138"/>
        <v>100277.86</v>
      </c>
      <c r="FS29" s="85">
        <v>100277.86</v>
      </c>
      <c r="FT29" s="92">
        <v>0</v>
      </c>
      <c r="FU29" s="88">
        <f t="shared" si="139"/>
        <v>0.52691435772357731</v>
      </c>
      <c r="FV29" s="88">
        <f t="shared" si="139"/>
        <v>0.52691435772357731</v>
      </c>
      <c r="FW29" s="88" t="str">
        <f>IF(FQ29=0," ",IF(FQ29/FN29*100&gt;200,"СВ.200",FQ29/FN29))</f>
        <v xml:space="preserve"> </v>
      </c>
      <c r="FX29" s="88" t="str">
        <f t="shared" si="140"/>
        <v>СВ.200</v>
      </c>
      <c r="FY29" s="88" t="str">
        <f t="shared" si="140"/>
        <v>СВ.200</v>
      </c>
      <c r="FZ29" s="88" t="str">
        <f t="shared" si="141"/>
        <v xml:space="preserve"> </v>
      </c>
      <c r="GA29" s="84">
        <f t="shared" si="142"/>
        <v>0</v>
      </c>
      <c r="GB29" s="91">
        <v>0</v>
      </c>
      <c r="GC29" s="84"/>
      <c r="GD29" s="84">
        <f t="shared" si="143"/>
        <v>23.12</v>
      </c>
      <c r="GE29" s="91">
        <v>23.12</v>
      </c>
      <c r="GF29" s="84"/>
      <c r="GG29" s="107" t="str">
        <f t="shared" si="166"/>
        <v xml:space="preserve"> </v>
      </c>
      <c r="GH29" s="107" t="str">
        <f t="shared" si="165"/>
        <v xml:space="preserve"> </v>
      </c>
      <c r="GI29" s="88" t="str">
        <f t="shared" si="144"/>
        <v xml:space="preserve"> </v>
      </c>
      <c r="GJ29" s="95">
        <f t="shared" si="79"/>
        <v>0.91996703204729979</v>
      </c>
      <c r="GK29" s="88">
        <f t="shared" si="79"/>
        <v>0.89101188178163482</v>
      </c>
      <c r="GL29" s="88">
        <f t="shared" si="79"/>
        <v>0.95580032576180685</v>
      </c>
      <c r="GM29" s="95">
        <f t="shared" si="80"/>
        <v>0.9060267000691562</v>
      </c>
      <c r="GN29" s="88">
        <f t="shared" si="80"/>
        <v>0.8901887215245512</v>
      </c>
      <c r="GO29" s="88">
        <f t="shared" si="80"/>
        <v>0.92531876252394296</v>
      </c>
      <c r="GP29" s="95">
        <f t="shared" si="33"/>
        <v>0.70242758414357465</v>
      </c>
      <c r="GQ29" s="88">
        <f t="shared" si="33"/>
        <v>0.58005836849806947</v>
      </c>
      <c r="GR29" s="88">
        <f t="shared" si="33"/>
        <v>0.8435998560240735</v>
      </c>
      <c r="GS29" s="95">
        <f t="shared" si="82"/>
        <v>0.68732515688920781</v>
      </c>
      <c r="GT29" s="88">
        <f t="shared" si="82"/>
        <v>0.52372396203064631</v>
      </c>
      <c r="GU29" s="88">
        <f t="shared" si="82"/>
        <v>0.87904015928218415</v>
      </c>
      <c r="GV29" s="95">
        <f t="shared" si="145"/>
        <v>0.20099535834984514</v>
      </c>
      <c r="GW29" s="88">
        <f t="shared" si="145"/>
        <v>0.31309372353317327</v>
      </c>
      <c r="GX29" s="88">
        <f t="shared" si="145"/>
        <v>7.1672139241661326E-2</v>
      </c>
      <c r="GY29" s="98">
        <f t="shared" si="83"/>
        <v>0.2142277752533574</v>
      </c>
      <c r="GZ29" s="99">
        <f t="shared" si="83"/>
        <v>0.33049206176519574</v>
      </c>
      <c r="HA29" s="88">
        <f t="shared" si="83"/>
        <v>7.798422283856711E-2</v>
      </c>
      <c r="HB29" s="95">
        <f t="shared" si="146"/>
        <v>2.4008349717589497E-2</v>
      </c>
      <c r="HC29" s="88">
        <f t="shared" si="146"/>
        <v>4.4818972687313351E-2</v>
      </c>
      <c r="HD29" s="88" t="str">
        <f t="shared" si="84"/>
        <v xml:space="preserve"> </v>
      </c>
      <c r="HE29" s="95">
        <f t="shared" si="85"/>
        <v>2.5839755601400387E-2</v>
      </c>
      <c r="HF29" s="88">
        <f t="shared" si="85"/>
        <v>4.7890272454416329E-2</v>
      </c>
      <c r="HG29" s="88" t="str">
        <f t="shared" si="86"/>
        <v xml:space="preserve"> </v>
      </c>
      <c r="HH29" s="95" t="str">
        <f t="shared" si="37"/>
        <v xml:space="preserve"> </v>
      </c>
      <c r="HI29" s="88" t="str">
        <f t="shared" si="37"/>
        <v xml:space="preserve"> </v>
      </c>
      <c r="HJ29" s="88" t="str">
        <f t="shared" si="37"/>
        <v xml:space="preserve"> </v>
      </c>
      <c r="HK29" s="95" t="str">
        <f t="shared" si="147"/>
        <v xml:space="preserve"> </v>
      </c>
      <c r="HL29" s="88" t="str">
        <f t="shared" si="147"/>
        <v xml:space="preserve"> </v>
      </c>
      <c r="HM29" s="88" t="str">
        <f t="shared" si="88"/>
        <v xml:space="preserve"> </v>
      </c>
      <c r="HN29" s="95">
        <f t="shared" si="38"/>
        <v>2.297445548948417E-2</v>
      </c>
      <c r="HO29" s="88" t="str">
        <f t="shared" si="38"/>
        <v xml:space="preserve"> </v>
      </c>
      <c r="HP29" s="88">
        <f t="shared" si="38"/>
        <v>4.9479128740505487E-2</v>
      </c>
      <c r="HQ29" s="95">
        <f t="shared" si="167"/>
        <v>1.7424027802548363E-2</v>
      </c>
      <c r="HR29" s="88" t="str">
        <f t="shared" si="167"/>
        <v xml:space="preserve"> </v>
      </c>
      <c r="HS29" s="88">
        <f t="shared" si="167"/>
        <v>3.7842262123812136E-2</v>
      </c>
      <c r="HT29" s="95">
        <f t="shared" si="168"/>
        <v>1.6366976403730169E-2</v>
      </c>
      <c r="HU29" s="88">
        <f>IF(Y29&lt;=0," ",IF(Y29&lt;=0," ",IF(DZ29/Y29*100&gt;200,"СВ.200",DZ29/Y29)))</f>
        <v>0</v>
      </c>
      <c r="HV29" s="88">
        <f t="shared" si="168"/>
        <v>3.5248875993759754E-2</v>
      </c>
      <c r="HW29" s="95">
        <f t="shared" si="169"/>
        <v>2.3635937278394547E-3</v>
      </c>
      <c r="HX29" s="88" t="str">
        <f t="shared" si="169"/>
        <v xml:space="preserve"> </v>
      </c>
      <c r="HY29" s="88">
        <f t="shared" si="169"/>
        <v>5.133355755436597E-3</v>
      </c>
      <c r="HZ29" s="95">
        <f t="shared" si="42"/>
        <v>1.1303670501992911E-2</v>
      </c>
      <c r="IA29" s="88">
        <f t="shared" si="42"/>
        <v>2.1101779399857717E-2</v>
      </c>
      <c r="IB29" s="141" t="str">
        <f t="shared" si="42"/>
        <v xml:space="preserve"> </v>
      </c>
      <c r="IC29" s="95">
        <f t="shared" si="170"/>
        <v>3.6685154081571365E-2</v>
      </c>
      <c r="ID29" s="88">
        <f t="shared" si="170"/>
        <v>6.799065947448367E-2</v>
      </c>
      <c r="IE29" s="88" t="str">
        <f t="shared" si="170"/>
        <v xml:space="preserve"> </v>
      </c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  <c r="IV29" s="81"/>
    </row>
    <row r="30" spans="1:256" s="101" customFormat="1" outlineLevel="1" x14ac:dyDescent="0.25">
      <c r="A30" s="82">
        <v>19</v>
      </c>
      <c r="B30" s="83" t="s">
        <v>106</v>
      </c>
      <c r="C30" s="84">
        <f t="shared" si="148"/>
        <v>421305454.53999996</v>
      </c>
      <c r="D30" s="136">
        <v>143906206.52000001</v>
      </c>
      <c r="E30" s="85">
        <v>277399248.01999998</v>
      </c>
      <c r="F30" s="84">
        <f t="shared" si="149"/>
        <v>73894198.379999995</v>
      </c>
      <c r="G30" s="136">
        <v>33195662.66</v>
      </c>
      <c r="H30" s="85">
        <v>40698535.719999999</v>
      </c>
      <c r="I30" s="84">
        <f t="shared" si="150"/>
        <v>62507478.280000001</v>
      </c>
      <c r="J30" s="136">
        <v>30553469.07</v>
      </c>
      <c r="K30" s="85">
        <v>31954009.209999997</v>
      </c>
      <c r="L30" s="88">
        <f t="shared" si="151"/>
        <v>0.17539340538726461</v>
      </c>
      <c r="M30" s="88">
        <f t="shared" si="151"/>
        <v>0.23067568427207819</v>
      </c>
      <c r="N30" s="88">
        <f t="shared" si="151"/>
        <v>0.14671465770183237</v>
      </c>
      <c r="O30" s="88">
        <f t="shared" si="94"/>
        <v>1.1821657250192303</v>
      </c>
      <c r="P30" s="88">
        <f t="shared" si="94"/>
        <v>1.0864776953460362</v>
      </c>
      <c r="Q30" s="88">
        <f t="shared" si="94"/>
        <v>1.2736597605806348</v>
      </c>
      <c r="R30" s="84">
        <f t="shared" si="95"/>
        <v>322471451.98000002</v>
      </c>
      <c r="S30" s="85">
        <v>120159606</v>
      </c>
      <c r="T30" s="85">
        <f>202211845.98+100000</f>
        <v>202311845.97999999</v>
      </c>
      <c r="U30" s="84">
        <f t="shared" si="10"/>
        <v>63404002</v>
      </c>
      <c r="V30" s="85">
        <v>26312048.399999999</v>
      </c>
      <c r="W30" s="85">
        <v>37091953.600000001</v>
      </c>
      <c r="X30" s="84">
        <f t="shared" si="96"/>
        <v>52075197.609999999</v>
      </c>
      <c r="Y30" s="85">
        <v>22672746.710000001</v>
      </c>
      <c r="Z30" s="85">
        <v>29402450.900000002</v>
      </c>
      <c r="AA30" s="88">
        <f t="shared" si="152"/>
        <v>0.19661896149471358</v>
      </c>
      <c r="AB30" s="88">
        <f t="shared" si="152"/>
        <v>0.21897582120900094</v>
      </c>
      <c r="AC30" s="88">
        <f t="shared" si="152"/>
        <v>0.18334049309038886</v>
      </c>
      <c r="AD30" s="88">
        <f t="shared" si="97"/>
        <v>1.2175470264144428</v>
      </c>
      <c r="AE30" s="88">
        <f t="shared" si="97"/>
        <v>1.1605143715734652</v>
      </c>
      <c r="AF30" s="88">
        <f t="shared" si="97"/>
        <v>1.2615259090527042</v>
      </c>
      <c r="AG30" s="84">
        <f t="shared" si="98"/>
        <v>272637647.98000002</v>
      </c>
      <c r="AH30" s="85">
        <v>98247750</v>
      </c>
      <c r="AI30" s="85">
        <v>174389897.97999999</v>
      </c>
      <c r="AJ30" s="84">
        <f t="shared" si="99"/>
        <v>50498159.439999998</v>
      </c>
      <c r="AK30" s="137">
        <v>19149977.629999999</v>
      </c>
      <c r="AL30" s="137">
        <v>31348181.809999999</v>
      </c>
      <c r="AM30" s="84">
        <f t="shared" si="100"/>
        <v>46241612.969999999</v>
      </c>
      <c r="AN30" s="137">
        <v>17367455.190000001</v>
      </c>
      <c r="AO30" s="137">
        <v>28874157.780000001</v>
      </c>
      <c r="AP30" s="88">
        <f t="shared" si="101"/>
        <v>0.18522078595581346</v>
      </c>
      <c r="AQ30" s="88">
        <f t="shared" si="101"/>
        <v>0.19491517749770351</v>
      </c>
      <c r="AR30" s="88">
        <f t="shared" si="101"/>
        <v>0.17975916135689915</v>
      </c>
      <c r="AS30" s="88">
        <f t="shared" si="102"/>
        <v>1.0920501296691685</v>
      </c>
      <c r="AT30" s="88">
        <f t="shared" si="102"/>
        <v>1.1026357874829213</v>
      </c>
      <c r="AU30" s="88">
        <f t="shared" si="102"/>
        <v>1.0856829850709502</v>
      </c>
      <c r="AV30" s="84">
        <f t="shared" si="103"/>
        <v>10976160</v>
      </c>
      <c r="AW30" s="85">
        <v>7032000</v>
      </c>
      <c r="AX30" s="85">
        <v>3944160</v>
      </c>
      <c r="AY30" s="84">
        <f t="shared" si="104"/>
        <v>2955562.4</v>
      </c>
      <c r="AZ30" s="85">
        <v>1689530.97</v>
      </c>
      <c r="BA30" s="85">
        <v>1266031.43</v>
      </c>
      <c r="BB30" s="84">
        <f t="shared" si="105"/>
        <v>2618589.75</v>
      </c>
      <c r="BC30" s="85">
        <v>1594905.9600000002</v>
      </c>
      <c r="BD30" s="85">
        <v>1023683.7899999999</v>
      </c>
      <c r="BE30" s="88">
        <f t="shared" si="153"/>
        <v>0.26927107476567397</v>
      </c>
      <c r="BF30" s="88">
        <f t="shared" si="153"/>
        <v>0.24026322098976108</v>
      </c>
      <c r="BG30" s="138">
        <f t="shared" si="154"/>
        <v>0.32098886201371141</v>
      </c>
      <c r="BH30" s="139">
        <f t="shared" si="106"/>
        <v>1.128684781569927</v>
      </c>
      <c r="BI30" s="139">
        <f t="shared" si="106"/>
        <v>1.0593295231024153</v>
      </c>
      <c r="BJ30" s="139">
        <f t="shared" si="155"/>
        <v>1.2367407224451605</v>
      </c>
      <c r="BK30" s="84">
        <f t="shared" si="107"/>
        <v>8838856</v>
      </c>
      <c r="BL30" s="85">
        <v>8838856</v>
      </c>
      <c r="BM30" s="85"/>
      <c r="BN30" s="84">
        <f t="shared" si="108"/>
        <v>2000765.52</v>
      </c>
      <c r="BO30" s="85">
        <v>2000765.52</v>
      </c>
      <c r="BP30" s="85"/>
      <c r="BQ30" s="84">
        <f t="shared" si="109"/>
        <v>1866941.57</v>
      </c>
      <c r="BR30" s="85">
        <v>1866941.57</v>
      </c>
      <c r="BS30" s="92">
        <v>0</v>
      </c>
      <c r="BT30" s="88">
        <f t="shared" si="110"/>
        <v>0.22636023485392229</v>
      </c>
      <c r="BU30" s="88">
        <f t="shared" si="110"/>
        <v>0.22636023485392229</v>
      </c>
      <c r="BV30" s="133"/>
      <c r="BW30" s="88">
        <f t="shared" si="164"/>
        <v>1.0716808453732165</v>
      </c>
      <c r="BX30" s="88">
        <f t="shared" si="111"/>
        <v>1.0716808453732165</v>
      </c>
      <c r="BY30" s="133"/>
      <c r="BZ30" s="84">
        <f t="shared" si="112"/>
        <v>0</v>
      </c>
      <c r="CA30" s="136">
        <v>0</v>
      </c>
      <c r="CB30" s="136"/>
      <c r="CC30" s="84">
        <f t="shared" si="113"/>
        <v>3027.5</v>
      </c>
      <c r="CD30" s="85">
        <v>3027.5</v>
      </c>
      <c r="CE30" s="85"/>
      <c r="CF30" s="84">
        <f t="shared" si="114"/>
        <v>995.56</v>
      </c>
      <c r="CG30" s="85">
        <v>995.56</v>
      </c>
      <c r="CH30" s="92"/>
      <c r="CI30" s="88">
        <f t="shared" si="171"/>
        <v>0</v>
      </c>
      <c r="CJ30" s="88">
        <f t="shared" si="171"/>
        <v>0</v>
      </c>
      <c r="CK30" s="133"/>
      <c r="CL30" s="88" t="str">
        <f t="shared" si="162"/>
        <v>СВ.200</v>
      </c>
      <c r="CM30" s="88" t="str">
        <f t="shared" si="156"/>
        <v>СВ.200</v>
      </c>
      <c r="CN30" s="133"/>
      <c r="CO30" s="84">
        <f t="shared" si="115"/>
        <v>2337000</v>
      </c>
      <c r="CP30" s="85">
        <v>2337000</v>
      </c>
      <c r="CQ30" s="85"/>
      <c r="CR30" s="84">
        <f t="shared" si="116"/>
        <v>1227356.04</v>
      </c>
      <c r="CS30" s="85">
        <v>1227356.04</v>
      </c>
      <c r="CT30" s="85"/>
      <c r="CU30" s="84">
        <f t="shared" si="117"/>
        <v>1058709.1000000001</v>
      </c>
      <c r="CV30" s="85">
        <v>1058709.1000000001</v>
      </c>
      <c r="CW30" s="92"/>
      <c r="CX30" s="88">
        <f t="shared" si="118"/>
        <v>0.52518444159178435</v>
      </c>
      <c r="CY30" s="88">
        <f t="shared" si="118"/>
        <v>0.52518444159178435</v>
      </c>
      <c r="CZ30" s="88" t="str">
        <f t="shared" si="118"/>
        <v xml:space="preserve"> </v>
      </c>
      <c r="DA30" s="88">
        <f t="shared" si="119"/>
        <v>1.1592948809073238</v>
      </c>
      <c r="DB30" s="88">
        <f t="shared" si="119"/>
        <v>1.1592948809073238</v>
      </c>
      <c r="DC30" s="88" t="str">
        <f t="shared" si="119"/>
        <v xml:space="preserve"> </v>
      </c>
      <c r="DD30" s="84">
        <f t="shared" si="120"/>
        <v>95500</v>
      </c>
      <c r="DE30" s="85">
        <v>58000</v>
      </c>
      <c r="DF30" s="85">
        <v>37500</v>
      </c>
      <c r="DG30" s="84">
        <f t="shared" si="121"/>
        <v>62523.490000000005</v>
      </c>
      <c r="DH30" s="85">
        <v>43766.44</v>
      </c>
      <c r="DI30" s="85">
        <v>18757.05</v>
      </c>
      <c r="DJ30" s="84">
        <f t="shared" si="122"/>
        <v>45944.41</v>
      </c>
      <c r="DK30" s="85">
        <v>31663</v>
      </c>
      <c r="DL30" s="85">
        <v>14281.41</v>
      </c>
      <c r="DM30" s="88">
        <f t="shared" si="123"/>
        <v>0.65469623036649216</v>
      </c>
      <c r="DN30" s="88">
        <f t="shared" si="123"/>
        <v>0.75459379310344832</v>
      </c>
      <c r="DO30" s="88">
        <f t="shared" si="123"/>
        <v>0.50018799999999997</v>
      </c>
      <c r="DP30" s="88">
        <f t="shared" si="124"/>
        <v>1.3608508630320859</v>
      </c>
      <c r="DQ30" s="88">
        <f t="shared" si="124"/>
        <v>1.3822581562075609</v>
      </c>
      <c r="DR30" s="88">
        <f t="shared" si="124"/>
        <v>1.3133892241732434</v>
      </c>
      <c r="DS30" s="84">
        <f t="shared" si="157"/>
        <v>5874000</v>
      </c>
      <c r="DT30" s="85"/>
      <c r="DU30" s="85">
        <v>5874000</v>
      </c>
      <c r="DV30" s="84">
        <f t="shared" si="125"/>
        <v>315922.2</v>
      </c>
      <c r="DW30" s="85"/>
      <c r="DX30" s="85">
        <v>315922.2</v>
      </c>
      <c r="DY30" s="84">
        <f t="shared" si="126"/>
        <v>232100.03</v>
      </c>
      <c r="DZ30" s="85"/>
      <c r="EA30" s="85">
        <v>232100.03</v>
      </c>
      <c r="EB30" s="88">
        <f t="shared" si="158"/>
        <v>5.378314606741573E-2</v>
      </c>
      <c r="EC30" s="88" t="str">
        <f t="shared" si="158"/>
        <v xml:space="preserve"> </v>
      </c>
      <c r="ED30" s="88">
        <f t="shared" si="158"/>
        <v>5.378314606741573E-2</v>
      </c>
      <c r="EE30" s="88">
        <f t="shared" si="163"/>
        <v>1.3611467434967588</v>
      </c>
      <c r="EF30" s="88" t="str">
        <f t="shared" si="163"/>
        <v xml:space="preserve"> </v>
      </c>
      <c r="EG30" s="88">
        <f t="shared" si="163"/>
        <v>1.3611467434967588</v>
      </c>
      <c r="EH30" s="84">
        <f t="shared" si="127"/>
        <v>17956288</v>
      </c>
      <c r="EI30" s="85"/>
      <c r="EJ30" s="85">
        <v>17956288</v>
      </c>
      <c r="EK30" s="84">
        <f t="shared" si="128"/>
        <v>4142161.1100000003</v>
      </c>
      <c r="EL30" s="85"/>
      <c r="EM30" s="85">
        <v>4142161.1100000003</v>
      </c>
      <c r="EN30" s="84">
        <f t="shared" si="129"/>
        <v>-742472.11</v>
      </c>
      <c r="EO30" s="85"/>
      <c r="EP30" s="85">
        <v>-742472.11</v>
      </c>
      <c r="EQ30" s="88">
        <f t="shared" si="130"/>
        <v>0.23068025585243454</v>
      </c>
      <c r="ER30" s="88" t="str">
        <f t="shared" si="130"/>
        <v xml:space="preserve"> </v>
      </c>
      <c r="ES30" s="88">
        <f t="shared" si="130"/>
        <v>0.23068025585243454</v>
      </c>
      <c r="ET30" s="88">
        <f t="shared" si="131"/>
        <v>-5.5788777170364021</v>
      </c>
      <c r="EU30" s="88" t="str">
        <f t="shared" si="131"/>
        <v xml:space="preserve"> </v>
      </c>
      <c r="EV30" s="88">
        <f t="shared" si="131"/>
        <v>-5.5788777170364021</v>
      </c>
      <c r="EW30" s="84">
        <f t="shared" si="132"/>
        <v>0</v>
      </c>
      <c r="EX30" s="85">
        <v>0</v>
      </c>
      <c r="EY30" s="84"/>
      <c r="EZ30" s="84">
        <f t="shared" si="133"/>
        <v>0</v>
      </c>
      <c r="FA30" s="85">
        <v>0</v>
      </c>
      <c r="FB30" s="84"/>
      <c r="FC30" s="84">
        <f t="shared" si="134"/>
        <v>0</v>
      </c>
      <c r="FD30" s="85">
        <v>0</v>
      </c>
      <c r="FE30" s="84">
        <v>0</v>
      </c>
      <c r="FF30" s="88" t="str">
        <f t="shared" si="159"/>
        <v xml:space="preserve"> </v>
      </c>
      <c r="FG30" s="88" t="str">
        <f t="shared" si="159"/>
        <v xml:space="preserve"> </v>
      </c>
      <c r="FH30" s="88" t="str">
        <f t="shared" si="135"/>
        <v xml:space="preserve"> </v>
      </c>
      <c r="FI30" s="88" t="str">
        <f>IF(FC30&lt;=0," ",IF(EZ30&lt;=0," ",IF(EZ30/FC30*100&gt;200,"СВ.200",EZ30/FC30)))</f>
        <v xml:space="preserve"> </v>
      </c>
      <c r="FJ30" s="88" t="str">
        <f>IF(FD30&lt;=0," ",IF(FA30&lt;=0," ",IF(FA30/FD30*100&gt;200,"СВ.200",FA30/FD30)))</f>
        <v xml:space="preserve"> </v>
      </c>
      <c r="FK30" s="88" t="str">
        <f t="shared" si="161"/>
        <v xml:space="preserve"> </v>
      </c>
      <c r="FL30" s="84">
        <f t="shared" si="136"/>
        <v>3656000</v>
      </c>
      <c r="FM30" s="85">
        <v>3646000</v>
      </c>
      <c r="FN30" s="92">
        <v>10000</v>
      </c>
      <c r="FO30" s="84">
        <f t="shared" si="137"/>
        <v>2198524.2999999998</v>
      </c>
      <c r="FP30" s="85">
        <v>2197624.2999999998</v>
      </c>
      <c r="FQ30" s="92">
        <v>900</v>
      </c>
      <c r="FR30" s="84">
        <f t="shared" si="138"/>
        <v>752776.33</v>
      </c>
      <c r="FS30" s="85">
        <v>752076.33</v>
      </c>
      <c r="FT30" s="92">
        <v>700</v>
      </c>
      <c r="FU30" s="88">
        <f t="shared" si="139"/>
        <v>0.60134690919037193</v>
      </c>
      <c r="FV30" s="88">
        <f t="shared" si="139"/>
        <v>0.60274939659901261</v>
      </c>
      <c r="FW30" s="88">
        <f t="shared" si="139"/>
        <v>0.09</v>
      </c>
      <c r="FX30" s="88" t="str">
        <f t="shared" si="140"/>
        <v>СВ.200</v>
      </c>
      <c r="FY30" s="88" t="str">
        <f t="shared" si="140"/>
        <v>СВ.200</v>
      </c>
      <c r="FZ30" s="88">
        <f t="shared" si="141"/>
        <v>0.77777777777777779</v>
      </c>
      <c r="GA30" s="84">
        <f t="shared" si="142"/>
        <v>0</v>
      </c>
      <c r="GB30" s="91">
        <v>0</v>
      </c>
      <c r="GC30" s="84"/>
      <c r="GD30" s="84">
        <f t="shared" si="143"/>
        <v>0</v>
      </c>
      <c r="GE30" s="91">
        <v>0</v>
      </c>
      <c r="GF30" s="85"/>
      <c r="GG30" s="107" t="str">
        <f t="shared" si="166"/>
        <v xml:space="preserve"> </v>
      </c>
      <c r="GH30" s="107" t="str">
        <f t="shared" si="165"/>
        <v xml:space="preserve"> </v>
      </c>
      <c r="GI30" s="88" t="str">
        <f t="shared" si="144"/>
        <v xml:space="preserve"> </v>
      </c>
      <c r="GJ30" s="95">
        <f t="shared" si="79"/>
        <v>0.83310347886265745</v>
      </c>
      <c r="GK30" s="88">
        <f t="shared" si="79"/>
        <v>0.7420678371433127</v>
      </c>
      <c r="GL30" s="88">
        <f t="shared" si="79"/>
        <v>0.92014904003966158</v>
      </c>
      <c r="GM30" s="95">
        <f t="shared" si="80"/>
        <v>0.85803761851432114</v>
      </c>
      <c r="GN30" s="88">
        <f t="shared" si="80"/>
        <v>0.79263513036314237</v>
      </c>
      <c r="GO30" s="88">
        <f t="shared" si="80"/>
        <v>0.9113830004889425</v>
      </c>
      <c r="GP30" s="95">
        <f t="shared" si="33"/>
        <v>0.88797767636546088</v>
      </c>
      <c r="GQ30" s="88">
        <f t="shared" si="33"/>
        <v>0.76600578713032341</v>
      </c>
      <c r="GR30" s="88">
        <f t="shared" si="33"/>
        <v>0.98203234411319085</v>
      </c>
      <c r="GS30" s="95">
        <f t="shared" si="82"/>
        <v>0.79645066316160917</v>
      </c>
      <c r="GT30" s="88">
        <f t="shared" si="82"/>
        <v>0.72780261494198228</v>
      </c>
      <c r="GU30" s="88">
        <f t="shared" si="82"/>
        <v>0.845147768382844</v>
      </c>
      <c r="GV30" s="95">
        <f t="shared" si="145"/>
        <v>5.0284777978396998E-2</v>
      </c>
      <c r="GW30" s="88">
        <f t="shared" si="145"/>
        <v>7.0344629188511767E-2</v>
      </c>
      <c r="GX30" s="88">
        <f t="shared" si="145"/>
        <v>3.4816274108632209E-2</v>
      </c>
      <c r="GY30" s="98">
        <f t="shared" si="83"/>
        <v>4.661476100514917E-2</v>
      </c>
      <c r="GZ30" s="99">
        <f t="shared" si="83"/>
        <v>6.4211305190514933E-2</v>
      </c>
      <c r="HA30" s="88">
        <f t="shared" si="83"/>
        <v>3.4132239128003221E-2</v>
      </c>
      <c r="HB30" s="95">
        <f t="shared" si="146"/>
        <v>3.5850878262274538E-2</v>
      </c>
      <c r="HC30" s="88">
        <f t="shared" si="146"/>
        <v>8.2342981813340252E-2</v>
      </c>
      <c r="HD30" s="88" t="str">
        <f t="shared" si="84"/>
        <v xml:space="preserve"> </v>
      </c>
      <c r="HE30" s="95">
        <f t="shared" si="85"/>
        <v>3.1555823873704376E-2</v>
      </c>
      <c r="HF30" s="88">
        <f t="shared" si="85"/>
        <v>7.6039899652966592E-2</v>
      </c>
      <c r="HG30" s="88" t="str">
        <f t="shared" si="86"/>
        <v xml:space="preserve"> </v>
      </c>
      <c r="HH30" s="95">
        <f t="shared" si="37"/>
        <v>1.9117738303288216E-5</v>
      </c>
      <c r="HI30" s="88">
        <f t="shared" si="37"/>
        <v>4.3909986413816374E-5</v>
      </c>
      <c r="HJ30" s="88" t="str">
        <f t="shared" si="37"/>
        <v xml:space="preserve"> </v>
      </c>
      <c r="HK30" s="95">
        <f t="shared" si="147"/>
        <v>9.3884279721845524E-6</v>
      </c>
      <c r="HL30" s="88">
        <f t="shared" si="147"/>
        <v>2.5195655185487209E-5</v>
      </c>
      <c r="HM30" s="88" t="str">
        <f t="shared" si="88"/>
        <v xml:space="preserve"> </v>
      </c>
      <c r="HN30" s="95" t="str">
        <f t="shared" si="38"/>
        <v xml:space="preserve"> </v>
      </c>
      <c r="HO30" s="88" t="str">
        <f t="shared" si="38"/>
        <v xml:space="preserve"> </v>
      </c>
      <c r="HP30" s="88" t="str">
        <f t="shared" si="38"/>
        <v xml:space="preserve"> </v>
      </c>
      <c r="HQ30" s="95">
        <f t="shared" si="167"/>
        <v>6.5329647645900962E-2</v>
      </c>
      <c r="HR30" s="88" t="str">
        <f t="shared" si="167"/>
        <v xml:space="preserve"> </v>
      </c>
      <c r="HS30" s="88">
        <f t="shared" si="167"/>
        <v>0.11167276748669286</v>
      </c>
      <c r="HT30" s="95">
        <f t="shared" si="168"/>
        <v>4.4570167882652416E-3</v>
      </c>
      <c r="HU30" s="88" t="str">
        <f t="shared" si="168"/>
        <v xml:space="preserve"> </v>
      </c>
      <c r="HV30" s="88">
        <f t="shared" si="168"/>
        <v>7.8939007768226554E-3</v>
      </c>
      <c r="HW30" s="95">
        <f t="shared" si="169"/>
        <v>4.9826854778031206E-3</v>
      </c>
      <c r="HX30" s="88" t="str">
        <f t="shared" si="169"/>
        <v xml:space="preserve"> </v>
      </c>
      <c r="HY30" s="88">
        <f t="shared" si="169"/>
        <v>8.5172704411018135E-3</v>
      </c>
      <c r="HZ30" s="95">
        <f t="shared" si="42"/>
        <v>1.4455563580145577E-2</v>
      </c>
      <c r="IA30" s="88">
        <f t="shared" si="42"/>
        <v>3.3170940407863794E-2</v>
      </c>
      <c r="IB30" s="141">
        <f t="shared" si="42"/>
        <v>2.3807539119128328E-5</v>
      </c>
      <c r="IC30" s="95">
        <f t="shared" si="170"/>
        <v>3.4674850650594578E-2</v>
      </c>
      <c r="ID30" s="88">
        <f t="shared" si="170"/>
        <v>8.352159689703216E-2</v>
      </c>
      <c r="IE30" s="88">
        <f t="shared" si="170"/>
        <v>2.4264022588446244E-5</v>
      </c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</row>
    <row r="31" spans="1:256" s="101" customFormat="1" outlineLevel="1" x14ac:dyDescent="0.25">
      <c r="A31" s="82">
        <v>20</v>
      </c>
      <c r="B31" s="83" t="s">
        <v>107</v>
      </c>
      <c r="C31" s="84">
        <f t="shared" si="148"/>
        <v>131922828.64</v>
      </c>
      <c r="D31" s="136">
        <v>73421790</v>
      </c>
      <c r="E31" s="85">
        <v>58501038.640000001</v>
      </c>
      <c r="F31" s="84">
        <f t="shared" si="149"/>
        <v>32429431.590000004</v>
      </c>
      <c r="G31" s="136">
        <v>18958564.460000001</v>
      </c>
      <c r="H31" s="85">
        <v>13470867.130000001</v>
      </c>
      <c r="I31" s="84">
        <f t="shared" si="150"/>
        <v>29500447.760000002</v>
      </c>
      <c r="J31" s="136">
        <v>17957367.41</v>
      </c>
      <c r="K31" s="85">
        <v>11543080.350000001</v>
      </c>
      <c r="L31" s="88">
        <f t="shared" si="151"/>
        <v>0.24582122688178287</v>
      </c>
      <c r="M31" s="88">
        <f t="shared" si="151"/>
        <v>0.25821441373194526</v>
      </c>
      <c r="N31" s="88">
        <f t="shared" si="151"/>
        <v>0.23026714470654397</v>
      </c>
      <c r="O31" s="88">
        <f t="shared" si="94"/>
        <v>1.0992860804632072</v>
      </c>
      <c r="P31" s="88">
        <f t="shared" si="94"/>
        <v>1.0557541106745112</v>
      </c>
      <c r="Q31" s="88">
        <f t="shared" si="94"/>
        <v>1.1670080014647042</v>
      </c>
      <c r="R31" s="84">
        <f t="shared" si="95"/>
        <v>120140600</v>
      </c>
      <c r="S31" s="85">
        <v>63126500</v>
      </c>
      <c r="T31" s="85">
        <v>57014100</v>
      </c>
      <c r="U31" s="84">
        <f t="shared" si="10"/>
        <v>28398732.899999999</v>
      </c>
      <c r="V31" s="85">
        <v>15768346.279999999</v>
      </c>
      <c r="W31" s="85">
        <v>12630386.619999999</v>
      </c>
      <c r="X31" s="84">
        <f t="shared" si="96"/>
        <v>24618942.140000001</v>
      </c>
      <c r="Y31" s="85">
        <v>13356817.99</v>
      </c>
      <c r="Z31" s="85">
        <v>11262124.149999999</v>
      </c>
      <c r="AA31" s="88">
        <f t="shared" si="152"/>
        <v>0.23637914992933279</v>
      </c>
      <c r="AB31" s="88">
        <f t="shared" si="152"/>
        <v>0.24978964903804265</v>
      </c>
      <c r="AC31" s="88">
        <f t="shared" si="152"/>
        <v>0.22153093041896652</v>
      </c>
      <c r="AD31" s="88">
        <f t="shared" si="97"/>
        <v>1.1535318105264452</v>
      </c>
      <c r="AE31" s="88">
        <f t="shared" si="97"/>
        <v>1.1805466161031366</v>
      </c>
      <c r="AF31" s="88">
        <f t="shared" si="97"/>
        <v>1.1214923980393168</v>
      </c>
      <c r="AG31" s="84">
        <f t="shared" si="98"/>
        <v>89405000</v>
      </c>
      <c r="AH31" s="85">
        <v>40575000</v>
      </c>
      <c r="AI31" s="85">
        <v>48830000</v>
      </c>
      <c r="AJ31" s="84">
        <f t="shared" si="99"/>
        <v>21090791.82</v>
      </c>
      <c r="AK31" s="137">
        <v>9802175.9299999997</v>
      </c>
      <c r="AL31" s="137">
        <v>11288615.890000001</v>
      </c>
      <c r="AM31" s="84">
        <f t="shared" si="100"/>
        <v>18063279.239999998</v>
      </c>
      <c r="AN31" s="137">
        <v>8306984.3499999996</v>
      </c>
      <c r="AO31" s="137">
        <v>9756294.8899999987</v>
      </c>
      <c r="AP31" s="88">
        <f t="shared" si="101"/>
        <v>0.23590170370784633</v>
      </c>
      <c r="AQ31" s="88">
        <f t="shared" si="101"/>
        <v>0.2415816618607517</v>
      </c>
      <c r="AR31" s="88">
        <f t="shared" si="101"/>
        <v>0.23118197603932011</v>
      </c>
      <c r="AS31" s="88">
        <f t="shared" si="102"/>
        <v>1.1676059224781159</v>
      </c>
      <c r="AT31" s="88">
        <f t="shared" si="102"/>
        <v>1.1799921026696047</v>
      </c>
      <c r="AU31" s="88">
        <f t="shared" si="102"/>
        <v>1.1570597257746482</v>
      </c>
      <c r="AV31" s="84">
        <f t="shared" si="103"/>
        <v>19151000</v>
      </c>
      <c r="AW31" s="85">
        <v>16581500</v>
      </c>
      <c r="AX31" s="85">
        <v>2569500</v>
      </c>
      <c r="AY31" s="84">
        <f t="shared" si="104"/>
        <v>4601313.84</v>
      </c>
      <c r="AZ31" s="85">
        <v>3983933.72</v>
      </c>
      <c r="BA31" s="85">
        <v>617380.12</v>
      </c>
      <c r="BB31" s="84">
        <f t="shared" si="105"/>
        <v>4200950.4499999993</v>
      </c>
      <c r="BC31" s="85">
        <v>3618019.4499999997</v>
      </c>
      <c r="BD31" s="85">
        <v>582931</v>
      </c>
      <c r="BE31" s="88">
        <f t="shared" si="153"/>
        <v>0.24026493864550152</v>
      </c>
      <c r="BF31" s="88">
        <f t="shared" si="153"/>
        <v>0.24026377107016858</v>
      </c>
      <c r="BG31" s="138">
        <f t="shared" si="154"/>
        <v>0.24027247324382175</v>
      </c>
      <c r="BH31" s="139">
        <f t="shared" si="106"/>
        <v>1.095303049813406</v>
      </c>
      <c r="BI31" s="139">
        <f>AZ31/BC31</f>
        <v>1.101136623242863</v>
      </c>
      <c r="BJ31" s="139">
        <f t="shared" si="155"/>
        <v>1.0590963939128302</v>
      </c>
      <c r="BK31" s="84">
        <f t="shared" si="107"/>
        <v>3300000</v>
      </c>
      <c r="BL31" s="85">
        <v>3300000</v>
      </c>
      <c r="BM31" s="85"/>
      <c r="BN31" s="84">
        <f t="shared" si="108"/>
        <v>608670.32999999996</v>
      </c>
      <c r="BO31" s="85">
        <v>608670.32999999996</v>
      </c>
      <c r="BP31" s="85"/>
      <c r="BQ31" s="84">
        <f t="shared" si="109"/>
        <v>567958.6</v>
      </c>
      <c r="BR31" s="85">
        <v>567958.6</v>
      </c>
      <c r="BS31" s="92">
        <v>0</v>
      </c>
      <c r="BT31" s="88">
        <f t="shared" si="110"/>
        <v>0.18444555454545453</v>
      </c>
      <c r="BU31" s="88">
        <f t="shared" si="110"/>
        <v>0.18444555454545453</v>
      </c>
      <c r="BV31" s="133"/>
      <c r="BW31" s="88">
        <f t="shared" si="164"/>
        <v>1.0716808056080143</v>
      </c>
      <c r="BX31" s="88">
        <f t="shared" si="111"/>
        <v>1.0716808056080143</v>
      </c>
      <c r="BY31" s="133"/>
      <c r="BZ31" s="84">
        <f t="shared" si="112"/>
        <v>0</v>
      </c>
      <c r="CA31" s="136">
        <v>0</v>
      </c>
      <c r="CB31" s="136"/>
      <c r="CC31" s="84">
        <f t="shared" si="113"/>
        <v>1150</v>
      </c>
      <c r="CD31" s="85">
        <v>1150</v>
      </c>
      <c r="CE31" s="85"/>
      <c r="CF31" s="84">
        <f t="shared" si="114"/>
        <v>4000</v>
      </c>
      <c r="CG31" s="85">
        <v>4000</v>
      </c>
      <c r="CH31" s="92"/>
      <c r="CI31" s="88">
        <f t="shared" si="171"/>
        <v>0</v>
      </c>
      <c r="CJ31" s="88">
        <f t="shared" si="171"/>
        <v>0</v>
      </c>
      <c r="CK31" s="133"/>
      <c r="CL31" s="88">
        <f t="shared" si="162"/>
        <v>0.28749999999999998</v>
      </c>
      <c r="CM31" s="88">
        <f t="shared" si="156"/>
        <v>0.28749999999999998</v>
      </c>
      <c r="CN31" s="133"/>
      <c r="CO31" s="84">
        <f t="shared" si="115"/>
        <v>1100000</v>
      </c>
      <c r="CP31" s="85">
        <v>1100000</v>
      </c>
      <c r="CQ31" s="85"/>
      <c r="CR31" s="84">
        <f t="shared" si="116"/>
        <v>293523</v>
      </c>
      <c r="CS31" s="85">
        <v>293523</v>
      </c>
      <c r="CT31" s="85"/>
      <c r="CU31" s="84">
        <f t="shared" si="117"/>
        <v>466818.5</v>
      </c>
      <c r="CV31" s="85">
        <v>466818.5</v>
      </c>
      <c r="CW31" s="92"/>
      <c r="CX31" s="88">
        <f t="shared" si="118"/>
        <v>0.26683909090909091</v>
      </c>
      <c r="CY31" s="88">
        <f t="shared" si="118"/>
        <v>0.26683909090909091</v>
      </c>
      <c r="CZ31" s="88" t="str">
        <f t="shared" si="118"/>
        <v xml:space="preserve"> </v>
      </c>
      <c r="DA31" s="88">
        <f>IF(CU31&lt;=0," ",IF(CR31&lt;=0," ",IF(CR31/CU31*100&gt;200,"СВ.200",CR31/CU31)))</f>
        <v>0.62877328126456</v>
      </c>
      <c r="DB31" s="88">
        <f>IF(CV31&lt;=0," ",IF(CS31&lt;=0," ",IF(CS31/CV31*100&gt;200,"СВ.200",CS31/CV31)))</f>
        <v>0.62877328126456</v>
      </c>
      <c r="DC31" s="88" t="str">
        <f t="shared" si="119"/>
        <v xml:space="preserve"> </v>
      </c>
      <c r="DD31" s="84">
        <f t="shared" si="120"/>
        <v>285600</v>
      </c>
      <c r="DE31" s="85">
        <v>220000</v>
      </c>
      <c r="DF31" s="85">
        <v>65600</v>
      </c>
      <c r="DG31" s="84">
        <f t="shared" si="121"/>
        <v>115986.9</v>
      </c>
      <c r="DH31" s="85">
        <v>79560.03</v>
      </c>
      <c r="DI31" s="85">
        <v>36426.869999999995</v>
      </c>
      <c r="DJ31" s="84">
        <f t="shared" si="122"/>
        <v>17609</v>
      </c>
      <c r="DK31" s="85">
        <v>11617.1</v>
      </c>
      <c r="DL31" s="85">
        <v>5991.9</v>
      </c>
      <c r="DM31" s="88">
        <f t="shared" si="123"/>
        <v>0.40611659663865546</v>
      </c>
      <c r="DN31" s="88">
        <f t="shared" si="123"/>
        <v>0.36163649999999997</v>
      </c>
      <c r="DO31" s="88">
        <f t="shared" si="123"/>
        <v>0.55528765243902434</v>
      </c>
      <c r="DP31" s="88" t="str">
        <f t="shared" si="124"/>
        <v>СВ.200</v>
      </c>
      <c r="DQ31" s="88" t="str">
        <f t="shared" si="124"/>
        <v>СВ.200</v>
      </c>
      <c r="DR31" s="88" t="str">
        <f t="shared" si="124"/>
        <v>СВ.200</v>
      </c>
      <c r="DS31" s="84">
        <f t="shared" si="157"/>
        <v>1470000</v>
      </c>
      <c r="DT31" s="85"/>
      <c r="DU31" s="85">
        <v>1470000</v>
      </c>
      <c r="DV31" s="84">
        <f t="shared" si="125"/>
        <v>157628.75</v>
      </c>
      <c r="DW31" s="85"/>
      <c r="DX31" s="85">
        <v>157628.75</v>
      </c>
      <c r="DY31" s="84">
        <f t="shared" si="126"/>
        <v>133076.32999999999</v>
      </c>
      <c r="DZ31" s="85"/>
      <c r="EA31" s="85">
        <v>133076.32999999999</v>
      </c>
      <c r="EB31" s="88">
        <f t="shared" si="158"/>
        <v>0.10723044217687075</v>
      </c>
      <c r="EC31" s="88" t="str">
        <f t="shared" si="158"/>
        <v xml:space="preserve"> </v>
      </c>
      <c r="ED31" s="88">
        <f t="shared" si="158"/>
        <v>0.10723044217687075</v>
      </c>
      <c r="EE31" s="88">
        <f t="shared" si="163"/>
        <v>1.1844987760032157</v>
      </c>
      <c r="EF31" s="88" t="str">
        <f t="shared" si="163"/>
        <v xml:space="preserve"> </v>
      </c>
      <c r="EG31" s="88">
        <f t="shared" si="163"/>
        <v>1.1844987760032157</v>
      </c>
      <c r="EH31" s="84">
        <f t="shared" si="127"/>
        <v>4079000</v>
      </c>
      <c r="EI31" s="85"/>
      <c r="EJ31" s="85">
        <v>4079000</v>
      </c>
      <c r="EK31" s="84">
        <f t="shared" si="128"/>
        <v>530334.99</v>
      </c>
      <c r="EL31" s="85"/>
      <c r="EM31" s="85">
        <v>530334.99</v>
      </c>
      <c r="EN31" s="84">
        <f t="shared" si="129"/>
        <v>783830.03</v>
      </c>
      <c r="EO31" s="85"/>
      <c r="EP31" s="85">
        <v>783830.03</v>
      </c>
      <c r="EQ31" s="88">
        <f t="shared" si="130"/>
        <v>0.1300159328266732</v>
      </c>
      <c r="ER31" s="88" t="str">
        <f t="shared" si="130"/>
        <v xml:space="preserve"> </v>
      </c>
      <c r="ES31" s="88">
        <f t="shared" si="130"/>
        <v>0.1300159328266732</v>
      </c>
      <c r="ET31" s="88">
        <f t="shared" si="131"/>
        <v>0.6765943759516333</v>
      </c>
      <c r="EU31" s="88" t="str">
        <f t="shared" si="131"/>
        <v xml:space="preserve"> </v>
      </c>
      <c r="EV31" s="88">
        <f t="shared" si="131"/>
        <v>0.6765943759516333</v>
      </c>
      <c r="EW31" s="84">
        <f t="shared" si="132"/>
        <v>0</v>
      </c>
      <c r="EX31" s="85">
        <v>0</v>
      </c>
      <c r="EY31" s="84"/>
      <c r="EZ31" s="84">
        <f t="shared" si="133"/>
        <v>0</v>
      </c>
      <c r="FA31" s="85">
        <v>0</v>
      </c>
      <c r="FB31" s="84"/>
      <c r="FC31" s="84">
        <f t="shared" si="134"/>
        <v>0</v>
      </c>
      <c r="FD31" s="85">
        <v>0</v>
      </c>
      <c r="FE31" s="84">
        <v>0</v>
      </c>
      <c r="FF31" s="88" t="str">
        <f t="shared" si="159"/>
        <v xml:space="preserve"> </v>
      </c>
      <c r="FG31" s="88" t="str">
        <f t="shared" si="159"/>
        <v xml:space="preserve"> </v>
      </c>
      <c r="FH31" s="88" t="str">
        <f t="shared" si="135"/>
        <v xml:space="preserve"> </v>
      </c>
      <c r="FI31" s="88" t="str">
        <f t="shared" ref="FI31:FJ42" si="172">IF(FC31&lt;=0," ",IF(EZ31&lt;=0," ",IF(EZ31/FC31*100&gt;200,"СВ.200",EZ31/FC31)))</f>
        <v xml:space="preserve"> </v>
      </c>
      <c r="FJ31" s="88" t="str">
        <f t="shared" si="172"/>
        <v xml:space="preserve"> </v>
      </c>
      <c r="FK31" s="88" t="str">
        <f t="shared" si="161"/>
        <v xml:space="preserve"> </v>
      </c>
      <c r="FL31" s="84">
        <f t="shared" si="136"/>
        <v>1350000</v>
      </c>
      <c r="FM31" s="85">
        <v>1350000</v>
      </c>
      <c r="FN31" s="92">
        <v>0</v>
      </c>
      <c r="FO31" s="84">
        <f t="shared" si="137"/>
        <v>999344.87</v>
      </c>
      <c r="FP31" s="85">
        <v>999344.87</v>
      </c>
      <c r="FQ31" s="92">
        <v>0</v>
      </c>
      <c r="FR31" s="84">
        <f t="shared" si="138"/>
        <v>381419.99</v>
      </c>
      <c r="FS31" s="85">
        <v>381419.99</v>
      </c>
      <c r="FT31" s="92">
        <v>0</v>
      </c>
      <c r="FU31" s="88">
        <f t="shared" si="139"/>
        <v>0.74025545925925929</v>
      </c>
      <c r="FV31" s="88">
        <f t="shared" si="139"/>
        <v>0.74025545925925929</v>
      </c>
      <c r="FW31" s="88" t="str">
        <f t="shared" si="139"/>
        <v xml:space="preserve"> </v>
      </c>
      <c r="FX31" s="88" t="str">
        <f t="shared" si="140"/>
        <v>СВ.200</v>
      </c>
      <c r="FY31" s="88" t="str">
        <f t="shared" si="140"/>
        <v>СВ.200</v>
      </c>
      <c r="FZ31" s="88" t="str">
        <f t="shared" si="141"/>
        <v xml:space="preserve"> </v>
      </c>
      <c r="GA31" s="84">
        <f t="shared" si="142"/>
        <v>-11.6</v>
      </c>
      <c r="GB31" s="91">
        <v>-11.6</v>
      </c>
      <c r="GC31" s="84"/>
      <c r="GD31" s="84">
        <f t="shared" si="143"/>
        <v>0</v>
      </c>
      <c r="GE31" s="91">
        <v>0</v>
      </c>
      <c r="GF31" s="84"/>
      <c r="GG31" s="107" t="str">
        <f t="shared" si="166"/>
        <v xml:space="preserve"> </v>
      </c>
      <c r="GH31" s="107" t="str">
        <f t="shared" si="165"/>
        <v xml:space="preserve"> </v>
      </c>
      <c r="GI31" s="88" t="str">
        <f t="shared" si="144"/>
        <v xml:space="preserve"> </v>
      </c>
      <c r="GJ31" s="95">
        <f t="shared" si="79"/>
        <v>0.83452774480871128</v>
      </c>
      <c r="GK31" s="88">
        <f t="shared" si="79"/>
        <v>0.74380713414383492</v>
      </c>
      <c r="GL31" s="88">
        <f t="shared" si="79"/>
        <v>0.97566020581325996</v>
      </c>
      <c r="GM31" s="95">
        <f t="shared" si="80"/>
        <v>0.8757086235442092</v>
      </c>
      <c r="GN31" s="88">
        <f t="shared" si="80"/>
        <v>0.83172680680908462</v>
      </c>
      <c r="GO31" s="88">
        <f t="shared" si="80"/>
        <v>0.93760754212115804</v>
      </c>
      <c r="GP31" s="95">
        <f t="shared" si="33"/>
        <v>0.73371467942367075</v>
      </c>
      <c r="GQ31" s="88">
        <f t="shared" si="33"/>
        <v>0.62192839314118697</v>
      </c>
      <c r="GR31" s="88">
        <f t="shared" si="33"/>
        <v>0.86629260697681087</v>
      </c>
      <c r="GS31" s="95">
        <f t="shared" si="82"/>
        <v>0.74266664975041907</v>
      </c>
      <c r="GT31" s="88">
        <f t="shared" si="82"/>
        <v>0.62163626774436864</v>
      </c>
      <c r="GU31" s="88">
        <f t="shared" si="82"/>
        <v>0.89376645621636575</v>
      </c>
      <c r="GV31" s="95">
        <f t="shared" si="145"/>
        <v>0.17063895053290862</v>
      </c>
      <c r="GW31" s="88">
        <f t="shared" si="145"/>
        <v>0.27087435440901741</v>
      </c>
      <c r="GX31" s="88">
        <f t="shared" si="145"/>
        <v>5.176030669134473E-2</v>
      </c>
      <c r="GY31" s="98">
        <f t="shared" si="83"/>
        <v>0.16202532191145755</v>
      </c>
      <c r="GZ31" s="99">
        <f t="shared" si="83"/>
        <v>0.25265387056175181</v>
      </c>
      <c r="HA31" s="88">
        <f t="shared" si="83"/>
        <v>4.8880540127123999E-2</v>
      </c>
      <c r="HB31" s="95">
        <f t="shared" si="146"/>
        <v>2.3069983948546702E-2</v>
      </c>
      <c r="HC31" s="88">
        <f t="shared" si="146"/>
        <v>4.2521998909112929E-2</v>
      </c>
      <c r="HD31" s="88" t="str">
        <f t="shared" si="84"/>
        <v xml:space="preserve"> </v>
      </c>
      <c r="HE31" s="95">
        <f t="shared" si="85"/>
        <v>2.143301013264574E-2</v>
      </c>
      <c r="HF31" s="88">
        <f t="shared" si="85"/>
        <v>3.8600771393003677E-2</v>
      </c>
      <c r="HG31" s="88" t="str">
        <f t="shared" si="86"/>
        <v xml:space="preserve"> </v>
      </c>
      <c r="HH31" s="95">
        <f t="shared" si="37"/>
        <v>1.6247651817260413E-4</v>
      </c>
      <c r="HI31" s="88">
        <f t="shared" si="37"/>
        <v>2.9947252429393927E-4</v>
      </c>
      <c r="HJ31" s="88" t="str">
        <f t="shared" si="37"/>
        <v xml:space="preserve"> </v>
      </c>
      <c r="HK31" s="95">
        <f t="shared" si="147"/>
        <v>9.5721180017412934E-6</v>
      </c>
      <c r="HL31" s="88">
        <f t="shared" si="147"/>
        <v>1.8217388893729257E-5</v>
      </c>
      <c r="HM31" s="88" t="str">
        <f t="shared" si="88"/>
        <v xml:space="preserve"> </v>
      </c>
      <c r="HN31" s="95">
        <f t="shared" si="38"/>
        <v>3.1838493528381966E-2</v>
      </c>
      <c r="HO31" s="88" t="str">
        <f t="shared" si="38"/>
        <v xml:space="preserve"> </v>
      </c>
      <c r="HP31" s="88">
        <f t="shared" si="38"/>
        <v>6.9598773691373322E-2</v>
      </c>
      <c r="HQ31" s="95">
        <f t="shared" si="167"/>
        <v>1.8674600443176814E-2</v>
      </c>
      <c r="HR31" s="88" t="str">
        <f t="shared" si="167"/>
        <v xml:space="preserve"> </v>
      </c>
      <c r="HS31" s="88">
        <f t="shared" si="167"/>
        <v>4.1988816807889608E-2</v>
      </c>
      <c r="HT31" s="95">
        <f t="shared" si="168"/>
        <v>5.4054446873971155E-3</v>
      </c>
      <c r="HU31" s="88" t="str">
        <f t="shared" si="168"/>
        <v xml:space="preserve"> </v>
      </c>
      <c r="HV31" s="88">
        <f t="shared" si="168"/>
        <v>1.181627268777711E-2</v>
      </c>
      <c r="HW31" s="95">
        <f t="shared" si="169"/>
        <v>5.5505557432810673E-3</v>
      </c>
      <c r="HX31" s="88" t="str">
        <f t="shared" si="169"/>
        <v xml:space="preserve"> </v>
      </c>
      <c r="HY31" s="88">
        <f t="shared" si="169"/>
        <v>1.2480120739170217E-2</v>
      </c>
      <c r="HZ31" s="95">
        <f t="shared" si="42"/>
        <v>1.5492947984157372E-2</v>
      </c>
      <c r="IA31" s="88">
        <f t="shared" si="42"/>
        <v>2.8556201805367266E-2</v>
      </c>
      <c r="IB31" s="140" t="str">
        <f t="shared" si="42"/>
        <v xml:space="preserve"> </v>
      </c>
      <c r="IC31" s="95">
        <f t="shared" si="170"/>
        <v>3.5189769681590266E-2</v>
      </c>
      <c r="ID31" s="88">
        <f t="shared" si="170"/>
        <v>6.3376644085216025E-2</v>
      </c>
      <c r="IE31" s="88" t="str">
        <f t="shared" si="170"/>
        <v xml:space="preserve"> </v>
      </c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</row>
    <row r="32" spans="1:256" s="101" customFormat="1" outlineLevel="1" x14ac:dyDescent="0.25">
      <c r="A32" s="82">
        <v>21</v>
      </c>
      <c r="B32" s="83" t="s">
        <v>108</v>
      </c>
      <c r="C32" s="84">
        <f t="shared" si="148"/>
        <v>539900267.38</v>
      </c>
      <c r="D32" s="136">
        <v>312972230.39999998</v>
      </c>
      <c r="E32" s="85">
        <v>226928036.97999999</v>
      </c>
      <c r="F32" s="84">
        <f t="shared" si="149"/>
        <v>110855236.25</v>
      </c>
      <c r="G32" s="136">
        <v>63276745.57</v>
      </c>
      <c r="H32" s="85">
        <v>47578490.68</v>
      </c>
      <c r="I32" s="84">
        <f t="shared" si="150"/>
        <v>92643066.030000001</v>
      </c>
      <c r="J32" s="136">
        <v>47915225.719999999</v>
      </c>
      <c r="K32" s="85">
        <v>44727840.309999995</v>
      </c>
      <c r="L32" s="88">
        <f t="shared" si="151"/>
        <v>0.20532539609204592</v>
      </c>
      <c r="M32" s="88">
        <f t="shared" si="151"/>
        <v>0.20218006399202887</v>
      </c>
      <c r="N32" s="88">
        <f t="shared" si="151"/>
        <v>0.20966334223475996</v>
      </c>
      <c r="O32" s="88">
        <f t="shared" si="94"/>
        <v>1.1965842777062503</v>
      </c>
      <c r="P32" s="88">
        <f t="shared" si="94"/>
        <v>1.3205978813450114</v>
      </c>
      <c r="Q32" s="88">
        <f t="shared" si="94"/>
        <v>1.0637332442220035</v>
      </c>
      <c r="R32" s="84">
        <f t="shared" si="95"/>
        <v>410393286</v>
      </c>
      <c r="S32" s="85">
        <v>190650222.10000002</v>
      </c>
      <c r="T32" s="85">
        <v>219743063.90000001</v>
      </c>
      <c r="U32" s="84">
        <f t="shared" si="10"/>
        <v>90385515.879999995</v>
      </c>
      <c r="V32" s="85">
        <v>44213222.549999997</v>
      </c>
      <c r="W32" s="85">
        <v>46172293.329999998</v>
      </c>
      <c r="X32" s="84">
        <f t="shared" si="96"/>
        <v>79965547.659999996</v>
      </c>
      <c r="Y32" s="85">
        <v>36976112.769999996</v>
      </c>
      <c r="Z32" s="85">
        <v>42989434.890000001</v>
      </c>
      <c r="AA32" s="88">
        <f t="shared" si="152"/>
        <v>0.22024121486236983</v>
      </c>
      <c r="AB32" s="88">
        <f t="shared" si="152"/>
        <v>0.2319075323542463</v>
      </c>
      <c r="AC32" s="88">
        <f t="shared" si="152"/>
        <v>0.21011945729041051</v>
      </c>
      <c r="AD32" s="88">
        <f t="shared" si="97"/>
        <v>1.1303057194618855</v>
      </c>
      <c r="AE32" s="88">
        <f t="shared" si="97"/>
        <v>1.1957239211438071</v>
      </c>
      <c r="AF32" s="88">
        <f t="shared" si="97"/>
        <v>1.0740381549128104</v>
      </c>
      <c r="AG32" s="84">
        <f t="shared" si="98"/>
        <v>353922320</v>
      </c>
      <c r="AH32" s="85">
        <v>156579560</v>
      </c>
      <c r="AI32" s="85">
        <v>197342760</v>
      </c>
      <c r="AJ32" s="84">
        <f t="shared" si="99"/>
        <v>78172878.659999996</v>
      </c>
      <c r="AK32" s="137">
        <v>35161902.869999997</v>
      </c>
      <c r="AL32" s="137">
        <v>43010975.789999999</v>
      </c>
      <c r="AM32" s="84">
        <f t="shared" si="100"/>
        <v>70610107.310000002</v>
      </c>
      <c r="AN32" s="137">
        <v>30737720.219999999</v>
      </c>
      <c r="AO32" s="137">
        <v>39872387.089999996</v>
      </c>
      <c r="AP32" s="88">
        <f t="shared" si="101"/>
        <v>0.22087580873678719</v>
      </c>
      <c r="AQ32" s="88">
        <f t="shared" si="101"/>
        <v>0.22456253466288956</v>
      </c>
      <c r="AR32" s="88">
        <f t="shared" si="101"/>
        <v>0.21795061440308222</v>
      </c>
      <c r="AS32" s="88">
        <f t="shared" si="102"/>
        <v>1.1071060735936444</v>
      </c>
      <c r="AT32" s="88">
        <f t="shared" si="102"/>
        <v>1.1439333372265303</v>
      </c>
      <c r="AU32" s="88">
        <f t="shared" si="102"/>
        <v>1.0787158464557334</v>
      </c>
      <c r="AV32" s="84">
        <f t="shared" si="103"/>
        <v>15402628.140000001</v>
      </c>
      <c r="AW32" s="85">
        <v>9817224.2400000002</v>
      </c>
      <c r="AX32" s="85">
        <v>5585403.9000000004</v>
      </c>
      <c r="AY32" s="84">
        <f t="shared" si="104"/>
        <v>3700707.1599999997</v>
      </c>
      <c r="AZ32" s="85">
        <v>2358731.7599999998</v>
      </c>
      <c r="BA32" s="85">
        <v>1341975.3999999999</v>
      </c>
      <c r="BB32" s="84">
        <f t="shared" si="105"/>
        <v>3495077.08</v>
      </c>
      <c r="BC32" s="85">
        <v>2228017.5500000003</v>
      </c>
      <c r="BD32" s="85">
        <v>1267059.53</v>
      </c>
      <c r="BE32" s="88">
        <f t="shared" si="153"/>
        <v>0.24026465654841159</v>
      </c>
      <c r="BF32" s="88">
        <f t="shared" si="153"/>
        <v>0.24026463105420517</v>
      </c>
      <c r="BG32" s="138">
        <f t="shared" si="154"/>
        <v>0.24026470135848185</v>
      </c>
      <c r="BH32" s="139">
        <f t="shared" si="106"/>
        <v>1.0588342045949954</v>
      </c>
      <c r="BI32" s="139">
        <f t="shared" si="106"/>
        <v>1.0586683933436698</v>
      </c>
      <c r="BJ32" s="139">
        <f t="shared" si="155"/>
        <v>1.0591257697260679</v>
      </c>
      <c r="BK32" s="84">
        <f t="shared" si="107"/>
        <v>17278537.859999999</v>
      </c>
      <c r="BL32" s="85">
        <v>17278537.859999999</v>
      </c>
      <c r="BM32" s="85"/>
      <c r="BN32" s="84">
        <f t="shared" si="108"/>
        <v>2161254.5499999998</v>
      </c>
      <c r="BO32" s="85">
        <v>2161254.5499999998</v>
      </c>
      <c r="BP32" s="85"/>
      <c r="BQ32" s="84">
        <f t="shared" si="109"/>
        <v>2016696.21</v>
      </c>
      <c r="BR32" s="85">
        <v>2016696.21</v>
      </c>
      <c r="BS32" s="92">
        <v>0</v>
      </c>
      <c r="BT32" s="88">
        <f t="shared" si="110"/>
        <v>0.12508318513474032</v>
      </c>
      <c r="BU32" s="88">
        <f t="shared" si="110"/>
        <v>0.12508318513474032</v>
      </c>
      <c r="BV32" s="133"/>
      <c r="BW32" s="88">
        <f t="shared" si="164"/>
        <v>1.0716807713939225</v>
      </c>
      <c r="BX32" s="88">
        <f t="shared" si="111"/>
        <v>1.0716807713939225</v>
      </c>
      <c r="BY32" s="133"/>
      <c r="BZ32" s="84">
        <f t="shared" si="112"/>
        <v>0</v>
      </c>
      <c r="CA32" s="136">
        <v>0</v>
      </c>
      <c r="CB32" s="136"/>
      <c r="CC32" s="84">
        <f t="shared" si="113"/>
        <v>10342</v>
      </c>
      <c r="CD32" s="85">
        <v>10342</v>
      </c>
      <c r="CE32" s="85"/>
      <c r="CF32" s="84">
        <f t="shared" si="114"/>
        <v>215.22</v>
      </c>
      <c r="CG32" s="85">
        <v>215.22</v>
      </c>
      <c r="CH32" s="92"/>
      <c r="CI32" s="88">
        <f t="shared" si="171"/>
        <v>0</v>
      </c>
      <c r="CJ32" s="88">
        <f t="shared" si="171"/>
        <v>0</v>
      </c>
      <c r="CK32" s="133"/>
      <c r="CL32" s="88" t="str">
        <f t="shared" si="162"/>
        <v>СВ.200</v>
      </c>
      <c r="CM32" s="88" t="str">
        <f t="shared" si="156"/>
        <v>СВ.200</v>
      </c>
      <c r="CN32" s="133"/>
      <c r="CO32" s="84">
        <f t="shared" si="115"/>
        <v>2928000</v>
      </c>
      <c r="CP32" s="85">
        <v>2928000</v>
      </c>
      <c r="CQ32" s="85"/>
      <c r="CR32" s="84">
        <f t="shared" si="116"/>
        <v>1278306.56</v>
      </c>
      <c r="CS32" s="85">
        <v>1278306.56</v>
      </c>
      <c r="CT32" s="85"/>
      <c r="CU32" s="84">
        <f t="shared" si="117"/>
        <v>1152767.3700000001</v>
      </c>
      <c r="CV32" s="85">
        <v>1152767.3700000001</v>
      </c>
      <c r="CW32" s="92"/>
      <c r="CX32" s="88">
        <f t="shared" si="118"/>
        <v>0.43658010928961749</v>
      </c>
      <c r="CY32" s="88">
        <f t="shared" si="118"/>
        <v>0.43658010928961749</v>
      </c>
      <c r="CZ32" s="88" t="str">
        <f t="shared" si="118"/>
        <v xml:space="preserve"> </v>
      </c>
      <c r="DA32" s="88">
        <f t="shared" si="119"/>
        <v>1.1089024492426429</v>
      </c>
      <c r="DB32" s="88">
        <f t="shared" si="119"/>
        <v>1.1089024492426429</v>
      </c>
      <c r="DC32" s="88" t="str">
        <f t="shared" si="119"/>
        <v xml:space="preserve"> </v>
      </c>
      <c r="DD32" s="84">
        <f t="shared" si="120"/>
        <v>105000</v>
      </c>
      <c r="DE32" s="85">
        <v>52900</v>
      </c>
      <c r="DF32" s="85">
        <v>52100</v>
      </c>
      <c r="DG32" s="84">
        <f t="shared" si="121"/>
        <v>248553</v>
      </c>
      <c r="DH32" s="85">
        <v>173987.1</v>
      </c>
      <c r="DI32" s="85">
        <v>74565.899999999994</v>
      </c>
      <c r="DJ32" s="84">
        <f t="shared" si="122"/>
        <v>4363.07</v>
      </c>
      <c r="DK32" s="85">
        <v>2486.91</v>
      </c>
      <c r="DL32" s="85">
        <v>1876.1599999999999</v>
      </c>
      <c r="DM32" s="88" t="str">
        <f t="shared" si="123"/>
        <v>СВ.200</v>
      </c>
      <c r="DN32" s="88" t="str">
        <f t="shared" si="123"/>
        <v>СВ.200</v>
      </c>
      <c r="DO32" s="88">
        <f t="shared" si="123"/>
        <v>1.4312072936660267</v>
      </c>
      <c r="DP32" s="88" t="str">
        <f t="shared" si="124"/>
        <v>СВ.200</v>
      </c>
      <c r="DQ32" s="88" t="str">
        <f t="shared" si="124"/>
        <v>СВ.200</v>
      </c>
      <c r="DR32" s="88" t="str">
        <f t="shared" si="124"/>
        <v>СВ.200</v>
      </c>
      <c r="DS32" s="84">
        <f t="shared" si="157"/>
        <v>8074000</v>
      </c>
      <c r="DT32" s="85"/>
      <c r="DU32" s="85">
        <v>8074000</v>
      </c>
      <c r="DV32" s="84">
        <f t="shared" si="125"/>
        <v>473965.48000000004</v>
      </c>
      <c r="DW32" s="85"/>
      <c r="DX32" s="85">
        <v>473965.48000000004</v>
      </c>
      <c r="DY32" s="84">
        <f t="shared" si="126"/>
        <v>231023.1</v>
      </c>
      <c r="DZ32" s="85"/>
      <c r="EA32" s="85">
        <v>231023.1</v>
      </c>
      <c r="EB32" s="88">
        <f t="shared" si="158"/>
        <v>5.8702685162249198E-2</v>
      </c>
      <c r="EC32" s="88" t="str">
        <f t="shared" si="158"/>
        <v xml:space="preserve"> </v>
      </c>
      <c r="ED32" s="88">
        <f t="shared" si="158"/>
        <v>5.8702685162249198E-2</v>
      </c>
      <c r="EE32" s="88" t="str">
        <f t="shared" si="163"/>
        <v>СВ.200</v>
      </c>
      <c r="EF32" s="88" t="str">
        <f t="shared" si="163"/>
        <v xml:space="preserve"> </v>
      </c>
      <c r="EG32" s="88" t="str">
        <f t="shared" si="163"/>
        <v>СВ.200</v>
      </c>
      <c r="EH32" s="84">
        <f t="shared" si="127"/>
        <v>8660000</v>
      </c>
      <c r="EI32" s="85"/>
      <c r="EJ32" s="85">
        <v>8660000</v>
      </c>
      <c r="EK32" s="84">
        <f t="shared" si="128"/>
        <v>1267430.76</v>
      </c>
      <c r="EL32" s="85"/>
      <c r="EM32" s="85">
        <v>1267430.76</v>
      </c>
      <c r="EN32" s="84">
        <f t="shared" si="129"/>
        <v>1611189.01</v>
      </c>
      <c r="EO32" s="85"/>
      <c r="EP32" s="85">
        <v>1611189.01</v>
      </c>
      <c r="EQ32" s="88">
        <f t="shared" si="130"/>
        <v>0.14635459122401848</v>
      </c>
      <c r="ER32" s="88" t="str">
        <f t="shared" si="130"/>
        <v xml:space="preserve"> </v>
      </c>
      <c r="ES32" s="88">
        <f t="shared" si="130"/>
        <v>0.14635459122401848</v>
      </c>
      <c r="ET32" s="88">
        <f t="shared" si="131"/>
        <v>0.78664312637038158</v>
      </c>
      <c r="EU32" s="88" t="str">
        <f t="shared" si="131"/>
        <v xml:space="preserve"> </v>
      </c>
      <c r="EV32" s="88">
        <f t="shared" si="131"/>
        <v>0.78664312637038158</v>
      </c>
      <c r="EW32" s="84">
        <f t="shared" si="132"/>
        <v>0</v>
      </c>
      <c r="EX32" s="85">
        <v>0</v>
      </c>
      <c r="EY32" s="84"/>
      <c r="EZ32" s="84">
        <f t="shared" si="133"/>
        <v>0</v>
      </c>
      <c r="FA32" s="85">
        <v>0</v>
      </c>
      <c r="FB32" s="84"/>
      <c r="FC32" s="84">
        <f t="shared" si="134"/>
        <v>0</v>
      </c>
      <c r="FD32" s="85">
        <v>0</v>
      </c>
      <c r="FE32" s="84">
        <v>0</v>
      </c>
      <c r="FF32" s="88" t="str">
        <f t="shared" si="159"/>
        <v xml:space="preserve"> </v>
      </c>
      <c r="FG32" s="88" t="str">
        <f t="shared" si="159"/>
        <v xml:space="preserve"> </v>
      </c>
      <c r="FH32" s="88" t="str">
        <f t="shared" si="135"/>
        <v xml:space="preserve"> </v>
      </c>
      <c r="FI32" s="88" t="str">
        <f t="shared" si="172"/>
        <v xml:space="preserve"> </v>
      </c>
      <c r="FJ32" s="88" t="str">
        <f t="shared" si="172"/>
        <v xml:space="preserve"> </v>
      </c>
      <c r="FK32" s="88" t="str">
        <f t="shared" si="161"/>
        <v xml:space="preserve"> </v>
      </c>
      <c r="FL32" s="84">
        <f t="shared" si="136"/>
        <v>4022800</v>
      </c>
      <c r="FM32" s="85">
        <v>3994000</v>
      </c>
      <c r="FN32" s="92">
        <v>28800</v>
      </c>
      <c r="FO32" s="84">
        <f t="shared" si="137"/>
        <v>3072077.71</v>
      </c>
      <c r="FP32" s="85">
        <v>3068697.71</v>
      </c>
      <c r="FQ32" s="92">
        <v>3380</v>
      </c>
      <c r="FR32" s="84">
        <f t="shared" si="138"/>
        <v>844109.29</v>
      </c>
      <c r="FS32" s="85">
        <v>838209.29</v>
      </c>
      <c r="FT32" s="92">
        <v>5900</v>
      </c>
      <c r="FU32" s="88">
        <f t="shared" si="139"/>
        <v>0.76366652828875414</v>
      </c>
      <c r="FV32" s="88">
        <f t="shared" si="139"/>
        <v>0.76832691787681517</v>
      </c>
      <c r="FW32" s="88">
        <f t="shared" si="139"/>
        <v>0.11736111111111111</v>
      </c>
      <c r="FX32" s="88" t="str">
        <f t="shared" si="140"/>
        <v>СВ.200</v>
      </c>
      <c r="FY32" s="88" t="str">
        <f t="shared" si="140"/>
        <v>СВ.200</v>
      </c>
      <c r="FZ32" s="88">
        <f t="shared" si="141"/>
        <v>1.7455621301775148</v>
      </c>
      <c r="GA32" s="84">
        <f t="shared" si="142"/>
        <v>0</v>
      </c>
      <c r="GB32" s="91">
        <v>0</v>
      </c>
      <c r="GC32" s="84"/>
      <c r="GD32" s="84">
        <f t="shared" si="143"/>
        <v>0</v>
      </c>
      <c r="GE32" s="91">
        <v>0</v>
      </c>
      <c r="GF32" s="85"/>
      <c r="GG32" s="107" t="str">
        <f t="shared" si="166"/>
        <v xml:space="preserve"> </v>
      </c>
      <c r="GH32" s="107" t="str">
        <f t="shared" si="165"/>
        <v xml:space="preserve"> </v>
      </c>
      <c r="GI32" s="88" t="str">
        <f t="shared" si="144"/>
        <v xml:space="preserve"> </v>
      </c>
      <c r="GJ32" s="95">
        <f t="shared" si="79"/>
        <v>0.86315739630319743</v>
      </c>
      <c r="GK32" s="88">
        <f t="shared" si="79"/>
        <v>0.77169860340584862</v>
      </c>
      <c r="GL32" s="88">
        <f t="shared" si="79"/>
        <v>0.96113370536222087</v>
      </c>
      <c r="GM32" s="95">
        <f t="shared" si="80"/>
        <v>0.81534728477925189</v>
      </c>
      <c r="GN32" s="88">
        <f t="shared" si="80"/>
        <v>0.69872782096685182</v>
      </c>
      <c r="GO32" s="88">
        <f t="shared" si="80"/>
        <v>0.97044468351344515</v>
      </c>
      <c r="GP32" s="95">
        <f t="shared" si="33"/>
        <v>0.8830066119252038</v>
      </c>
      <c r="GQ32" s="88">
        <f t="shared" si="33"/>
        <v>0.83128587396938536</v>
      </c>
      <c r="GR32" s="88">
        <f t="shared" si="33"/>
        <v>0.92749270121889693</v>
      </c>
      <c r="GS32" s="95">
        <f t="shared" si="82"/>
        <v>0.86488280670750317</v>
      </c>
      <c r="GT32" s="88">
        <f t="shared" si="82"/>
        <v>0.79528025423245241</v>
      </c>
      <c r="GU32" s="88">
        <f t="shared" si="82"/>
        <v>0.93153215246629384</v>
      </c>
      <c r="GV32" s="95">
        <f t="shared" si="145"/>
        <v>4.3707286228570306E-2</v>
      </c>
      <c r="GW32" s="88">
        <f t="shared" si="145"/>
        <v>6.0255591599332969E-2</v>
      </c>
      <c r="GX32" s="88">
        <f t="shared" si="145"/>
        <v>2.9473742403037205E-2</v>
      </c>
      <c r="GY32" s="98">
        <f t="shared" si="83"/>
        <v>4.0943586192650934E-2</v>
      </c>
      <c r="GZ32" s="99">
        <f t="shared" si="83"/>
        <v>5.3349012443789846E-2</v>
      </c>
      <c r="HA32" s="88">
        <f t="shared" si="83"/>
        <v>2.9064516904298197E-2</v>
      </c>
      <c r="HB32" s="95">
        <f t="shared" si="146"/>
        <v>2.5219563537220449E-2</v>
      </c>
      <c r="HC32" s="88">
        <f t="shared" si="146"/>
        <v>5.4540514373274403E-2</v>
      </c>
      <c r="HD32" s="88" t="str">
        <f t="shared" si="84"/>
        <v xml:space="preserve"> </v>
      </c>
      <c r="HE32" s="95">
        <f t="shared" si="85"/>
        <v>2.3911514239398506E-2</v>
      </c>
      <c r="HF32" s="88">
        <f t="shared" si="85"/>
        <v>4.888253842062458E-2</v>
      </c>
      <c r="HG32" s="88" t="str">
        <f t="shared" si="86"/>
        <v xml:space="preserve"> </v>
      </c>
      <c r="HH32" s="95">
        <f t="shared" si="37"/>
        <v>2.6914090667530858E-6</v>
      </c>
      <c r="HI32" s="88">
        <f t="shared" si="37"/>
        <v>5.8205144856280151E-6</v>
      </c>
      <c r="HJ32" s="88" t="str">
        <f t="shared" si="37"/>
        <v xml:space="preserve"> </v>
      </c>
      <c r="HK32" s="95">
        <f t="shared" si="147"/>
        <v>2.5200217334939538E-5</v>
      </c>
      <c r="HL32" s="88">
        <f t="shared" si="147"/>
        <v>5.4245937330067235E-5</v>
      </c>
      <c r="HM32" s="88" t="str">
        <f t="shared" si="88"/>
        <v xml:space="preserve"> </v>
      </c>
      <c r="HN32" s="95">
        <f t="shared" si="38"/>
        <v>2.0148539679244161E-2</v>
      </c>
      <c r="HO32" s="88" t="str">
        <f t="shared" si="38"/>
        <v xml:space="preserve"> </v>
      </c>
      <c r="HP32" s="88">
        <f t="shared" si="38"/>
        <v>3.7478720390781109E-2</v>
      </c>
      <c r="HQ32" s="95">
        <f t="shared" si="167"/>
        <v>1.4022498490606614E-2</v>
      </c>
      <c r="HR32" s="88" t="str">
        <f t="shared" si="167"/>
        <v xml:space="preserve"> </v>
      </c>
      <c r="HS32" s="88">
        <f t="shared" si="167"/>
        <v>2.7450028330659054E-2</v>
      </c>
      <c r="HT32" s="95">
        <f t="shared" si="168"/>
        <v>2.8890329243072429E-3</v>
      </c>
      <c r="HU32" s="88" t="str">
        <f t="shared" si="168"/>
        <v xml:space="preserve"> </v>
      </c>
      <c r="HV32" s="88">
        <f t="shared" si="168"/>
        <v>5.3739506134736258E-3</v>
      </c>
      <c r="HW32" s="95">
        <f t="shared" si="169"/>
        <v>5.2438211519338848E-3</v>
      </c>
      <c r="HX32" s="88" t="str">
        <f t="shared" si="169"/>
        <v xml:space="preserve"> </v>
      </c>
      <c r="HY32" s="88">
        <f t="shared" si="169"/>
        <v>1.0265149201329482E-2</v>
      </c>
      <c r="HZ32" s="95">
        <f t="shared" si="42"/>
        <v>1.0555912073397036E-2</v>
      </c>
      <c r="IA32" s="88">
        <f t="shared" si="42"/>
        <v>2.2668940221322247E-2</v>
      </c>
      <c r="IB32" s="140">
        <f t="shared" si="42"/>
        <v>1.3724302296824168E-4</v>
      </c>
      <c r="IC32" s="95">
        <f t="shared" si="170"/>
        <v>3.3988606250570423E-2</v>
      </c>
      <c r="ID32" s="88">
        <f t="shared" si="170"/>
        <v>6.9406786771302659E-2</v>
      </c>
      <c r="IE32" s="88">
        <f t="shared" si="170"/>
        <v>7.3204074483427874E-5</v>
      </c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1"/>
      <c r="IS32" s="81"/>
      <c r="IT32" s="81"/>
      <c r="IU32" s="81"/>
      <c r="IV32" s="81"/>
    </row>
    <row r="33" spans="1:256" s="101" customFormat="1" outlineLevel="1" x14ac:dyDescent="0.25">
      <c r="A33" s="82">
        <v>22</v>
      </c>
      <c r="B33" s="83" t="s">
        <v>109</v>
      </c>
      <c r="C33" s="84">
        <f t="shared" si="148"/>
        <v>111627730.73</v>
      </c>
      <c r="D33" s="136">
        <v>65084640.090000004</v>
      </c>
      <c r="E33" s="85">
        <v>46543090.640000001</v>
      </c>
      <c r="F33" s="84">
        <f t="shared" si="149"/>
        <v>24846755.969999999</v>
      </c>
      <c r="G33" s="136">
        <v>15775727.18</v>
      </c>
      <c r="H33" s="85">
        <v>9071028.7899999991</v>
      </c>
      <c r="I33" s="84">
        <f t="shared" si="150"/>
        <v>21113499.550000001</v>
      </c>
      <c r="J33" s="136">
        <v>12875555.82</v>
      </c>
      <c r="K33" s="85">
        <v>8237943.7300000004</v>
      </c>
      <c r="L33" s="88">
        <f t="shared" si="151"/>
        <v>0.22258587366698498</v>
      </c>
      <c r="M33" s="88">
        <f t="shared" si="151"/>
        <v>0.2423878684461509</v>
      </c>
      <c r="N33" s="88">
        <f t="shared" si="151"/>
        <v>0.19489528231294953</v>
      </c>
      <c r="O33" s="88">
        <f t="shared" si="94"/>
        <v>1.176818457364639</v>
      </c>
      <c r="P33" s="88">
        <f t="shared" si="94"/>
        <v>1.2252463039688799</v>
      </c>
      <c r="Q33" s="88">
        <f t="shared" si="94"/>
        <v>1.1011277919957336</v>
      </c>
      <c r="R33" s="84">
        <f t="shared" si="95"/>
        <v>100762491</v>
      </c>
      <c r="S33" s="85">
        <v>56880141</v>
      </c>
      <c r="T33" s="85">
        <v>43882350</v>
      </c>
      <c r="U33" s="84">
        <f t="shared" si="10"/>
        <v>22367996.299999997</v>
      </c>
      <c r="V33" s="85">
        <v>13844091.289999999</v>
      </c>
      <c r="W33" s="85">
        <v>8523905.0099999998</v>
      </c>
      <c r="X33" s="84">
        <f t="shared" si="96"/>
        <v>18811981.91</v>
      </c>
      <c r="Y33" s="85">
        <v>11175149.48</v>
      </c>
      <c r="Z33" s="85">
        <v>7636832.4299999997</v>
      </c>
      <c r="AA33" s="88">
        <f t="shared" si="152"/>
        <v>0.22198732959073031</v>
      </c>
      <c r="AB33" s="88">
        <f t="shared" si="152"/>
        <v>0.24339059373991354</v>
      </c>
      <c r="AC33" s="88">
        <f t="shared" si="152"/>
        <v>0.19424449716115932</v>
      </c>
      <c r="AD33" s="88">
        <f t="shared" si="97"/>
        <v>1.1890292265329951</v>
      </c>
      <c r="AE33" s="88">
        <f t="shared" si="97"/>
        <v>1.2388282872436349</v>
      </c>
      <c r="AF33" s="88">
        <f t="shared" si="97"/>
        <v>1.1161571355835027</v>
      </c>
      <c r="AG33" s="84">
        <f t="shared" si="98"/>
        <v>78570450</v>
      </c>
      <c r="AH33" s="85">
        <v>40372100</v>
      </c>
      <c r="AI33" s="85">
        <v>38198350</v>
      </c>
      <c r="AJ33" s="84">
        <f t="shared" si="99"/>
        <v>16702255.76</v>
      </c>
      <c r="AK33" s="137">
        <v>9197024.0600000005</v>
      </c>
      <c r="AL33" s="137">
        <v>7505231.6999999993</v>
      </c>
      <c r="AM33" s="84">
        <f t="shared" si="100"/>
        <v>13746924.17</v>
      </c>
      <c r="AN33" s="137">
        <v>7295872.6200000001</v>
      </c>
      <c r="AO33" s="137">
        <v>6451051.5499999998</v>
      </c>
      <c r="AP33" s="88">
        <f t="shared" si="101"/>
        <v>0.21257681176574653</v>
      </c>
      <c r="AQ33" s="88">
        <f t="shared" si="101"/>
        <v>0.22780643216478708</v>
      </c>
      <c r="AR33" s="88">
        <f t="shared" si="101"/>
        <v>0.19648052075547764</v>
      </c>
      <c r="AS33" s="88">
        <f t="shared" si="102"/>
        <v>1.2149812971580536</v>
      </c>
      <c r="AT33" s="88">
        <f t="shared" si="102"/>
        <v>1.2605790340676206</v>
      </c>
      <c r="AU33" s="88">
        <f t="shared" si="102"/>
        <v>1.1634121416995962</v>
      </c>
      <c r="AV33" s="84">
        <f t="shared" si="103"/>
        <v>12870700</v>
      </c>
      <c r="AW33" s="85">
        <v>11163800</v>
      </c>
      <c r="AX33" s="85">
        <v>1706900</v>
      </c>
      <c r="AY33" s="84">
        <f t="shared" si="104"/>
        <v>3223600.07</v>
      </c>
      <c r="AZ33" s="85">
        <v>2813502.34</v>
      </c>
      <c r="BA33" s="85">
        <v>410097.73</v>
      </c>
      <c r="BB33" s="84">
        <f t="shared" si="105"/>
        <v>3045124.49</v>
      </c>
      <c r="BC33" s="85">
        <v>2657061.39</v>
      </c>
      <c r="BD33" s="85">
        <v>388063.1</v>
      </c>
      <c r="BE33" s="88">
        <f t="shared" si="153"/>
        <v>0.25046035336073408</v>
      </c>
      <c r="BF33" s="88">
        <f t="shared" si="153"/>
        <v>0.25202013113814292</v>
      </c>
      <c r="BG33" s="138">
        <f t="shared" si="154"/>
        <v>0.24025879079032161</v>
      </c>
      <c r="BH33" s="139">
        <f t="shared" si="106"/>
        <v>1.0586102737625678</v>
      </c>
      <c r="BI33" s="139">
        <f t="shared" si="106"/>
        <v>1.0588774315071432</v>
      </c>
      <c r="BJ33" s="139">
        <f t="shared" si="155"/>
        <v>1.0567810492675032</v>
      </c>
      <c r="BK33" s="84">
        <f t="shared" si="107"/>
        <v>2961100</v>
      </c>
      <c r="BL33" s="85">
        <v>2961100</v>
      </c>
      <c r="BM33" s="85"/>
      <c r="BN33" s="84">
        <f t="shared" si="108"/>
        <v>398250.9</v>
      </c>
      <c r="BO33" s="85">
        <v>398250.9</v>
      </c>
      <c r="BP33" s="85"/>
      <c r="BQ33" s="84">
        <f t="shared" si="109"/>
        <v>371613.16</v>
      </c>
      <c r="BR33" s="85">
        <v>371613.16</v>
      </c>
      <c r="BS33" s="92">
        <v>0</v>
      </c>
      <c r="BT33" s="88">
        <f t="shared" si="110"/>
        <v>0.13449424200466042</v>
      </c>
      <c r="BU33" s="88">
        <f t="shared" si="110"/>
        <v>0.13449424200466042</v>
      </c>
      <c r="BV33" s="133"/>
      <c r="BW33" s="88">
        <f t="shared" si="164"/>
        <v>1.0716813688729432</v>
      </c>
      <c r="BX33" s="88">
        <f t="shared" si="111"/>
        <v>1.0716813688729432</v>
      </c>
      <c r="BY33" s="133"/>
      <c r="BZ33" s="84">
        <f t="shared" si="112"/>
        <v>0</v>
      </c>
      <c r="CA33" s="136">
        <v>0</v>
      </c>
      <c r="CB33" s="136"/>
      <c r="CC33" s="84">
        <f t="shared" si="113"/>
        <v>0</v>
      </c>
      <c r="CD33" s="85">
        <v>0</v>
      </c>
      <c r="CE33" s="85"/>
      <c r="CF33" s="84">
        <f t="shared" si="114"/>
        <v>0</v>
      </c>
      <c r="CG33" s="85">
        <v>0</v>
      </c>
      <c r="CH33" s="92"/>
      <c r="CI33" s="88" t="str">
        <f t="shared" si="171"/>
        <v xml:space="preserve"> </v>
      </c>
      <c r="CJ33" s="88" t="str">
        <f t="shared" si="171"/>
        <v xml:space="preserve"> </v>
      </c>
      <c r="CK33" s="133"/>
      <c r="CL33" s="88" t="str">
        <f t="shared" si="162"/>
        <v xml:space="preserve"> </v>
      </c>
      <c r="CM33" s="88" t="str">
        <f t="shared" si="156"/>
        <v xml:space="preserve"> </v>
      </c>
      <c r="CN33" s="133"/>
      <c r="CO33" s="84">
        <f t="shared" si="115"/>
        <v>943800</v>
      </c>
      <c r="CP33" s="85">
        <v>943800</v>
      </c>
      <c r="CQ33" s="85"/>
      <c r="CR33" s="84">
        <f t="shared" si="116"/>
        <v>389339.5</v>
      </c>
      <c r="CS33" s="85">
        <v>389339.5</v>
      </c>
      <c r="CT33" s="85"/>
      <c r="CU33" s="84">
        <f t="shared" si="117"/>
        <v>433806</v>
      </c>
      <c r="CV33" s="85">
        <v>433806</v>
      </c>
      <c r="CW33" s="92"/>
      <c r="CX33" s="88">
        <f t="shared" si="118"/>
        <v>0.41252331002331</v>
      </c>
      <c r="CY33" s="88">
        <f t="shared" si="118"/>
        <v>0.41252331002331</v>
      </c>
      <c r="CZ33" s="88" t="str">
        <f t="shared" si="118"/>
        <v xml:space="preserve"> </v>
      </c>
      <c r="DA33" s="88">
        <f t="shared" si="119"/>
        <v>0.89749680732862158</v>
      </c>
      <c r="DB33" s="88">
        <f t="shared" si="119"/>
        <v>0.89749680732862158</v>
      </c>
      <c r="DC33" s="88" t="str">
        <f t="shared" si="119"/>
        <v xml:space="preserve"> </v>
      </c>
      <c r="DD33" s="84">
        <f t="shared" si="120"/>
        <v>533100</v>
      </c>
      <c r="DE33" s="85">
        <v>375000</v>
      </c>
      <c r="DF33" s="85">
        <v>158100</v>
      </c>
      <c r="DG33" s="84">
        <f t="shared" si="121"/>
        <v>512256.94999999995</v>
      </c>
      <c r="DH33" s="85">
        <v>358579.87</v>
      </c>
      <c r="DI33" s="85">
        <v>153677.07999999999</v>
      </c>
      <c r="DJ33" s="84">
        <f t="shared" si="122"/>
        <v>281959.65000000002</v>
      </c>
      <c r="DK33" s="85">
        <v>197371.75</v>
      </c>
      <c r="DL33" s="85">
        <v>84587.9</v>
      </c>
      <c r="DM33" s="88">
        <f t="shared" si="123"/>
        <v>0.96090217595197891</v>
      </c>
      <c r="DN33" s="88">
        <f t="shared" si="123"/>
        <v>0.95621298666666665</v>
      </c>
      <c r="DO33" s="88">
        <f t="shared" si="123"/>
        <v>0.97202454142947492</v>
      </c>
      <c r="DP33" s="88">
        <f t="shared" si="124"/>
        <v>1.8167739603875941</v>
      </c>
      <c r="DQ33" s="88">
        <f t="shared" si="124"/>
        <v>1.8167740317446646</v>
      </c>
      <c r="DR33" s="88">
        <f t="shared" si="124"/>
        <v>1.8167737938877782</v>
      </c>
      <c r="DS33" s="84">
        <f t="shared" si="157"/>
        <v>812000</v>
      </c>
      <c r="DT33" s="85"/>
      <c r="DU33" s="85">
        <v>812000</v>
      </c>
      <c r="DV33" s="84">
        <f t="shared" si="125"/>
        <v>33807.229999999996</v>
      </c>
      <c r="DW33" s="85"/>
      <c r="DX33" s="85">
        <v>33807.229999999996</v>
      </c>
      <c r="DY33" s="84">
        <f t="shared" si="126"/>
        <v>90738.44</v>
      </c>
      <c r="DZ33" s="85"/>
      <c r="EA33" s="85">
        <v>90738.44</v>
      </c>
      <c r="EB33" s="88">
        <f t="shared" si="158"/>
        <v>4.1634519704433492E-2</v>
      </c>
      <c r="EC33" s="88" t="str">
        <f t="shared" si="158"/>
        <v xml:space="preserve"> </v>
      </c>
      <c r="ED33" s="88">
        <f t="shared" si="158"/>
        <v>4.1634519704433492E-2</v>
      </c>
      <c r="EE33" s="88">
        <f t="shared" si="163"/>
        <v>0.37257892024592881</v>
      </c>
      <c r="EF33" s="88" t="str">
        <f t="shared" si="163"/>
        <v xml:space="preserve"> </v>
      </c>
      <c r="EG33" s="88">
        <f t="shared" si="163"/>
        <v>0.37257892024592881</v>
      </c>
      <c r="EH33" s="84">
        <f t="shared" si="127"/>
        <v>3007000</v>
      </c>
      <c r="EI33" s="85"/>
      <c r="EJ33" s="85">
        <v>3007000</v>
      </c>
      <c r="EK33" s="84">
        <f t="shared" si="128"/>
        <v>421091.27</v>
      </c>
      <c r="EL33" s="85"/>
      <c r="EM33" s="85">
        <v>421091.27</v>
      </c>
      <c r="EN33" s="84">
        <f t="shared" si="129"/>
        <v>622391.43999999994</v>
      </c>
      <c r="EO33" s="85"/>
      <c r="EP33" s="85">
        <v>622391.43999999994</v>
      </c>
      <c r="EQ33" s="88">
        <f t="shared" si="130"/>
        <v>0.14003700365813104</v>
      </c>
      <c r="ER33" s="88" t="str">
        <f t="shared" si="130"/>
        <v xml:space="preserve"> </v>
      </c>
      <c r="ES33" s="88">
        <f t="shared" si="130"/>
        <v>0.14003700365813104</v>
      </c>
      <c r="ET33" s="88">
        <f t="shared" si="131"/>
        <v>0.67656982878813376</v>
      </c>
      <c r="EU33" s="88" t="str">
        <f t="shared" si="131"/>
        <v xml:space="preserve"> </v>
      </c>
      <c r="EV33" s="88">
        <f t="shared" si="131"/>
        <v>0.67656982878813376</v>
      </c>
      <c r="EW33" s="84">
        <f t="shared" si="132"/>
        <v>51341</v>
      </c>
      <c r="EX33" s="85">
        <v>51341</v>
      </c>
      <c r="EY33" s="84"/>
      <c r="EZ33" s="84">
        <f t="shared" si="133"/>
        <v>51341</v>
      </c>
      <c r="FA33" s="85">
        <v>51341</v>
      </c>
      <c r="FB33" s="84"/>
      <c r="FC33" s="84">
        <f t="shared" si="134"/>
        <v>42804</v>
      </c>
      <c r="FD33" s="85">
        <v>42804</v>
      </c>
      <c r="FE33" s="84">
        <v>0</v>
      </c>
      <c r="FF33" s="88">
        <f t="shared" si="159"/>
        <v>1</v>
      </c>
      <c r="FG33" s="88">
        <f t="shared" si="159"/>
        <v>1</v>
      </c>
      <c r="FH33" s="88" t="str">
        <f t="shared" si="135"/>
        <v xml:space="preserve"> </v>
      </c>
      <c r="FI33" s="88">
        <f t="shared" si="172"/>
        <v>1.1994439771983927</v>
      </c>
      <c r="FJ33" s="88">
        <f t="shared" si="172"/>
        <v>1.1994439771983927</v>
      </c>
      <c r="FK33" s="88" t="str">
        <f t="shared" si="161"/>
        <v xml:space="preserve"> </v>
      </c>
      <c r="FL33" s="84">
        <f t="shared" si="136"/>
        <v>1013000</v>
      </c>
      <c r="FM33" s="85">
        <v>1013000</v>
      </c>
      <c r="FN33" s="92">
        <v>0</v>
      </c>
      <c r="FO33" s="84">
        <f t="shared" si="137"/>
        <v>636053.62</v>
      </c>
      <c r="FP33" s="85">
        <v>636053.62</v>
      </c>
      <c r="FQ33" s="92">
        <v>0</v>
      </c>
      <c r="FR33" s="84">
        <f t="shared" si="138"/>
        <v>176620.56</v>
      </c>
      <c r="FS33" s="85">
        <v>176620.56</v>
      </c>
      <c r="FT33" s="92">
        <v>0</v>
      </c>
      <c r="FU33" s="88">
        <f t="shared" si="139"/>
        <v>0.62789103652517275</v>
      </c>
      <c r="FV33" s="88">
        <f t="shared" si="139"/>
        <v>0.62789103652517275</v>
      </c>
      <c r="FW33" s="88" t="str">
        <f t="shared" si="139"/>
        <v xml:space="preserve"> </v>
      </c>
      <c r="FX33" s="88" t="str">
        <f t="shared" si="140"/>
        <v>СВ.200</v>
      </c>
      <c r="FY33" s="88" t="str">
        <f t="shared" si="140"/>
        <v>СВ.200</v>
      </c>
      <c r="FZ33" s="88" t="str">
        <f t="shared" si="141"/>
        <v xml:space="preserve"> </v>
      </c>
      <c r="GA33" s="84">
        <f t="shared" si="142"/>
        <v>0</v>
      </c>
      <c r="GB33" s="91">
        <v>0</v>
      </c>
      <c r="GC33" s="84"/>
      <c r="GD33" s="84">
        <f t="shared" si="143"/>
        <v>0</v>
      </c>
      <c r="GE33" s="91">
        <v>0</v>
      </c>
      <c r="GF33" s="85"/>
      <c r="GG33" s="107" t="str">
        <f t="shared" si="166"/>
        <v xml:space="preserve"> </v>
      </c>
      <c r="GH33" s="107" t="str">
        <f>IF(GB33&lt;=0," ",IF(GE33&lt;0," ",IF(GE33=0," ",IF(GB33/GE33*100&gt;200,"СВ.200",GB33/GE33))))</f>
        <v xml:space="preserve"> </v>
      </c>
      <c r="GI33" s="88" t="str">
        <f t="shared" si="144"/>
        <v xml:space="preserve"> </v>
      </c>
      <c r="GJ33" s="95">
        <f t="shared" si="79"/>
        <v>0.89099307603887956</v>
      </c>
      <c r="GK33" s="88">
        <f t="shared" si="79"/>
        <v>0.86793530595714508</v>
      </c>
      <c r="GL33" s="88">
        <f t="shared" si="79"/>
        <v>0.92703139039285465</v>
      </c>
      <c r="GM33" s="95">
        <f t="shared" si="80"/>
        <v>0.90023809655502474</v>
      </c>
      <c r="GN33" s="88">
        <f t="shared" si="80"/>
        <v>0.87755645949247452</v>
      </c>
      <c r="GO33" s="88">
        <f t="shared" si="80"/>
        <v>0.93968448423367867</v>
      </c>
      <c r="GP33" s="95">
        <f t="shared" si="33"/>
        <v>0.73075363541001825</v>
      </c>
      <c r="GQ33" s="88">
        <f t="shared" si="33"/>
        <v>0.65286577446300076</v>
      </c>
      <c r="GR33" s="88">
        <f t="shared" si="33"/>
        <v>0.84472870252568844</v>
      </c>
      <c r="GS33" s="95">
        <f t="shared" si="82"/>
        <v>0.74670326013957733</v>
      </c>
      <c r="GT33" s="88">
        <f t="shared" si="82"/>
        <v>0.66432847540114714</v>
      </c>
      <c r="GU33" s="88">
        <f t="shared" si="82"/>
        <v>0.88049217948757963</v>
      </c>
      <c r="GV33" s="95">
        <f t="shared" si="145"/>
        <v>0.16187154041336202</v>
      </c>
      <c r="GW33" s="88">
        <f t="shared" si="145"/>
        <v>0.23776517663189237</v>
      </c>
      <c r="GX33" s="88">
        <f t="shared" si="145"/>
        <v>5.0814667410477667E-2</v>
      </c>
      <c r="GY33" s="98">
        <f t="shared" si="83"/>
        <v>0.14411662210441264</v>
      </c>
      <c r="GZ33" s="99">
        <f t="shared" si="83"/>
        <v>0.20322766450061455</v>
      </c>
      <c r="HA33" s="88">
        <f t="shared" si="83"/>
        <v>4.811148523111005E-2</v>
      </c>
      <c r="HB33" s="95">
        <f t="shared" si="146"/>
        <v>1.9754067475604965E-2</v>
      </c>
      <c r="HC33" s="88">
        <f t="shared" si="146"/>
        <v>3.3253529240487613E-2</v>
      </c>
      <c r="HD33" s="88" t="str">
        <f t="shared" si="84"/>
        <v xml:space="preserve"> </v>
      </c>
      <c r="HE33" s="95">
        <f t="shared" si="85"/>
        <v>1.7804495970879613E-2</v>
      </c>
      <c r="HF33" s="88">
        <f t="shared" si="85"/>
        <v>2.8766850178723435E-2</v>
      </c>
      <c r="HG33" s="88" t="str">
        <f t="shared" si="86"/>
        <v xml:space="preserve"> </v>
      </c>
      <c r="HH33" s="95" t="str">
        <f t="shared" si="37"/>
        <v xml:space="preserve"> </v>
      </c>
      <c r="HI33" s="88" t="str">
        <f t="shared" si="37"/>
        <v xml:space="preserve"> </v>
      </c>
      <c r="HJ33" s="88" t="str">
        <f t="shared" si="37"/>
        <v xml:space="preserve"> </v>
      </c>
      <c r="HK33" s="95" t="str">
        <f t="shared" si="147"/>
        <v xml:space="preserve"> </v>
      </c>
      <c r="HL33" s="88" t="str">
        <f t="shared" si="147"/>
        <v xml:space="preserve"> </v>
      </c>
      <c r="HM33" s="88" t="str">
        <f t="shared" si="88"/>
        <v xml:space="preserve"> </v>
      </c>
      <c r="HN33" s="95">
        <f t="shared" si="38"/>
        <v>3.3084841510992072E-2</v>
      </c>
      <c r="HO33" s="88" t="str">
        <f t="shared" si="38"/>
        <v xml:space="preserve"> </v>
      </c>
      <c r="HP33" s="88">
        <f t="shared" si="38"/>
        <v>8.1498637780114278E-2</v>
      </c>
      <c r="HQ33" s="95">
        <f t="shared" si="167"/>
        <v>1.8825614254952289E-2</v>
      </c>
      <c r="HR33" s="88" t="str">
        <f t="shared" si="167"/>
        <v xml:space="preserve"> </v>
      </c>
      <c r="HS33" s="88">
        <f t="shared" si="167"/>
        <v>4.9401215699375799E-2</v>
      </c>
      <c r="HT33" s="95">
        <f t="shared" si="168"/>
        <v>4.8234386166279277E-3</v>
      </c>
      <c r="HU33" s="88" t="str">
        <f t="shared" si="168"/>
        <v xml:space="preserve"> </v>
      </c>
      <c r="HV33" s="88">
        <f t="shared" si="168"/>
        <v>1.1881685349484616E-2</v>
      </c>
      <c r="HW33" s="95">
        <f t="shared" si="169"/>
        <v>1.5114107471485947E-3</v>
      </c>
      <c r="HX33" s="88" t="str">
        <f t="shared" si="169"/>
        <v xml:space="preserve"> </v>
      </c>
      <c r="HY33" s="88">
        <f t="shared" si="169"/>
        <v>3.9661669106282075E-3</v>
      </c>
      <c r="HZ33" s="95">
        <f t="shared" si="42"/>
        <v>9.3887268680666082E-3</v>
      </c>
      <c r="IA33" s="88">
        <f t="shared" si="42"/>
        <v>1.5804760403079637E-2</v>
      </c>
      <c r="IB33" s="140" t="str">
        <f t="shared" si="42"/>
        <v xml:space="preserve"> </v>
      </c>
      <c r="IC33" s="95">
        <f t="shared" si="170"/>
        <v>2.8435878273102184E-2</v>
      </c>
      <c r="ID33" s="88">
        <f t="shared" si="170"/>
        <v>4.5944049824305951E-2</v>
      </c>
      <c r="IE33" s="88" t="str">
        <f t="shared" si="170"/>
        <v xml:space="preserve"> </v>
      </c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</row>
    <row r="34" spans="1:256" s="101" customFormat="1" outlineLevel="1" x14ac:dyDescent="0.25">
      <c r="A34" s="82">
        <v>23</v>
      </c>
      <c r="B34" s="83" t="s">
        <v>110</v>
      </c>
      <c r="C34" s="84">
        <f t="shared" si="148"/>
        <v>129728449.06999999</v>
      </c>
      <c r="D34" s="136">
        <v>91505372.799999997</v>
      </c>
      <c r="E34" s="85">
        <v>38223076.270000003</v>
      </c>
      <c r="F34" s="84">
        <f t="shared" si="149"/>
        <v>25589770.280000001</v>
      </c>
      <c r="G34" s="136">
        <v>19912262.510000002</v>
      </c>
      <c r="H34" s="85">
        <v>5677507.7699999996</v>
      </c>
      <c r="I34" s="84">
        <f t="shared" si="150"/>
        <v>22229021.210000001</v>
      </c>
      <c r="J34" s="136">
        <v>17639734.280000001</v>
      </c>
      <c r="K34" s="85">
        <v>4589286.93</v>
      </c>
      <c r="L34" s="88">
        <f t="shared" si="151"/>
        <v>0.19725642650820602</v>
      </c>
      <c r="M34" s="88">
        <f t="shared" si="151"/>
        <v>0.21760757757384933</v>
      </c>
      <c r="N34" s="88">
        <f t="shared" si="151"/>
        <v>0.14853612853908577</v>
      </c>
      <c r="O34" s="88">
        <f t="shared" si="94"/>
        <v>1.1511874516763754</v>
      </c>
      <c r="P34" s="88">
        <f t="shared" si="94"/>
        <v>1.1288300715831419</v>
      </c>
      <c r="Q34" s="88">
        <f t="shared" si="94"/>
        <v>1.2371219879250392</v>
      </c>
      <c r="R34" s="84">
        <f t="shared" si="95"/>
        <v>117552743.59999999</v>
      </c>
      <c r="S34" s="85">
        <v>80748279</v>
      </c>
      <c r="T34" s="85">
        <v>36804464.600000001</v>
      </c>
      <c r="U34" s="84">
        <f t="shared" si="10"/>
        <v>21508038.689999998</v>
      </c>
      <c r="V34" s="85">
        <v>16280852.799999999</v>
      </c>
      <c r="W34" s="85">
        <v>5227185.8900000006</v>
      </c>
      <c r="X34" s="84">
        <f t="shared" si="96"/>
        <v>18513200.390000001</v>
      </c>
      <c r="Y34" s="85">
        <v>14118240.420000002</v>
      </c>
      <c r="Z34" s="85">
        <v>4394959.97</v>
      </c>
      <c r="AA34" s="88">
        <f t="shared" si="152"/>
        <v>0.18296500814294903</v>
      </c>
      <c r="AB34" s="88">
        <f t="shared" si="152"/>
        <v>0.20162476527827916</v>
      </c>
      <c r="AC34" s="88">
        <f t="shared" si="152"/>
        <v>0.1420258641664903</v>
      </c>
      <c r="AD34" s="88">
        <f t="shared" si="97"/>
        <v>1.1617677244836433</v>
      </c>
      <c r="AE34" s="88">
        <f t="shared" si="97"/>
        <v>1.1531786055248376</v>
      </c>
      <c r="AF34" s="88">
        <f t="shared" si="97"/>
        <v>1.1893591581449605</v>
      </c>
      <c r="AG34" s="84">
        <f t="shared" si="98"/>
        <v>89892300</v>
      </c>
      <c r="AH34" s="85">
        <v>61828500</v>
      </c>
      <c r="AI34" s="85">
        <v>28063800</v>
      </c>
      <c r="AJ34" s="84">
        <f t="shared" si="99"/>
        <v>15043224.65</v>
      </c>
      <c r="AK34" s="137">
        <v>11697267.35</v>
      </c>
      <c r="AL34" s="137">
        <v>3345957.3000000003</v>
      </c>
      <c r="AM34" s="84">
        <f t="shared" si="100"/>
        <v>11825813.42</v>
      </c>
      <c r="AN34" s="137">
        <v>9378784.9800000004</v>
      </c>
      <c r="AO34" s="137">
        <v>2447028.44</v>
      </c>
      <c r="AP34" s="88">
        <f t="shared" si="101"/>
        <v>0.16734719937080261</v>
      </c>
      <c r="AQ34" s="88">
        <f t="shared" si="101"/>
        <v>0.18918892339293367</v>
      </c>
      <c r="AR34" s="88">
        <f t="shared" si="101"/>
        <v>0.11922680820131273</v>
      </c>
      <c r="AS34" s="88">
        <f t="shared" si="102"/>
        <v>1.2720668013042269</v>
      </c>
      <c r="AT34" s="88">
        <f t="shared" si="102"/>
        <v>1.2472049817693975</v>
      </c>
      <c r="AU34" s="88">
        <f t="shared" si="102"/>
        <v>1.3673552972682248</v>
      </c>
      <c r="AV34" s="84">
        <f t="shared" si="103"/>
        <v>12141364.6</v>
      </c>
      <c r="AW34" s="85">
        <v>10014300</v>
      </c>
      <c r="AX34" s="85">
        <v>2127064.6</v>
      </c>
      <c r="AY34" s="84">
        <f t="shared" si="104"/>
        <v>2917143.65</v>
      </c>
      <c r="AZ34" s="85">
        <v>2406085.1</v>
      </c>
      <c r="BA34" s="85">
        <v>511058.55</v>
      </c>
      <c r="BB34" s="84">
        <f t="shared" si="105"/>
        <v>2754913.59</v>
      </c>
      <c r="BC34" s="85">
        <v>2272343.71</v>
      </c>
      <c r="BD34" s="85">
        <v>482569.88</v>
      </c>
      <c r="BE34" s="88">
        <f t="shared" si="153"/>
        <v>0.24026489164158699</v>
      </c>
      <c r="BF34" s="88">
        <f t="shared" si="153"/>
        <v>0.24026493114845771</v>
      </c>
      <c r="BG34" s="138">
        <f t="shared" si="154"/>
        <v>0.24026470564175623</v>
      </c>
      <c r="BH34" s="139">
        <f t="shared" si="106"/>
        <v>1.058887531205652</v>
      </c>
      <c r="BI34" s="139">
        <f t="shared" si="106"/>
        <v>1.0588561446102711</v>
      </c>
      <c r="BJ34" s="139">
        <f t="shared" si="155"/>
        <v>1.0590353256195766</v>
      </c>
      <c r="BK34" s="84">
        <f t="shared" si="107"/>
        <v>2793079</v>
      </c>
      <c r="BL34" s="85">
        <v>2793079</v>
      </c>
      <c r="BM34" s="85"/>
      <c r="BN34" s="84">
        <f t="shared" si="108"/>
        <v>375663.86</v>
      </c>
      <c r="BO34" s="85">
        <v>375663.86</v>
      </c>
      <c r="BP34" s="85"/>
      <c r="BQ34" s="84">
        <f t="shared" si="109"/>
        <v>350537.01</v>
      </c>
      <c r="BR34" s="85">
        <v>350537.01</v>
      </c>
      <c r="BS34" s="92">
        <v>0</v>
      </c>
      <c r="BT34" s="88">
        <f t="shared" si="110"/>
        <v>0.13449811480448637</v>
      </c>
      <c r="BU34" s="88">
        <f t="shared" si="110"/>
        <v>0.13449811480448637</v>
      </c>
      <c r="BV34" s="133"/>
      <c r="BW34" s="88">
        <f t="shared" si="164"/>
        <v>1.0716810187888577</v>
      </c>
      <c r="BX34" s="88">
        <f t="shared" si="111"/>
        <v>1.0716810187888577</v>
      </c>
      <c r="BY34" s="133"/>
      <c r="BZ34" s="84">
        <f t="shared" si="112"/>
        <v>0</v>
      </c>
      <c r="CA34" s="136">
        <v>0</v>
      </c>
      <c r="CB34" s="136"/>
      <c r="CC34" s="84">
        <f t="shared" si="113"/>
        <v>0</v>
      </c>
      <c r="CD34" s="85">
        <v>0</v>
      </c>
      <c r="CE34" s="85"/>
      <c r="CF34" s="84">
        <f t="shared" si="114"/>
        <v>0</v>
      </c>
      <c r="CG34" s="85">
        <v>0</v>
      </c>
      <c r="CH34" s="92"/>
      <c r="CI34" s="88" t="str">
        <f t="shared" si="171"/>
        <v xml:space="preserve"> </v>
      </c>
      <c r="CJ34" s="88" t="str">
        <f t="shared" si="171"/>
        <v xml:space="preserve"> </v>
      </c>
      <c r="CK34" s="133"/>
      <c r="CL34" s="88" t="str">
        <f t="shared" si="162"/>
        <v xml:space="preserve"> </v>
      </c>
      <c r="CM34" s="88" t="str">
        <f t="shared" si="156"/>
        <v xml:space="preserve"> </v>
      </c>
      <c r="CN34" s="133"/>
      <c r="CO34" s="84">
        <f t="shared" si="115"/>
        <v>1994000</v>
      </c>
      <c r="CP34" s="85">
        <v>1994000</v>
      </c>
      <c r="CQ34" s="85"/>
      <c r="CR34" s="84">
        <f t="shared" si="116"/>
        <v>494903.91</v>
      </c>
      <c r="CS34" s="85">
        <v>494903.91</v>
      </c>
      <c r="CT34" s="85"/>
      <c r="CU34" s="84">
        <f t="shared" si="117"/>
        <v>907944.92</v>
      </c>
      <c r="CV34" s="85">
        <v>907944.92</v>
      </c>
      <c r="CW34" s="92"/>
      <c r="CX34" s="88">
        <f t="shared" ref="CX34:CZ42" si="173">IF(CO34=0," ",IF(CR34/CO34*100&gt;200,"СВ.200",CR34/CO34))</f>
        <v>0.2481965446339017</v>
      </c>
      <c r="CY34" s="88">
        <f t="shared" si="173"/>
        <v>0.2481965446339017</v>
      </c>
      <c r="CZ34" s="88" t="str">
        <f t="shared" si="173"/>
        <v xml:space="preserve"> </v>
      </c>
      <c r="DA34" s="88">
        <f t="shared" ref="DA34:DC42" si="174">IF(CU34=0," ",IF(CR34/CU34*100&gt;200,"СВ.200",CR34/CU34))</f>
        <v>0.54508142410224614</v>
      </c>
      <c r="DB34" s="88">
        <f t="shared" si="174"/>
        <v>0.54508142410224614</v>
      </c>
      <c r="DC34" s="88" t="str">
        <f t="shared" si="174"/>
        <v xml:space="preserve"> </v>
      </c>
      <c r="DD34" s="84">
        <f t="shared" si="120"/>
        <v>970000</v>
      </c>
      <c r="DE34" s="85">
        <v>594400</v>
      </c>
      <c r="DF34" s="85">
        <v>375600</v>
      </c>
      <c r="DG34" s="84">
        <f t="shared" si="121"/>
        <v>937370.48</v>
      </c>
      <c r="DH34" s="85">
        <v>666190.54</v>
      </c>
      <c r="DI34" s="85">
        <v>271179.94</v>
      </c>
      <c r="DJ34" s="84">
        <f t="shared" si="122"/>
        <v>554343.48</v>
      </c>
      <c r="DK34" s="85">
        <v>331430.34000000003</v>
      </c>
      <c r="DL34" s="85">
        <v>222913.13999999998</v>
      </c>
      <c r="DM34" s="88">
        <f t="shared" si="123"/>
        <v>0.96636131958762883</v>
      </c>
      <c r="DN34" s="88">
        <f t="shared" si="123"/>
        <v>1.1207781628532976</v>
      </c>
      <c r="DO34" s="88">
        <f t="shared" si="123"/>
        <v>0.72199132055378057</v>
      </c>
      <c r="DP34" s="88">
        <f t="shared" si="124"/>
        <v>1.6909560837623634</v>
      </c>
      <c r="DQ34" s="88" t="str">
        <f t="shared" si="124"/>
        <v>СВ.200</v>
      </c>
      <c r="DR34" s="88">
        <f t="shared" si="124"/>
        <v>1.2165273882015211</v>
      </c>
      <c r="DS34" s="84">
        <f t="shared" si="157"/>
        <v>1073000</v>
      </c>
      <c r="DT34" s="85"/>
      <c r="DU34" s="85">
        <v>1073000</v>
      </c>
      <c r="DV34" s="84">
        <f t="shared" si="125"/>
        <v>314381.37</v>
      </c>
      <c r="DW34" s="85"/>
      <c r="DX34" s="85">
        <v>314381.37</v>
      </c>
      <c r="DY34" s="84">
        <f t="shared" si="126"/>
        <v>383886.25</v>
      </c>
      <c r="DZ34" s="85"/>
      <c r="EA34" s="85">
        <v>383886.25</v>
      </c>
      <c r="EB34" s="88">
        <f t="shared" si="158"/>
        <v>0.29299288909599253</v>
      </c>
      <c r="EC34" s="88" t="str">
        <f t="shared" si="158"/>
        <v xml:space="preserve"> </v>
      </c>
      <c r="ED34" s="88">
        <f t="shared" si="158"/>
        <v>0.29299288909599253</v>
      </c>
      <c r="EE34" s="88">
        <f t="shared" si="163"/>
        <v>0.81894407523061841</v>
      </c>
      <c r="EF34" s="88" t="str">
        <f t="shared" si="163"/>
        <v xml:space="preserve"> </v>
      </c>
      <c r="EG34" s="88">
        <f t="shared" si="163"/>
        <v>0.81894407523061841</v>
      </c>
      <c r="EH34" s="84">
        <f t="shared" si="127"/>
        <v>5165000</v>
      </c>
      <c r="EI34" s="85"/>
      <c r="EJ34" s="85">
        <v>5165000</v>
      </c>
      <c r="EK34" s="84">
        <f t="shared" si="128"/>
        <v>784608.73</v>
      </c>
      <c r="EL34" s="85"/>
      <c r="EM34" s="85">
        <v>784608.73</v>
      </c>
      <c r="EN34" s="84">
        <f t="shared" si="129"/>
        <v>858562.26</v>
      </c>
      <c r="EO34" s="85"/>
      <c r="EP34" s="85">
        <v>858562.26</v>
      </c>
      <c r="EQ34" s="88">
        <f t="shared" ref="EQ34:ES42" si="175">IF(EH34=0," ",IF(EK34/EH34*100&gt;200,"СВ.200",EK34/EH34))</f>
        <v>0.15190875701839301</v>
      </c>
      <c r="ER34" s="88" t="str">
        <f t="shared" si="175"/>
        <v xml:space="preserve"> </v>
      </c>
      <c r="ES34" s="88">
        <f t="shared" si="175"/>
        <v>0.15190875701839301</v>
      </c>
      <c r="ET34" s="88">
        <f t="shared" ref="ET34:EV42" si="176">IF(EN34=0," ",IF(EK34/EN34*100&gt;200,"СВ.200",EK34/EN34))</f>
        <v>0.91386352109164448</v>
      </c>
      <c r="EU34" s="88" t="str">
        <f t="shared" si="176"/>
        <v xml:space="preserve"> </v>
      </c>
      <c r="EV34" s="88">
        <f t="shared" si="176"/>
        <v>0.91386352109164448</v>
      </c>
      <c r="EW34" s="84">
        <f t="shared" si="132"/>
        <v>2916000</v>
      </c>
      <c r="EX34" s="85">
        <v>2916000</v>
      </c>
      <c r="EY34" s="84"/>
      <c r="EZ34" s="84">
        <f t="shared" si="133"/>
        <v>374857</v>
      </c>
      <c r="FA34" s="85">
        <v>374857</v>
      </c>
      <c r="FB34" s="84"/>
      <c r="FC34" s="84">
        <f t="shared" si="134"/>
        <v>791445</v>
      </c>
      <c r="FD34" s="85">
        <v>791445</v>
      </c>
      <c r="FE34" s="84">
        <v>0</v>
      </c>
      <c r="FF34" s="88">
        <f t="shared" si="159"/>
        <v>0.12855178326474623</v>
      </c>
      <c r="FG34" s="88">
        <f t="shared" si="159"/>
        <v>0.12855178326474623</v>
      </c>
      <c r="FH34" s="88" t="str">
        <f t="shared" si="135"/>
        <v xml:space="preserve"> </v>
      </c>
      <c r="FI34" s="88">
        <f t="shared" si="172"/>
        <v>0.47363619708255156</v>
      </c>
      <c r="FJ34" s="88">
        <f t="shared" si="172"/>
        <v>0.47363619708255156</v>
      </c>
      <c r="FK34" s="88" t="str">
        <f t="shared" si="161"/>
        <v xml:space="preserve"> </v>
      </c>
      <c r="FL34" s="84">
        <f t="shared" si="136"/>
        <v>608000</v>
      </c>
      <c r="FM34" s="85">
        <v>608000</v>
      </c>
      <c r="FN34" s="92">
        <v>0</v>
      </c>
      <c r="FO34" s="84">
        <f t="shared" si="137"/>
        <v>265885.03999999998</v>
      </c>
      <c r="FP34" s="85">
        <v>265885.03999999998</v>
      </c>
      <c r="FQ34" s="92">
        <v>0</v>
      </c>
      <c r="FR34" s="84">
        <f t="shared" si="138"/>
        <v>85754.46</v>
      </c>
      <c r="FS34" s="85">
        <v>85754.46</v>
      </c>
      <c r="FT34" s="92">
        <v>0</v>
      </c>
      <c r="FU34" s="88">
        <f>IF(FL34&lt;=0," ",IF(FO34&lt;=0," ",IF(FO34/FL34*100&gt;200,"СВ.200",FO34/FL34)))</f>
        <v>0.43731092105263153</v>
      </c>
      <c r="FV34" s="88">
        <f>IF(FM34&lt;=0," ",IF(FP34&lt;=0," ",IF(FP34/FM34*100&gt;200,"СВ.200",FP34/FM34)))</f>
        <v>0.43731092105263153</v>
      </c>
      <c r="FW34" s="88" t="str">
        <f t="shared" si="139"/>
        <v xml:space="preserve"> </v>
      </c>
      <c r="FX34" s="88">
        <f>IF(FO34&lt;=0," ",IF(FR34&lt;=0," ",IF(FR34/FO34*100&gt;200,"СВ.200",FR34/FO34)))</f>
        <v>0.32252457678702051</v>
      </c>
      <c r="FY34" s="88">
        <f>IF(FP34&lt;=0," ",IF(FS34&lt;=0," ",IF(FS34/FP34*100&gt;200,"СВ.200",FS34/FP34)))</f>
        <v>0.32252457678702051</v>
      </c>
      <c r="FZ34" s="88" t="str">
        <f t="shared" si="141"/>
        <v xml:space="preserve"> </v>
      </c>
      <c r="GA34" s="84">
        <f t="shared" si="142"/>
        <v>0</v>
      </c>
      <c r="GB34" s="91">
        <v>0</v>
      </c>
      <c r="GC34" s="84"/>
      <c r="GD34" s="84">
        <f t="shared" si="143"/>
        <v>0</v>
      </c>
      <c r="GE34" s="91">
        <v>0</v>
      </c>
      <c r="GF34" s="84"/>
      <c r="GG34" s="107" t="str">
        <f t="shared" si="166"/>
        <v xml:space="preserve"> </v>
      </c>
      <c r="GH34" s="107" t="str">
        <f t="shared" si="165"/>
        <v xml:space="preserve"> </v>
      </c>
      <c r="GI34" s="88" t="str">
        <f>IF(GC34&lt;0," ",IF(GF34&lt;0," ",IF(GF34=0," ",IF(GC34/GF34*100&gt;200,"СВ.200",GC34/GF34))))</f>
        <v xml:space="preserve"> </v>
      </c>
      <c r="GJ34" s="95">
        <f t="shared" si="79"/>
        <v>0.83283920668857914</v>
      </c>
      <c r="GK34" s="88">
        <f t="shared" si="79"/>
        <v>0.80036582161032421</v>
      </c>
      <c r="GL34" s="88">
        <f t="shared" si="79"/>
        <v>0.95765639347374609</v>
      </c>
      <c r="GM34" s="95">
        <f t="shared" si="80"/>
        <v>0.84049362126591143</v>
      </c>
      <c r="GN34" s="88">
        <f t="shared" si="80"/>
        <v>0.81762947790707874</v>
      </c>
      <c r="GO34" s="88">
        <f t="shared" si="80"/>
        <v>0.92068317680171152</v>
      </c>
      <c r="GP34" s="95">
        <f t="shared" si="33"/>
        <v>0.63877736808746333</v>
      </c>
      <c r="GQ34" s="88">
        <f t="shared" si="33"/>
        <v>0.66430268227433964</v>
      </c>
      <c r="GR34" s="88">
        <f t="shared" si="33"/>
        <v>0.55678059793568502</v>
      </c>
      <c r="GS34" s="95">
        <f t="shared" si="82"/>
        <v>0.69942335825322077</v>
      </c>
      <c r="GT34" s="88">
        <f t="shared" si="82"/>
        <v>0.71846772977395879</v>
      </c>
      <c r="GU34" s="88">
        <f t="shared" si="82"/>
        <v>0.64010681280745496</v>
      </c>
      <c r="GV34" s="95">
        <f t="shared" si="145"/>
        <v>0.14880806840334751</v>
      </c>
      <c r="GW34" s="88">
        <f t="shared" si="145"/>
        <v>0.16095091473162487</v>
      </c>
      <c r="GX34" s="88">
        <f t="shared" si="145"/>
        <v>0.10980074523864208</v>
      </c>
      <c r="GY34" s="98">
        <f t="shared" si="83"/>
        <v>0.13563038880696751</v>
      </c>
      <c r="GZ34" s="99">
        <f t="shared" si="83"/>
        <v>0.14778618353456277</v>
      </c>
      <c r="HA34" s="88">
        <f t="shared" si="83"/>
        <v>9.7769346787091191E-2</v>
      </c>
      <c r="HB34" s="95">
        <f t="shared" si="146"/>
        <v>1.893443611129194E-2</v>
      </c>
      <c r="HC34" s="88">
        <f t="shared" si="146"/>
        <v>2.4828661332571354E-2</v>
      </c>
      <c r="HD34" s="88" t="str">
        <f t="shared" si="84"/>
        <v xml:space="preserve"> </v>
      </c>
      <c r="HE34" s="95">
        <f t="shared" si="85"/>
        <v>1.7466207189531516E-2</v>
      </c>
      <c r="HF34" s="88">
        <f t="shared" si="85"/>
        <v>2.3073966985316642E-2</v>
      </c>
      <c r="HG34" s="88" t="str">
        <f t="shared" si="86"/>
        <v xml:space="preserve"> </v>
      </c>
      <c r="HH34" s="95" t="str">
        <f t="shared" si="37"/>
        <v xml:space="preserve"> </v>
      </c>
      <c r="HI34" s="88" t="str">
        <f t="shared" si="37"/>
        <v xml:space="preserve"> </v>
      </c>
      <c r="HJ34" s="88" t="str">
        <f t="shared" si="37"/>
        <v xml:space="preserve"> </v>
      </c>
      <c r="HK34" s="95" t="str">
        <f t="shared" si="147"/>
        <v xml:space="preserve"> </v>
      </c>
      <c r="HL34" s="88" t="str">
        <f t="shared" si="147"/>
        <v xml:space="preserve"> </v>
      </c>
      <c r="HM34" s="88" t="str">
        <f t="shared" si="88"/>
        <v xml:space="preserve"> </v>
      </c>
      <c r="HN34" s="95">
        <f t="shared" si="38"/>
        <v>4.6375680158669746E-2</v>
      </c>
      <c r="HO34" s="88" t="str">
        <f t="shared" si="38"/>
        <v xml:space="preserve"> </v>
      </c>
      <c r="HP34" s="88">
        <f t="shared" si="38"/>
        <v>0.19535155402109386</v>
      </c>
      <c r="HQ34" s="95">
        <f t="shared" si="167"/>
        <v>3.6479789780404198E-2</v>
      </c>
      <c r="HR34" s="88" t="str">
        <f t="shared" si="167"/>
        <v xml:space="preserve"> </v>
      </c>
      <c r="HS34" s="88">
        <f t="shared" si="167"/>
        <v>0.15010155493054406</v>
      </c>
      <c r="HT34" s="95">
        <f t="shared" si="168"/>
        <v>2.0735812388621804E-2</v>
      </c>
      <c r="HU34" s="88" t="str">
        <f t="shared" si="168"/>
        <v xml:space="preserve"> </v>
      </c>
      <c r="HV34" s="88">
        <f t="shared" si="168"/>
        <v>8.7346927530718793E-2</v>
      </c>
      <c r="HW34" s="95">
        <f t="shared" si="169"/>
        <v>1.4616924143165563E-2</v>
      </c>
      <c r="HX34" s="88" t="str">
        <f t="shared" si="169"/>
        <v xml:space="preserve"> </v>
      </c>
      <c r="HY34" s="88">
        <f t="shared" si="169"/>
        <v>6.0143522081630034E-2</v>
      </c>
      <c r="HZ34" s="95">
        <f t="shared" si="42"/>
        <v>4.6320710732608242E-3</v>
      </c>
      <c r="IA34" s="88">
        <f t="shared" si="42"/>
        <v>6.0740189605015945E-3</v>
      </c>
      <c r="IB34" s="140" t="str">
        <f t="shared" si="42"/>
        <v xml:space="preserve"> </v>
      </c>
      <c r="IC34" s="95">
        <f t="shared" si="170"/>
        <v>1.2362123940367526E-2</v>
      </c>
      <c r="ID34" s="88">
        <f t="shared" si="170"/>
        <v>1.6331149434629124E-2</v>
      </c>
      <c r="IE34" s="88" t="str">
        <f t="shared" si="170"/>
        <v xml:space="preserve"> </v>
      </c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</row>
    <row r="35" spans="1:256" s="101" customFormat="1" outlineLevel="1" x14ac:dyDescent="0.25">
      <c r="A35" s="82">
        <v>24</v>
      </c>
      <c r="B35" s="83" t="s">
        <v>111</v>
      </c>
      <c r="C35" s="84">
        <f t="shared" si="148"/>
        <v>631859397.3499999</v>
      </c>
      <c r="D35" s="136">
        <v>353667433.27999997</v>
      </c>
      <c r="E35" s="85">
        <v>278191964.06999999</v>
      </c>
      <c r="F35" s="84">
        <f>SUM(G35:H35)</f>
        <v>145833381.50999999</v>
      </c>
      <c r="G35" s="136">
        <v>87663889.670000002</v>
      </c>
      <c r="H35" s="85">
        <v>58169491.839999996</v>
      </c>
      <c r="I35" s="84">
        <f>SUM(J35:K35)</f>
        <v>80459376.25999999</v>
      </c>
      <c r="J35" s="136">
        <v>47321006.579999998</v>
      </c>
      <c r="K35" s="85">
        <v>33138369.68</v>
      </c>
      <c r="L35" s="88">
        <f t="shared" si="151"/>
        <v>0.23080036812243512</v>
      </c>
      <c r="M35" s="88">
        <f t="shared" si="151"/>
        <v>0.24787096978928264</v>
      </c>
      <c r="N35" s="88">
        <f t="shared" si="151"/>
        <v>0.20909839015106529</v>
      </c>
      <c r="O35" s="88">
        <f t="shared" si="94"/>
        <v>1.8125094710993974</v>
      </c>
      <c r="P35" s="88">
        <f t="shared" si="94"/>
        <v>1.8525364527442392</v>
      </c>
      <c r="Q35" s="88">
        <f t="shared" si="94"/>
        <v>1.7553516483071594</v>
      </c>
      <c r="R35" s="84">
        <f t="shared" si="95"/>
        <v>565817930.63</v>
      </c>
      <c r="S35" s="85">
        <v>297904035.63</v>
      </c>
      <c r="T35" s="85">
        <v>267913895</v>
      </c>
      <c r="U35" s="84">
        <f t="shared" si="10"/>
        <v>132394908.80000001</v>
      </c>
      <c r="V35" s="85">
        <v>76770397.480000004</v>
      </c>
      <c r="W35" s="85">
        <v>55624511.32</v>
      </c>
      <c r="X35" s="84">
        <f t="shared" si="96"/>
        <v>65868944.870000005</v>
      </c>
      <c r="Y35" s="85">
        <v>37347358.990000002</v>
      </c>
      <c r="Z35" s="85">
        <v>28521585.880000003</v>
      </c>
      <c r="AA35" s="88">
        <f t="shared" si="152"/>
        <v>0.23398853523886604</v>
      </c>
      <c r="AB35" s="88">
        <f t="shared" si="152"/>
        <v>0.25770177069823136</v>
      </c>
      <c r="AC35" s="88">
        <f t="shared" si="152"/>
        <v>0.20762085266238245</v>
      </c>
      <c r="AD35" s="88" t="str">
        <f t="shared" si="97"/>
        <v>СВ.200</v>
      </c>
      <c r="AE35" s="88" t="str">
        <f t="shared" si="97"/>
        <v>СВ.200</v>
      </c>
      <c r="AF35" s="88">
        <f t="shared" si="97"/>
        <v>1.9502601136567654</v>
      </c>
      <c r="AG35" s="84">
        <f t="shared" si="98"/>
        <v>462072705</v>
      </c>
      <c r="AH35" s="85">
        <v>228635610</v>
      </c>
      <c r="AI35" s="85">
        <v>233437095</v>
      </c>
      <c r="AJ35" s="84">
        <f>SUM(AK35:AL35)</f>
        <v>109013005.83</v>
      </c>
      <c r="AK35" s="137">
        <v>58987564.270000003</v>
      </c>
      <c r="AL35" s="137">
        <v>50025441.559999995</v>
      </c>
      <c r="AM35" s="84">
        <f>SUM(AN35:AO35)</f>
        <v>48037967.379999995</v>
      </c>
      <c r="AN35" s="137">
        <v>22456371.41</v>
      </c>
      <c r="AO35" s="137">
        <v>25581595.969999999</v>
      </c>
      <c r="AP35" s="88">
        <f t="shared" si="101"/>
        <v>0.23592176003990539</v>
      </c>
      <c r="AQ35" s="88">
        <f t="shared" si="101"/>
        <v>0.25799814941338317</v>
      </c>
      <c r="AR35" s="88">
        <f t="shared" si="101"/>
        <v>0.2142994521072154</v>
      </c>
      <c r="AS35" s="88" t="str">
        <f t="shared" si="102"/>
        <v>СВ.200</v>
      </c>
      <c r="AT35" s="88" t="str">
        <f t="shared" si="102"/>
        <v>СВ.200</v>
      </c>
      <c r="AU35" s="88">
        <f t="shared" si="102"/>
        <v>1.955524652123571</v>
      </c>
      <c r="AV35" s="84">
        <f t="shared" si="103"/>
        <v>13651200</v>
      </c>
      <c r="AW35" s="85">
        <v>8831800</v>
      </c>
      <c r="AX35" s="85">
        <v>4819400</v>
      </c>
      <c r="AY35" s="84">
        <f t="shared" si="104"/>
        <v>3279888.01</v>
      </c>
      <c r="AZ35" s="85">
        <v>2121965.15</v>
      </c>
      <c r="BA35" s="85">
        <v>1157922.8600000001</v>
      </c>
      <c r="BB35" s="84">
        <f t="shared" si="105"/>
        <v>3097814.2</v>
      </c>
      <c r="BC35" s="85">
        <v>2003877.6300000001</v>
      </c>
      <c r="BD35" s="85">
        <v>1093936.5699999998</v>
      </c>
      <c r="BE35" s="88">
        <f t="shared" si="153"/>
        <v>0.24026371381270509</v>
      </c>
      <c r="BF35" s="88">
        <f t="shared" si="153"/>
        <v>0.2402641760456532</v>
      </c>
      <c r="BG35" s="138">
        <f t="shared" si="154"/>
        <v>0.24026286674689798</v>
      </c>
      <c r="BH35" s="139">
        <f t="shared" si="106"/>
        <v>1.0587749291096928</v>
      </c>
      <c r="BI35" s="139">
        <f t="shared" si="106"/>
        <v>1.0589295065886832</v>
      </c>
      <c r="BJ35" s="139">
        <f t="shared" si="155"/>
        <v>1.0584917734307029</v>
      </c>
      <c r="BK35" s="84">
        <f t="shared" si="107"/>
        <v>17942877.68</v>
      </c>
      <c r="BL35" s="85">
        <v>17942877.68</v>
      </c>
      <c r="BM35" s="85"/>
      <c r="BN35" s="84">
        <f t="shared" si="108"/>
        <v>2413282.34</v>
      </c>
      <c r="BO35" s="85">
        <v>2413282.34</v>
      </c>
      <c r="BP35" s="85"/>
      <c r="BQ35" s="84">
        <f t="shared" si="109"/>
        <v>2251866.66</v>
      </c>
      <c r="BR35" s="85">
        <v>2251866.66</v>
      </c>
      <c r="BS35" s="92">
        <v>0</v>
      </c>
      <c r="BT35" s="88">
        <f t="shared" si="110"/>
        <v>0.134498065641386</v>
      </c>
      <c r="BU35" s="88">
        <f t="shared" si="110"/>
        <v>0.134498065641386</v>
      </c>
      <c r="BV35" s="133"/>
      <c r="BW35" s="88">
        <f t="shared" si="164"/>
        <v>1.0716808338909372</v>
      </c>
      <c r="BX35" s="88">
        <f t="shared" si="111"/>
        <v>1.0716808338909372</v>
      </c>
      <c r="BY35" s="133"/>
      <c r="BZ35" s="84">
        <f t="shared" si="112"/>
        <v>0</v>
      </c>
      <c r="CA35" s="136">
        <v>0</v>
      </c>
      <c r="CB35" s="136"/>
      <c r="CC35" s="84">
        <f t="shared" si="113"/>
        <v>0</v>
      </c>
      <c r="CD35" s="85">
        <v>0</v>
      </c>
      <c r="CE35" s="85"/>
      <c r="CF35" s="84">
        <f t="shared" si="114"/>
        <v>5644.49</v>
      </c>
      <c r="CG35" s="85">
        <v>5644.49</v>
      </c>
      <c r="CH35" s="92"/>
      <c r="CI35" s="88" t="str">
        <f t="shared" si="171"/>
        <v xml:space="preserve"> </v>
      </c>
      <c r="CJ35" s="88" t="str">
        <f t="shared" si="171"/>
        <v xml:space="preserve"> </v>
      </c>
      <c r="CK35" s="133"/>
      <c r="CL35" s="88">
        <f t="shared" si="162"/>
        <v>0</v>
      </c>
      <c r="CM35" s="88">
        <f t="shared" si="156"/>
        <v>0</v>
      </c>
      <c r="CN35" s="133"/>
      <c r="CO35" s="84">
        <f t="shared" si="115"/>
        <v>4972147.95</v>
      </c>
      <c r="CP35" s="85">
        <v>4972147.95</v>
      </c>
      <c r="CQ35" s="85"/>
      <c r="CR35" s="84">
        <f t="shared" si="116"/>
        <v>2248955.0099999998</v>
      </c>
      <c r="CS35" s="85">
        <v>2248955.0099999998</v>
      </c>
      <c r="CT35" s="85"/>
      <c r="CU35" s="84">
        <f t="shared" si="117"/>
        <v>2353381.25</v>
      </c>
      <c r="CV35" s="85">
        <v>2353381.25</v>
      </c>
      <c r="CW35" s="92"/>
      <c r="CX35" s="88">
        <f t="shared" si="173"/>
        <v>0.45231055725121772</v>
      </c>
      <c r="CY35" s="88">
        <f t="shared" si="173"/>
        <v>0.45231055725121772</v>
      </c>
      <c r="CZ35" s="88" t="str">
        <f t="shared" si="173"/>
        <v xml:space="preserve"> </v>
      </c>
      <c r="DA35" s="88">
        <f t="shared" si="174"/>
        <v>0.95562714711014196</v>
      </c>
      <c r="DB35" s="88">
        <f t="shared" si="174"/>
        <v>0.95562714711014196</v>
      </c>
      <c r="DC35" s="88" t="str">
        <f t="shared" si="174"/>
        <v xml:space="preserve"> </v>
      </c>
      <c r="DD35" s="84">
        <f t="shared" si="120"/>
        <v>1798000</v>
      </c>
      <c r="DE35" s="85">
        <v>1258600</v>
      </c>
      <c r="DF35" s="85">
        <v>539400</v>
      </c>
      <c r="DG35" s="84">
        <f t="shared" si="121"/>
        <v>830360</v>
      </c>
      <c r="DH35" s="85">
        <v>581252</v>
      </c>
      <c r="DI35" s="85">
        <v>249108</v>
      </c>
      <c r="DJ35" s="84">
        <f t="shared" si="122"/>
        <v>-431384</v>
      </c>
      <c r="DK35" s="85">
        <v>-301968.8</v>
      </c>
      <c r="DL35" s="85">
        <v>-129415.2</v>
      </c>
      <c r="DM35" s="88">
        <f t="shared" si="123"/>
        <v>0.46182424916573972</v>
      </c>
      <c r="DN35" s="88">
        <f t="shared" si="123"/>
        <v>0.46182424916573972</v>
      </c>
      <c r="DO35" s="88">
        <f t="shared" si="123"/>
        <v>0.46182424916573972</v>
      </c>
      <c r="DP35" s="88" t="str">
        <f t="shared" si="124"/>
        <v xml:space="preserve"> </v>
      </c>
      <c r="DQ35" s="88" t="str">
        <f t="shared" si="124"/>
        <v xml:space="preserve"> </v>
      </c>
      <c r="DR35" s="88" t="str">
        <f t="shared" si="124"/>
        <v xml:space="preserve"> </v>
      </c>
      <c r="DS35" s="84">
        <f t="shared" si="157"/>
        <v>12898000</v>
      </c>
      <c r="DT35" s="85"/>
      <c r="DU35" s="85">
        <v>12898000</v>
      </c>
      <c r="DV35" s="84">
        <f t="shared" si="125"/>
        <v>997505.46</v>
      </c>
      <c r="DW35" s="85"/>
      <c r="DX35" s="85">
        <v>997505.46</v>
      </c>
      <c r="DY35" s="84">
        <f t="shared" si="126"/>
        <v>550991.32000000007</v>
      </c>
      <c r="DZ35" s="85"/>
      <c r="EA35" s="85">
        <v>550991.32000000007</v>
      </c>
      <c r="EB35" s="88">
        <f t="shared" ref="EB35:ED38" si="177">IF(DV35&lt;0," ",IF(DS35&lt;0," ",IF(DS35=0," ",IF(DV35/DS35*100&gt;200,"СВ.200",DV35/DS35))))</f>
        <v>7.7337995037990381E-2</v>
      </c>
      <c r="EC35" s="88" t="str">
        <f t="shared" si="177"/>
        <v xml:space="preserve"> </v>
      </c>
      <c r="ED35" s="88">
        <f t="shared" si="177"/>
        <v>7.7337995037990381E-2</v>
      </c>
      <c r="EE35" s="88">
        <f t="shared" si="163"/>
        <v>1.8103832561282451</v>
      </c>
      <c r="EF35" s="88" t="str">
        <f t="shared" si="163"/>
        <v xml:space="preserve"> </v>
      </c>
      <c r="EG35" s="88">
        <f t="shared" si="163"/>
        <v>1.8103832561282451</v>
      </c>
      <c r="EH35" s="84">
        <f t="shared" si="127"/>
        <v>16220000</v>
      </c>
      <c r="EI35" s="85"/>
      <c r="EJ35" s="85">
        <v>16220000</v>
      </c>
      <c r="EK35" s="84">
        <f t="shared" si="128"/>
        <v>3194533.44</v>
      </c>
      <c r="EL35" s="85"/>
      <c r="EM35" s="85">
        <v>3194533.44</v>
      </c>
      <c r="EN35" s="84">
        <f t="shared" si="129"/>
        <v>1424477.22</v>
      </c>
      <c r="EO35" s="85"/>
      <c r="EP35" s="85">
        <v>1424477.22</v>
      </c>
      <c r="EQ35" s="88">
        <f t="shared" si="175"/>
        <v>0.19695027373612822</v>
      </c>
      <c r="ER35" s="88" t="str">
        <f t="shared" si="175"/>
        <v xml:space="preserve"> </v>
      </c>
      <c r="ES35" s="88">
        <f t="shared" si="175"/>
        <v>0.19695027373612822</v>
      </c>
      <c r="ET35" s="88" t="str">
        <f t="shared" si="176"/>
        <v>СВ.200</v>
      </c>
      <c r="EU35" s="88" t="str">
        <f t="shared" si="176"/>
        <v xml:space="preserve"> </v>
      </c>
      <c r="EV35" s="88" t="str">
        <f t="shared" si="176"/>
        <v>СВ.200</v>
      </c>
      <c r="EW35" s="84">
        <f t="shared" si="132"/>
        <v>31151000</v>
      </c>
      <c r="EX35" s="85">
        <v>31151000</v>
      </c>
      <c r="EY35" s="84"/>
      <c r="EZ35" s="84">
        <f t="shared" si="133"/>
        <v>7207482.29</v>
      </c>
      <c r="FA35" s="85">
        <v>7207482.29</v>
      </c>
      <c r="FB35" s="84"/>
      <c r="FC35" s="84">
        <f t="shared" si="134"/>
        <v>7421670.9900000002</v>
      </c>
      <c r="FD35" s="85">
        <v>7421670.9900000002</v>
      </c>
      <c r="FE35" s="84">
        <v>0</v>
      </c>
      <c r="FF35" s="88">
        <f t="shared" ref="FF35:FG42" si="178">IF(EW35&lt;=0," ",IF(EZ35&lt;=0," ",IF(EZ35/EW35*100&gt;200,"СВ.200",EZ35/EW35)))</f>
        <v>0.23137242111007672</v>
      </c>
      <c r="FG35" s="88">
        <f t="shared" si="178"/>
        <v>0.23137242111007672</v>
      </c>
      <c r="FH35" s="88" t="str">
        <f t="shared" si="135"/>
        <v xml:space="preserve"> </v>
      </c>
      <c r="FI35" s="88">
        <f t="shared" si="172"/>
        <v>0.97114009765609399</v>
      </c>
      <c r="FJ35" s="88">
        <f t="shared" si="172"/>
        <v>0.97114009765609399</v>
      </c>
      <c r="FK35" s="88" t="str">
        <f t="shared" si="161"/>
        <v xml:space="preserve"> </v>
      </c>
      <c r="FL35" s="84">
        <f t="shared" si="136"/>
        <v>5112000</v>
      </c>
      <c r="FM35" s="85">
        <v>5112000</v>
      </c>
      <c r="FN35" s="92">
        <v>0</v>
      </c>
      <c r="FO35" s="84">
        <f t="shared" si="137"/>
        <v>3209896.42</v>
      </c>
      <c r="FP35" s="85">
        <v>3209896.42</v>
      </c>
      <c r="FQ35" s="92">
        <v>0</v>
      </c>
      <c r="FR35" s="84">
        <f t="shared" si="138"/>
        <v>1156515.3600000001</v>
      </c>
      <c r="FS35" s="85">
        <v>1156515.3600000001</v>
      </c>
      <c r="FT35" s="92">
        <v>0</v>
      </c>
      <c r="FU35" s="88">
        <f t="shared" si="139"/>
        <v>0.62791401017214399</v>
      </c>
      <c r="FV35" s="88">
        <f t="shared" si="139"/>
        <v>0.62791401017214399</v>
      </c>
      <c r="FW35" s="88" t="str">
        <f t="shared" si="139"/>
        <v xml:space="preserve"> </v>
      </c>
      <c r="FX35" s="88" t="str">
        <f t="shared" si="140"/>
        <v>СВ.200</v>
      </c>
      <c r="FY35" s="88" t="str">
        <f t="shared" si="140"/>
        <v>СВ.200</v>
      </c>
      <c r="FZ35" s="88" t="str">
        <f t="shared" si="141"/>
        <v xml:space="preserve"> </v>
      </c>
      <c r="GA35" s="84">
        <f t="shared" si="142"/>
        <v>0</v>
      </c>
      <c r="GB35" s="91">
        <v>0</v>
      </c>
      <c r="GC35" s="84"/>
      <c r="GD35" s="84">
        <f t="shared" si="143"/>
        <v>0</v>
      </c>
      <c r="GE35" s="91">
        <v>0</v>
      </c>
      <c r="GF35" s="85"/>
      <c r="GG35" s="107" t="str">
        <f t="shared" si="166"/>
        <v xml:space="preserve"> </v>
      </c>
      <c r="GH35" s="107" t="str">
        <f t="shared" si="165"/>
        <v xml:space="preserve"> </v>
      </c>
      <c r="GI35" s="88" t="str">
        <f>IF(GC35&lt;0," ",IF(GF35&lt;0," ",IF(GF35=0," ",IF(GC35/GF35*100&gt;200,"СВ.200",GC35/GF35))))</f>
        <v xml:space="preserve"> </v>
      </c>
      <c r="GJ35" s="95">
        <f t="shared" si="79"/>
        <v>0.81866089363094463</v>
      </c>
      <c r="GK35" s="88">
        <f t="shared" si="79"/>
        <v>0.78923424688486421</v>
      </c>
      <c r="GL35" s="88">
        <f t="shared" si="79"/>
        <v>0.86068162542147131</v>
      </c>
      <c r="GM35" s="95">
        <f t="shared" si="80"/>
        <v>0.90785050328769556</v>
      </c>
      <c r="GN35" s="88">
        <f t="shared" si="80"/>
        <v>0.87573569652216876</v>
      </c>
      <c r="GO35" s="88">
        <f t="shared" si="80"/>
        <v>0.95624887824359583</v>
      </c>
      <c r="GP35" s="95">
        <f t="shared" si="33"/>
        <v>0.72929614213205463</v>
      </c>
      <c r="GQ35" s="88">
        <f t="shared" si="33"/>
        <v>0.6012840537402615</v>
      </c>
      <c r="GR35" s="88">
        <f t="shared" si="33"/>
        <v>0.89692053161526364</v>
      </c>
      <c r="GS35" s="95">
        <f t="shared" si="82"/>
        <v>0.82339273328613061</v>
      </c>
      <c r="GT35" s="88">
        <f t="shared" si="82"/>
        <v>0.76836340837452699</v>
      </c>
      <c r="GU35" s="88">
        <f t="shared" si="82"/>
        <v>0.89934168180302132</v>
      </c>
      <c r="GV35" s="95">
        <f t="shared" si="145"/>
        <v>4.702996542777322E-2</v>
      </c>
      <c r="GW35" s="88">
        <f t="shared" si="145"/>
        <v>5.3655136111138445E-2</v>
      </c>
      <c r="GX35" s="88">
        <f t="shared" si="145"/>
        <v>3.8354689483346492E-2</v>
      </c>
      <c r="GY35" s="98">
        <f t="shared" si="83"/>
        <v>2.4773520671816041E-2</v>
      </c>
      <c r="GZ35" s="99">
        <f t="shared" si="83"/>
        <v>2.7640408538366731E-2</v>
      </c>
      <c r="HA35" s="88">
        <f t="shared" si="83"/>
        <v>2.0816773622308923E-2</v>
      </c>
      <c r="HB35" s="95">
        <f t="shared" si="146"/>
        <v>3.4187076541825893E-2</v>
      </c>
      <c r="HC35" s="88">
        <f t="shared" si="146"/>
        <v>6.0295204825673271E-2</v>
      </c>
      <c r="HD35" s="88" t="str">
        <f t="shared" si="84"/>
        <v xml:space="preserve"> </v>
      </c>
      <c r="HE35" s="95">
        <f t="shared" si="85"/>
        <v>1.8227908926963209E-2</v>
      </c>
      <c r="HF35" s="88">
        <f t="shared" si="85"/>
        <v>3.1435063764372211E-2</v>
      </c>
      <c r="HG35" s="88" t="str">
        <f t="shared" si="86"/>
        <v xml:space="preserve"> </v>
      </c>
      <c r="HH35" s="95">
        <f t="shared" si="37"/>
        <v>8.5692734431074542E-5</v>
      </c>
      <c r="HI35" s="88">
        <f t="shared" si="37"/>
        <v>1.5113491696993483E-4</v>
      </c>
      <c r="HJ35" s="88" t="str">
        <f t="shared" si="37"/>
        <v xml:space="preserve"> </v>
      </c>
      <c r="HK35" s="95" t="str">
        <f t="shared" si="147"/>
        <v xml:space="preserve"> </v>
      </c>
      <c r="HL35" s="88" t="str">
        <f t="shared" si="147"/>
        <v xml:space="preserve"> </v>
      </c>
      <c r="HM35" s="88" t="str">
        <f t="shared" si="88"/>
        <v xml:space="preserve"> </v>
      </c>
      <c r="HN35" s="95">
        <f t="shared" si="38"/>
        <v>2.162593044129325E-2</v>
      </c>
      <c r="HO35" s="88" t="str">
        <f t="shared" si="38"/>
        <v xml:space="preserve"> </v>
      </c>
      <c r="HP35" s="88">
        <f t="shared" si="38"/>
        <v>4.9943829420750284E-2</v>
      </c>
      <c r="HQ35" s="95">
        <f t="shared" si="167"/>
        <v>2.4128823902328182E-2</v>
      </c>
      <c r="HR35" s="88" t="str">
        <f t="shared" si="167"/>
        <v xml:space="preserve"> </v>
      </c>
      <c r="HS35" s="88">
        <f t="shared" si="167"/>
        <v>5.7430319191881032E-2</v>
      </c>
      <c r="HT35" s="95">
        <f t="shared" si="168"/>
        <v>8.3649635057529044E-3</v>
      </c>
      <c r="HU35" s="88" t="str">
        <f t="shared" si="168"/>
        <v xml:space="preserve"> </v>
      </c>
      <c r="HV35" s="88">
        <f t="shared" si="168"/>
        <v>1.9318397031574879E-2</v>
      </c>
      <c r="HW35" s="95">
        <f t="shared" si="169"/>
        <v>7.5343188725396056E-3</v>
      </c>
      <c r="HX35" s="88" t="str">
        <f t="shared" si="169"/>
        <v xml:space="preserve"> </v>
      </c>
      <c r="HY35" s="88">
        <f t="shared" si="169"/>
        <v>1.7932839971599772E-2</v>
      </c>
      <c r="HZ35" s="95">
        <f t="shared" si="42"/>
        <v>1.7557824287037196E-2</v>
      </c>
      <c r="IA35" s="88">
        <f t="shared" si="42"/>
        <v>3.0966456297744228E-2</v>
      </c>
      <c r="IB35" s="140" t="str">
        <f t="shared" si="42"/>
        <v xml:space="preserve"> </v>
      </c>
      <c r="IC35" s="95">
        <f t="shared" si="170"/>
        <v>2.4244862956542931E-2</v>
      </c>
      <c r="ID35" s="88">
        <f t="shared" si="170"/>
        <v>4.1811642577938096E-2</v>
      </c>
      <c r="IE35" s="88" t="str">
        <f t="shared" si="170"/>
        <v xml:space="preserve"> </v>
      </c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</row>
    <row r="36" spans="1:256" s="79" customFormat="1" outlineLevel="1" x14ac:dyDescent="0.25">
      <c r="A36" s="82">
        <v>25</v>
      </c>
      <c r="B36" s="142" t="s">
        <v>112</v>
      </c>
      <c r="C36" s="84">
        <f t="shared" si="148"/>
        <v>134978547.31</v>
      </c>
      <c r="D36" s="136">
        <v>98939584.590000004</v>
      </c>
      <c r="E36" s="85">
        <v>36038962.719999999</v>
      </c>
      <c r="F36" s="84">
        <f t="shared" si="149"/>
        <v>40666599.129999995</v>
      </c>
      <c r="G36" s="136">
        <v>31881572.199999999</v>
      </c>
      <c r="H36" s="85">
        <v>8785026.9299999997</v>
      </c>
      <c r="I36" s="84">
        <f>SUM(J36:K36)</f>
        <v>29143397.560000002</v>
      </c>
      <c r="J36" s="136">
        <v>23008200.34</v>
      </c>
      <c r="K36" s="85">
        <v>6135197.2200000007</v>
      </c>
      <c r="L36" s="88">
        <f t="shared" si="151"/>
        <v>0.30128194398627356</v>
      </c>
      <c r="M36" s="88">
        <f t="shared" si="151"/>
        <v>0.32223272749845694</v>
      </c>
      <c r="N36" s="88">
        <f t="shared" si="151"/>
        <v>0.24376469984039539</v>
      </c>
      <c r="O36" s="88">
        <f t="shared" si="94"/>
        <v>1.3953966433143628</v>
      </c>
      <c r="P36" s="88">
        <f t="shared" si="94"/>
        <v>1.385661274192469</v>
      </c>
      <c r="Q36" s="88">
        <f t="shared" si="94"/>
        <v>1.431906198770901</v>
      </c>
      <c r="R36" s="84">
        <f t="shared" si="95"/>
        <v>120298335</v>
      </c>
      <c r="S36" s="85">
        <v>92175135</v>
      </c>
      <c r="T36" s="85">
        <v>28123200</v>
      </c>
      <c r="U36" s="84">
        <f t="shared" si="10"/>
        <v>32283344.169999998</v>
      </c>
      <c r="V36" s="85">
        <v>25878181.459999997</v>
      </c>
      <c r="W36" s="85">
        <v>6405162.71</v>
      </c>
      <c r="X36" s="84">
        <f t="shared" si="96"/>
        <v>26717819.010000005</v>
      </c>
      <c r="Y36" s="85">
        <v>20933588.980000004</v>
      </c>
      <c r="Z36" s="85">
        <v>5784230.0299999993</v>
      </c>
      <c r="AA36" s="88">
        <f t="shared" si="152"/>
        <v>0.26836068986324707</v>
      </c>
      <c r="AB36" s="88">
        <f t="shared" si="152"/>
        <v>0.28075013353655515</v>
      </c>
      <c r="AC36" s="88">
        <f t="shared" si="152"/>
        <v>0.2277536948142459</v>
      </c>
      <c r="AD36" s="88">
        <f t="shared" si="97"/>
        <v>1.2083076151506571</v>
      </c>
      <c r="AE36" s="88">
        <f t="shared" si="97"/>
        <v>1.236203762514114</v>
      </c>
      <c r="AF36" s="88">
        <f t="shared" si="97"/>
        <v>1.1073492369389744</v>
      </c>
      <c r="AG36" s="84">
        <f t="shared" si="98"/>
        <v>86117400</v>
      </c>
      <c r="AH36" s="85">
        <v>69331500</v>
      </c>
      <c r="AI36" s="85">
        <v>16785900</v>
      </c>
      <c r="AJ36" s="84">
        <f t="shared" si="99"/>
        <v>21840868.02</v>
      </c>
      <c r="AK36" s="137">
        <v>17888436.649999999</v>
      </c>
      <c r="AL36" s="137">
        <v>3952431.37</v>
      </c>
      <c r="AM36" s="84">
        <f>SUM(AN36:AO36)</f>
        <v>16772237.15</v>
      </c>
      <c r="AN36" s="137">
        <v>13761449.220000001</v>
      </c>
      <c r="AO36" s="137">
        <v>3010787.93</v>
      </c>
      <c r="AP36" s="88">
        <f t="shared" si="101"/>
        <v>0.25361736443506189</v>
      </c>
      <c r="AQ36" s="88">
        <f t="shared" si="101"/>
        <v>0.25801312029885404</v>
      </c>
      <c r="AR36" s="88">
        <f t="shared" si="101"/>
        <v>0.23546139140588232</v>
      </c>
      <c r="AS36" s="88">
        <f t="shared" si="102"/>
        <v>1.302203625233143</v>
      </c>
      <c r="AT36" s="88">
        <f t="shared" si="102"/>
        <v>1.2998948267746468</v>
      </c>
      <c r="AU36" s="88">
        <f t="shared" si="102"/>
        <v>1.3127564816562818</v>
      </c>
      <c r="AV36" s="84">
        <f t="shared" si="103"/>
        <v>15201800</v>
      </c>
      <c r="AW36" s="85">
        <v>12821900</v>
      </c>
      <c r="AX36" s="85">
        <v>2379900</v>
      </c>
      <c r="AY36" s="84">
        <f t="shared" si="104"/>
        <v>3652460.4</v>
      </c>
      <c r="AZ36" s="85">
        <v>3080646.63</v>
      </c>
      <c r="BA36" s="85">
        <v>571813.77</v>
      </c>
      <c r="BB36" s="84">
        <f t="shared" si="105"/>
        <v>3449914.54</v>
      </c>
      <c r="BC36" s="85">
        <v>2909637.01</v>
      </c>
      <c r="BD36" s="85">
        <v>540277.53</v>
      </c>
      <c r="BE36" s="88">
        <f t="shared" si="153"/>
        <v>0.24026499493481035</v>
      </c>
      <c r="BF36" s="88">
        <f t="shared" si="153"/>
        <v>0.2402644405275349</v>
      </c>
      <c r="BG36" s="138">
        <f t="shared" si="154"/>
        <v>0.24026798184797682</v>
      </c>
      <c r="BH36" s="139">
        <f t="shared" si="106"/>
        <v>1.0587103992436868</v>
      </c>
      <c r="BI36" s="139">
        <f t="shared" si="106"/>
        <v>1.0587735237805489</v>
      </c>
      <c r="BJ36" s="139">
        <f t="shared" si="155"/>
        <v>1.0583704452783738</v>
      </c>
      <c r="BK36" s="84">
        <f t="shared" si="107"/>
        <v>3665735</v>
      </c>
      <c r="BL36" s="85">
        <v>3665735</v>
      </c>
      <c r="BM36" s="85"/>
      <c r="BN36" s="84">
        <f t="shared" si="108"/>
        <v>668110.63</v>
      </c>
      <c r="BO36" s="85">
        <v>668110.63</v>
      </c>
      <c r="BP36" s="85"/>
      <c r="BQ36" s="84">
        <f t="shared" si="109"/>
        <v>623423.13</v>
      </c>
      <c r="BR36" s="85">
        <v>623423.13</v>
      </c>
      <c r="BS36" s="92">
        <v>0</v>
      </c>
      <c r="BT36" s="88">
        <f t="shared" si="110"/>
        <v>0.18225830017718139</v>
      </c>
      <c r="BU36" s="88">
        <f t="shared" si="110"/>
        <v>0.18225830017718139</v>
      </c>
      <c r="BV36" s="133"/>
      <c r="BW36" s="88">
        <f t="shared" si="164"/>
        <v>1.0716808502116371</v>
      </c>
      <c r="BX36" s="88">
        <f t="shared" si="111"/>
        <v>1.0716808502116371</v>
      </c>
      <c r="BY36" s="133"/>
      <c r="BZ36" s="84">
        <f t="shared" si="112"/>
        <v>0</v>
      </c>
      <c r="CA36" s="136">
        <v>0</v>
      </c>
      <c r="CB36" s="136"/>
      <c r="CC36" s="84">
        <f t="shared" si="113"/>
        <v>0</v>
      </c>
      <c r="CD36" s="85">
        <v>0</v>
      </c>
      <c r="CE36" s="85"/>
      <c r="CF36" s="84">
        <f t="shared" si="114"/>
        <v>2260</v>
      </c>
      <c r="CG36" s="85">
        <v>2260</v>
      </c>
      <c r="CH36" s="92"/>
      <c r="CI36" s="88" t="str">
        <f t="shared" si="171"/>
        <v xml:space="preserve"> </v>
      </c>
      <c r="CJ36" s="88" t="str">
        <f t="shared" si="171"/>
        <v xml:space="preserve"> </v>
      </c>
      <c r="CK36" s="133"/>
      <c r="CL36" s="88">
        <f t="shared" si="162"/>
        <v>0</v>
      </c>
      <c r="CM36" s="88">
        <f t="shared" si="156"/>
        <v>0</v>
      </c>
      <c r="CN36" s="133"/>
      <c r="CO36" s="84">
        <f t="shared" si="115"/>
        <v>3252000</v>
      </c>
      <c r="CP36" s="85">
        <v>3252000</v>
      </c>
      <c r="CQ36" s="85"/>
      <c r="CR36" s="84">
        <f t="shared" si="116"/>
        <v>1541577.48</v>
      </c>
      <c r="CS36" s="85">
        <v>1541577.48</v>
      </c>
      <c r="CT36" s="85"/>
      <c r="CU36" s="84">
        <f t="shared" si="117"/>
        <v>1395289.19</v>
      </c>
      <c r="CV36" s="85">
        <v>1395289.19</v>
      </c>
      <c r="CW36" s="92"/>
      <c r="CX36" s="88">
        <f t="shared" si="173"/>
        <v>0.47403981549815499</v>
      </c>
      <c r="CY36" s="88">
        <f t="shared" si="173"/>
        <v>0.47403981549815499</v>
      </c>
      <c r="CZ36" s="88" t="str">
        <f t="shared" si="173"/>
        <v xml:space="preserve"> </v>
      </c>
      <c r="DA36" s="88">
        <f t="shared" si="174"/>
        <v>1.1048444229686893</v>
      </c>
      <c r="DB36" s="88">
        <f t="shared" si="174"/>
        <v>1.1048444229686893</v>
      </c>
      <c r="DC36" s="88" t="str">
        <f t="shared" si="174"/>
        <v xml:space="preserve"> </v>
      </c>
      <c r="DD36" s="84">
        <f t="shared" si="120"/>
        <v>3979100</v>
      </c>
      <c r="DE36" s="85">
        <v>2900000</v>
      </c>
      <c r="DF36" s="85">
        <v>1079100</v>
      </c>
      <c r="DG36" s="84">
        <f t="shared" si="121"/>
        <v>3694460.0999999996</v>
      </c>
      <c r="DH36" s="85">
        <v>2567495.0699999998</v>
      </c>
      <c r="DI36" s="85">
        <v>1126965.03</v>
      </c>
      <c r="DJ36" s="84">
        <f t="shared" si="122"/>
        <v>3163704.32</v>
      </c>
      <c r="DK36" s="85">
        <v>2202729.0099999998</v>
      </c>
      <c r="DL36" s="85">
        <v>960975.31</v>
      </c>
      <c r="DM36" s="88">
        <f t="shared" si="123"/>
        <v>0.92846626121484743</v>
      </c>
      <c r="DN36" s="88">
        <f t="shared" si="123"/>
        <v>0.88534312758620681</v>
      </c>
      <c r="DO36" s="88">
        <f t="shared" si="123"/>
        <v>1.0443564359188213</v>
      </c>
      <c r="DP36" s="88">
        <f t="shared" si="124"/>
        <v>1.167764027960742</v>
      </c>
      <c r="DQ36" s="88">
        <f t="shared" si="124"/>
        <v>1.1655973378223226</v>
      </c>
      <c r="DR36" s="88">
        <f t="shared" si="124"/>
        <v>1.1727304731689725</v>
      </c>
      <c r="DS36" s="84">
        <f t="shared" si="157"/>
        <v>1906000</v>
      </c>
      <c r="DT36" s="85"/>
      <c r="DU36" s="85">
        <v>1906000</v>
      </c>
      <c r="DV36" s="84">
        <f t="shared" si="125"/>
        <v>73570.929999999993</v>
      </c>
      <c r="DW36" s="85"/>
      <c r="DX36" s="85">
        <v>73570.929999999993</v>
      </c>
      <c r="DY36" s="84">
        <f t="shared" si="126"/>
        <v>367055.84</v>
      </c>
      <c r="DZ36" s="85"/>
      <c r="EA36" s="85">
        <v>367055.84</v>
      </c>
      <c r="EB36" s="88">
        <f t="shared" si="177"/>
        <v>3.8599648478488978E-2</v>
      </c>
      <c r="EC36" s="88" t="str">
        <f t="shared" si="177"/>
        <v xml:space="preserve"> </v>
      </c>
      <c r="ED36" s="88">
        <f t="shared" si="177"/>
        <v>3.8599648478488978E-2</v>
      </c>
      <c r="EE36" s="88">
        <f t="shared" si="163"/>
        <v>0.20043525257628372</v>
      </c>
      <c r="EF36" s="88" t="str">
        <f t="shared" si="163"/>
        <v xml:space="preserve"> </v>
      </c>
      <c r="EG36" s="88">
        <f t="shared" si="163"/>
        <v>0.20043525257628372</v>
      </c>
      <c r="EH36" s="84">
        <f t="shared" si="127"/>
        <v>5947000</v>
      </c>
      <c r="EI36" s="85"/>
      <c r="EJ36" s="85">
        <v>5947000</v>
      </c>
      <c r="EK36" s="84">
        <f t="shared" si="128"/>
        <v>673781.6100000001</v>
      </c>
      <c r="EL36" s="85"/>
      <c r="EM36" s="85">
        <v>673781.6100000001</v>
      </c>
      <c r="EN36" s="84">
        <f t="shared" si="129"/>
        <v>902163.41999999993</v>
      </c>
      <c r="EO36" s="85"/>
      <c r="EP36" s="85">
        <v>902163.41999999993</v>
      </c>
      <c r="EQ36" s="88">
        <f t="shared" si="175"/>
        <v>0.11329773162939299</v>
      </c>
      <c r="ER36" s="88" t="str">
        <f t="shared" si="175"/>
        <v xml:space="preserve"> </v>
      </c>
      <c r="ES36" s="88">
        <f t="shared" si="175"/>
        <v>0.11329773162939299</v>
      </c>
      <c r="ET36" s="88">
        <f t="shared" si="176"/>
        <v>0.74685095301248206</v>
      </c>
      <c r="EU36" s="88"/>
      <c r="EV36" s="88">
        <f t="shared" si="176"/>
        <v>0.74685095301248206</v>
      </c>
      <c r="EW36" s="84">
        <f t="shared" si="132"/>
        <v>0</v>
      </c>
      <c r="EX36" s="85">
        <v>0</v>
      </c>
      <c r="EY36" s="84"/>
      <c r="EZ36" s="84">
        <f t="shared" si="133"/>
        <v>0</v>
      </c>
      <c r="FA36" s="85">
        <v>0</v>
      </c>
      <c r="FB36" s="84"/>
      <c r="FC36" s="84">
        <f t="shared" si="134"/>
        <v>0</v>
      </c>
      <c r="FD36" s="85">
        <v>0</v>
      </c>
      <c r="FE36" s="84">
        <v>0</v>
      </c>
      <c r="FF36" s="88" t="str">
        <f t="shared" si="178"/>
        <v xml:space="preserve"> </v>
      </c>
      <c r="FG36" s="88" t="str">
        <f t="shared" si="178"/>
        <v xml:space="preserve"> </v>
      </c>
      <c r="FH36" s="88" t="str">
        <f t="shared" si="135"/>
        <v xml:space="preserve"> </v>
      </c>
      <c r="FI36" s="88" t="str">
        <f t="shared" si="172"/>
        <v xml:space="preserve"> </v>
      </c>
      <c r="FJ36" s="88" t="str">
        <f t="shared" si="172"/>
        <v xml:space="preserve"> </v>
      </c>
      <c r="FK36" s="88" t="str">
        <f t="shared" si="161"/>
        <v xml:space="preserve"> </v>
      </c>
      <c r="FL36" s="84">
        <f t="shared" si="136"/>
        <v>229300</v>
      </c>
      <c r="FM36" s="85">
        <v>204000</v>
      </c>
      <c r="FN36" s="92">
        <v>25300</v>
      </c>
      <c r="FO36" s="84">
        <f t="shared" si="137"/>
        <v>138515</v>
      </c>
      <c r="FP36" s="85">
        <v>131915</v>
      </c>
      <c r="FQ36" s="92">
        <v>6600</v>
      </c>
      <c r="FR36" s="84">
        <f t="shared" si="138"/>
        <v>41771.42</v>
      </c>
      <c r="FS36" s="85">
        <v>38801.42</v>
      </c>
      <c r="FT36" s="92">
        <v>2970</v>
      </c>
      <c r="FU36" s="88">
        <f t="shared" si="139"/>
        <v>0.60407762756214567</v>
      </c>
      <c r="FV36" s="88">
        <f t="shared" si="139"/>
        <v>0.64664215686274507</v>
      </c>
      <c r="FW36" s="88">
        <f t="shared" si="139"/>
        <v>0.2608695652173913</v>
      </c>
      <c r="FX36" s="107" t="str">
        <f>IF(FR36&lt;=0," ",IF(FO36/FR36*100&gt;200,"СВ.200",FO36/FR36))</f>
        <v>СВ.200</v>
      </c>
      <c r="FY36" s="107" t="str">
        <f>IF(FS36&lt;=0," ",IF(FP36/FS36*100&gt;200,"СВ.200",FP36/FS36))</f>
        <v>СВ.200</v>
      </c>
      <c r="FZ36" s="88">
        <f t="shared" si="141"/>
        <v>0.45</v>
      </c>
      <c r="GA36" s="84">
        <f t="shared" si="142"/>
        <v>0</v>
      </c>
      <c r="GB36" s="91">
        <v>0</v>
      </c>
      <c r="GC36" s="84"/>
      <c r="GD36" s="84">
        <f t="shared" si="143"/>
        <v>0</v>
      </c>
      <c r="GE36" s="91">
        <v>0</v>
      </c>
      <c r="GF36" s="84"/>
      <c r="GG36" s="107" t="str">
        <f t="shared" si="166"/>
        <v xml:space="preserve"> </v>
      </c>
      <c r="GH36" s="107" t="str">
        <f t="shared" si="165"/>
        <v xml:space="preserve"> </v>
      </c>
      <c r="GI36" s="88" t="str">
        <f>IF(GC36&lt;0," ",IF(GF36&lt;0," ",IF(GF36=0," ",IF(GC36/GF36*100&gt;200,"СВ.200",GC36/GF36))))</f>
        <v xml:space="preserve"> </v>
      </c>
      <c r="GJ36" s="95">
        <f t="shared" si="79"/>
        <v>0.91677090685784834</v>
      </c>
      <c r="GK36" s="88">
        <f t="shared" si="79"/>
        <v>0.90983165439526958</v>
      </c>
      <c r="GL36" s="88">
        <f t="shared" si="79"/>
        <v>0.94279447303570119</v>
      </c>
      <c r="GM36" s="95">
        <f t="shared" si="80"/>
        <v>0.79385404387514624</v>
      </c>
      <c r="GN36" s="88">
        <f t="shared" si="80"/>
        <v>0.81169715526137065</v>
      </c>
      <c r="GO36" s="88">
        <f t="shared" si="80"/>
        <v>0.72909995166059216</v>
      </c>
      <c r="GP36" s="95">
        <f t="shared" si="33"/>
        <v>0.62775472592738391</v>
      </c>
      <c r="GQ36" s="88">
        <f t="shared" si="33"/>
        <v>0.65738604274440082</v>
      </c>
      <c r="GR36" s="88">
        <f t="shared" si="33"/>
        <v>0.52051663132076376</v>
      </c>
      <c r="GS36" s="95">
        <f t="shared" si="82"/>
        <v>0.67653672757657191</v>
      </c>
      <c r="GT36" s="88">
        <f t="shared" si="82"/>
        <v>0.69125555355001367</v>
      </c>
      <c r="GU36" s="88">
        <f t="shared" si="82"/>
        <v>0.61706962788459752</v>
      </c>
      <c r="GV36" s="95">
        <f t="shared" si="145"/>
        <v>0.12912410772409075</v>
      </c>
      <c r="GW36" s="88">
        <f t="shared" si="145"/>
        <v>0.13899370111737042</v>
      </c>
      <c r="GX36" s="88">
        <f t="shared" si="145"/>
        <v>9.3405263483271272E-2</v>
      </c>
      <c r="GY36" s="98">
        <f t="shared" si="83"/>
        <v>0.11313760993181519</v>
      </c>
      <c r="GZ36" s="99">
        <f t="shared" si="83"/>
        <v>0.11904416988348919</v>
      </c>
      <c r="HA36" s="88">
        <f t="shared" si="83"/>
        <v>8.9273886689445248E-2</v>
      </c>
      <c r="HB36" s="95">
        <f t="shared" si="146"/>
        <v>2.3333608546665573E-2</v>
      </c>
      <c r="HC36" s="88">
        <f t="shared" si="146"/>
        <v>2.9780996015333051E-2</v>
      </c>
      <c r="HD36" s="88" t="str">
        <f t="shared" si="84"/>
        <v xml:space="preserve"> </v>
      </c>
      <c r="HE36" s="95">
        <f t="shared" si="85"/>
        <v>2.0695211328845428E-2</v>
      </c>
      <c r="HF36" s="88">
        <f t="shared" si="85"/>
        <v>2.5817526283007989E-2</v>
      </c>
      <c r="HG36" s="88" t="str">
        <f t="shared" si="86"/>
        <v xml:space="preserve"> </v>
      </c>
      <c r="HH36" s="95">
        <f t="shared" si="37"/>
        <v>8.4587742702880135E-5</v>
      </c>
      <c r="HI36" s="88">
        <f t="shared" si="37"/>
        <v>1.0796046498090742E-4</v>
      </c>
      <c r="HJ36" s="88" t="str">
        <f t="shared" si="37"/>
        <v xml:space="preserve"> </v>
      </c>
      <c r="HK36" s="95" t="str">
        <f t="shared" si="147"/>
        <v xml:space="preserve"> </v>
      </c>
      <c r="HL36" s="88" t="str">
        <f t="shared" si="147"/>
        <v xml:space="preserve"> </v>
      </c>
      <c r="HM36" s="88" t="str">
        <f t="shared" si="88"/>
        <v xml:space="preserve"> </v>
      </c>
      <c r="HN36" s="95">
        <f t="shared" si="38"/>
        <v>3.3766357188898394E-2</v>
      </c>
      <c r="HO36" s="88" t="str">
        <f t="shared" si="38"/>
        <v xml:space="preserve"> </v>
      </c>
      <c r="HP36" s="88">
        <f t="shared" si="38"/>
        <v>0.15596949210541686</v>
      </c>
      <c r="HQ36" s="95">
        <f t="shared" si="167"/>
        <v>2.0870874047371039E-2</v>
      </c>
      <c r="HR36" s="88" t="str">
        <f t="shared" si="167"/>
        <v xml:space="preserve"> </v>
      </c>
      <c r="HS36" s="88">
        <f t="shared" si="167"/>
        <v>0.10519351974432514</v>
      </c>
      <c r="HT36" s="95">
        <f t="shared" si="168"/>
        <v>1.3738241128986521E-2</v>
      </c>
      <c r="HU36" s="88" t="str">
        <f t="shared" si="168"/>
        <v xml:space="preserve"> </v>
      </c>
      <c r="HV36" s="88">
        <f t="shared" si="168"/>
        <v>6.3458029521000922E-2</v>
      </c>
      <c r="HW36" s="95">
        <f t="shared" si="169"/>
        <v>2.2789129159787413E-3</v>
      </c>
      <c r="HX36" s="88" t="str">
        <f t="shared" si="169"/>
        <v xml:space="preserve"> </v>
      </c>
      <c r="HY36" s="88">
        <f t="shared" si="169"/>
        <v>1.1486192206349118E-2</v>
      </c>
      <c r="HZ36" s="95">
        <f t="shared" si="42"/>
        <v>1.5634292598645757E-3</v>
      </c>
      <c r="IA36" s="88">
        <f t="shared" si="42"/>
        <v>1.8535483827962305E-3</v>
      </c>
      <c r="IB36" s="140">
        <f t="shared" si="42"/>
        <v>5.1346505664471307E-4</v>
      </c>
      <c r="IC36" s="95">
        <f t="shared" si="170"/>
        <v>4.290602586603097E-3</v>
      </c>
      <c r="ID36" s="88">
        <f t="shared" si="170"/>
        <v>5.0975374836095613E-3</v>
      </c>
      <c r="IE36" s="88">
        <f t="shared" si="170"/>
        <v>1.0304187885337888E-3</v>
      </c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  <c r="IV36" s="81"/>
    </row>
    <row r="37" spans="1:256" s="101" customFormat="1" outlineLevel="1" x14ac:dyDescent="0.25">
      <c r="A37" s="82">
        <v>26</v>
      </c>
      <c r="B37" s="83" t="s">
        <v>113</v>
      </c>
      <c r="C37" s="84">
        <f t="shared" si="148"/>
        <v>181448493.84</v>
      </c>
      <c r="D37" s="136">
        <v>103446926.95999999</v>
      </c>
      <c r="E37" s="85">
        <v>78001566.88000001</v>
      </c>
      <c r="F37" s="84">
        <f t="shared" si="149"/>
        <v>42211862.049999997</v>
      </c>
      <c r="G37" s="136">
        <v>23130556.550000001</v>
      </c>
      <c r="H37" s="85">
        <v>19081305.5</v>
      </c>
      <c r="I37" s="84">
        <f>SUM(J37:K37)</f>
        <v>36128899.829999998</v>
      </c>
      <c r="J37" s="136">
        <v>20439514.93</v>
      </c>
      <c r="K37" s="85">
        <v>15689384.899999999</v>
      </c>
      <c r="L37" s="88">
        <f t="shared" si="151"/>
        <v>0.23263826090076073</v>
      </c>
      <c r="M37" s="88">
        <f t="shared" si="151"/>
        <v>0.22359829556796729</v>
      </c>
      <c r="N37" s="88">
        <f t="shared" si="151"/>
        <v>0.24462720767334409</v>
      </c>
      <c r="O37" s="88">
        <f t="shared" si="94"/>
        <v>1.1683683214441241</v>
      </c>
      <c r="P37" s="88">
        <f t="shared" si="94"/>
        <v>1.1316587810041538</v>
      </c>
      <c r="Q37" s="88">
        <f t="shared" si="94"/>
        <v>1.2161920700919258</v>
      </c>
      <c r="R37" s="84">
        <f t="shared" si="95"/>
        <v>173560959.06999999</v>
      </c>
      <c r="S37" s="85">
        <v>97923617.689999998</v>
      </c>
      <c r="T37" s="85">
        <v>75637341.379999995</v>
      </c>
      <c r="U37" s="84">
        <f t="shared" si="10"/>
        <v>39556806.379999995</v>
      </c>
      <c r="V37" s="85">
        <v>21644844.469999999</v>
      </c>
      <c r="W37" s="85">
        <v>17911961.91</v>
      </c>
      <c r="X37" s="84">
        <f t="shared" si="96"/>
        <v>34086875.159999996</v>
      </c>
      <c r="Y37" s="85">
        <v>18815416.550000001</v>
      </c>
      <c r="Z37" s="85">
        <v>15271458.609999999</v>
      </c>
      <c r="AA37" s="88">
        <f t="shared" si="152"/>
        <v>0.22791304330166834</v>
      </c>
      <c r="AB37" s="88">
        <f t="shared" si="152"/>
        <v>0.22103803944950023</v>
      </c>
      <c r="AC37" s="88">
        <f t="shared" si="152"/>
        <v>0.2368137428312132</v>
      </c>
      <c r="AD37" s="88">
        <f t="shared" si="97"/>
        <v>1.1604703040195017</v>
      </c>
      <c r="AE37" s="88">
        <f t="shared" si="97"/>
        <v>1.1503781706071237</v>
      </c>
      <c r="AF37" s="88">
        <f t="shared" si="97"/>
        <v>1.1729044597135572</v>
      </c>
      <c r="AG37" s="84">
        <f t="shared" si="98"/>
        <v>145519055.71000001</v>
      </c>
      <c r="AH37" s="85">
        <v>79222814.329999998</v>
      </c>
      <c r="AI37" s="85">
        <v>66296241.380000003</v>
      </c>
      <c r="AJ37" s="84">
        <f t="shared" si="99"/>
        <v>32787905.920000002</v>
      </c>
      <c r="AK37" s="137">
        <v>16252431.92</v>
      </c>
      <c r="AL37" s="137">
        <v>16535474</v>
      </c>
      <c r="AM37" s="84">
        <f>SUM(AN37:AO37)</f>
        <v>28540956.310000002</v>
      </c>
      <c r="AN37" s="137">
        <v>14631757.460000001</v>
      </c>
      <c r="AO37" s="137">
        <v>13909198.85</v>
      </c>
      <c r="AP37" s="88">
        <f t="shared" si="101"/>
        <v>0.22531692334055484</v>
      </c>
      <c r="AQ37" s="88">
        <f t="shared" si="101"/>
        <v>0.20514837875237599</v>
      </c>
      <c r="AR37" s="88">
        <f t="shared" si="101"/>
        <v>0.2494179708502805</v>
      </c>
      <c r="AS37" s="88">
        <f t="shared" si="102"/>
        <v>1.1488019379544048</v>
      </c>
      <c r="AT37" s="88">
        <f t="shared" si="102"/>
        <v>1.1107641692688364</v>
      </c>
      <c r="AU37" s="88">
        <f t="shared" si="102"/>
        <v>1.1888157023508223</v>
      </c>
      <c r="AV37" s="84">
        <f t="shared" si="103"/>
        <v>10776696.539999999</v>
      </c>
      <c r="AW37" s="85">
        <v>7571296.54</v>
      </c>
      <c r="AX37" s="85">
        <v>3205400</v>
      </c>
      <c r="AY37" s="84">
        <f t="shared" si="104"/>
        <v>2615154.5300000003</v>
      </c>
      <c r="AZ37" s="85">
        <v>1819082.51</v>
      </c>
      <c r="BA37" s="85">
        <v>796072.02</v>
      </c>
      <c r="BB37" s="84">
        <f t="shared" si="105"/>
        <v>2498992.6399999997</v>
      </c>
      <c r="BC37" s="85">
        <v>1718684.6799999997</v>
      </c>
      <c r="BD37" s="85">
        <v>780307.96</v>
      </c>
      <c r="BE37" s="88">
        <f t="shared" si="153"/>
        <v>0.24266754847306859</v>
      </c>
      <c r="BF37" s="88">
        <f t="shared" si="153"/>
        <v>0.2402603702535735</v>
      </c>
      <c r="BG37" s="138">
        <f t="shared" si="154"/>
        <v>0.24835340987084295</v>
      </c>
      <c r="BH37" s="139">
        <f t="shared" si="106"/>
        <v>1.0464834862418806</v>
      </c>
      <c r="BI37" s="139">
        <f t="shared" si="106"/>
        <v>1.0584155029531073</v>
      </c>
      <c r="BJ37" s="139">
        <f t="shared" si="155"/>
        <v>1.0202023570283714</v>
      </c>
      <c r="BK37" s="84">
        <f t="shared" si="107"/>
        <v>7877606.8200000003</v>
      </c>
      <c r="BL37" s="85">
        <v>7877606.8200000003</v>
      </c>
      <c r="BM37" s="85"/>
      <c r="BN37" s="84">
        <f t="shared" si="108"/>
        <v>1083004.75</v>
      </c>
      <c r="BO37" s="85">
        <v>1083004.75</v>
      </c>
      <c r="BP37" s="85"/>
      <c r="BQ37" s="84">
        <f t="shared" si="109"/>
        <v>1010566.64</v>
      </c>
      <c r="BR37" s="85">
        <v>1010566.64</v>
      </c>
      <c r="BS37" s="92">
        <v>0</v>
      </c>
      <c r="BT37" s="88">
        <f t="shared" si="110"/>
        <v>0.13747890377702299</v>
      </c>
      <c r="BU37" s="88">
        <f t="shared" si="110"/>
        <v>0.13747890377702299</v>
      </c>
      <c r="BV37" s="133"/>
      <c r="BW37" s="88">
        <f t="shared" si="164"/>
        <v>1.0716806859961259</v>
      </c>
      <c r="BX37" s="88">
        <f t="shared" si="111"/>
        <v>1.0716806859961259</v>
      </c>
      <c r="BY37" s="133"/>
      <c r="BZ37" s="84">
        <f t="shared" si="112"/>
        <v>7000</v>
      </c>
      <c r="CA37" s="136">
        <v>7000</v>
      </c>
      <c r="CB37" s="136"/>
      <c r="CC37" s="84">
        <f t="shared" si="113"/>
        <v>405.82</v>
      </c>
      <c r="CD37" s="85">
        <v>405.82</v>
      </c>
      <c r="CE37" s="85"/>
      <c r="CF37" s="84">
        <f t="shared" si="114"/>
        <v>3413.01</v>
      </c>
      <c r="CG37" s="85">
        <v>3413.01</v>
      </c>
      <c r="CH37" s="92"/>
      <c r="CI37" s="88" t="str">
        <f t="shared" si="171"/>
        <v>СВ.200</v>
      </c>
      <c r="CJ37" s="88" t="str">
        <f t="shared" si="171"/>
        <v>СВ.200</v>
      </c>
      <c r="CK37" s="133"/>
      <c r="CL37" s="88">
        <f t="shared" si="162"/>
        <v>0.11890384147717117</v>
      </c>
      <c r="CM37" s="88">
        <f t="shared" si="156"/>
        <v>0.11890384147717117</v>
      </c>
      <c r="CN37" s="133"/>
      <c r="CO37" s="84">
        <f t="shared" si="115"/>
        <v>1751900</v>
      </c>
      <c r="CP37" s="85">
        <v>1751900</v>
      </c>
      <c r="CQ37" s="85"/>
      <c r="CR37" s="84">
        <f t="shared" si="116"/>
        <v>938794.47</v>
      </c>
      <c r="CS37" s="85">
        <v>938794.47</v>
      </c>
      <c r="CT37" s="85"/>
      <c r="CU37" s="84">
        <f t="shared" si="117"/>
        <v>1159865.67</v>
      </c>
      <c r="CV37" s="85">
        <v>1159865.67</v>
      </c>
      <c r="CW37" s="92"/>
      <c r="CX37" s="88">
        <f t="shared" si="173"/>
        <v>0.53587217877732751</v>
      </c>
      <c r="CY37" s="88">
        <f t="shared" si="173"/>
        <v>0.53587217877732751</v>
      </c>
      <c r="CZ37" s="88" t="str">
        <f t="shared" si="173"/>
        <v xml:space="preserve"> </v>
      </c>
      <c r="DA37" s="88">
        <f>IF(CU37&lt;=0," ",IF(CR37&lt;=0," ",IF(CR37/CU37*100&gt;200,"СВ.200",CR37/CU37)))</f>
        <v>0.80939930742152233</v>
      </c>
      <c r="DB37" s="88">
        <f>IF(CV37&lt;=0," ",IF(CS37&lt;=0," ",IF(CS37/CV37*100&gt;200,"СВ.200",CS37/CV37)))</f>
        <v>0.80939930742152233</v>
      </c>
      <c r="DC37" s="88" t="str">
        <f t="shared" si="174"/>
        <v xml:space="preserve"> </v>
      </c>
      <c r="DD37" s="84">
        <f t="shared" si="120"/>
        <v>700</v>
      </c>
      <c r="DE37" s="85">
        <v>0</v>
      </c>
      <c r="DF37" s="85">
        <v>700</v>
      </c>
      <c r="DG37" s="84">
        <f t="shared" si="121"/>
        <v>0</v>
      </c>
      <c r="DH37" s="85">
        <v>0</v>
      </c>
      <c r="DI37" s="85">
        <v>0</v>
      </c>
      <c r="DJ37" s="84">
        <f t="shared" si="122"/>
        <v>0</v>
      </c>
      <c r="DK37" s="85">
        <v>0</v>
      </c>
      <c r="DL37" s="85">
        <v>0</v>
      </c>
      <c r="DM37" s="88" t="str">
        <f t="shared" si="123"/>
        <v xml:space="preserve"> </v>
      </c>
      <c r="DN37" s="88" t="str">
        <f t="shared" si="123"/>
        <v xml:space="preserve"> </v>
      </c>
      <c r="DO37" s="88" t="str">
        <f t="shared" si="123"/>
        <v xml:space="preserve"> </v>
      </c>
      <c r="DP37" s="88" t="str">
        <f t="shared" si="124"/>
        <v xml:space="preserve"> </v>
      </c>
      <c r="DQ37" s="88" t="str">
        <f t="shared" si="124"/>
        <v xml:space="preserve"> </v>
      </c>
      <c r="DR37" s="88" t="str">
        <f t="shared" si="124"/>
        <v xml:space="preserve"> </v>
      </c>
      <c r="DS37" s="84">
        <f t="shared" si="157"/>
        <v>2123000</v>
      </c>
      <c r="DT37" s="85"/>
      <c r="DU37" s="85">
        <v>2123000</v>
      </c>
      <c r="DV37" s="84">
        <f t="shared" si="125"/>
        <v>114569.01999999999</v>
      </c>
      <c r="DW37" s="85"/>
      <c r="DX37" s="85">
        <v>114569.01999999999</v>
      </c>
      <c r="DY37" s="84">
        <f t="shared" si="126"/>
        <v>91728.239999999991</v>
      </c>
      <c r="DZ37" s="85"/>
      <c r="EA37" s="85">
        <v>91728.239999999991</v>
      </c>
      <c r="EB37" s="88">
        <f t="shared" si="177"/>
        <v>5.3965624116815825E-2</v>
      </c>
      <c r="EC37" s="88" t="str">
        <f t="shared" si="177"/>
        <v xml:space="preserve"> </v>
      </c>
      <c r="ED37" s="88">
        <f t="shared" si="177"/>
        <v>5.3965624116815825E-2</v>
      </c>
      <c r="EE37" s="88">
        <f t="shared" si="163"/>
        <v>1.2490048866085297</v>
      </c>
      <c r="EF37" s="88" t="str">
        <f t="shared" si="163"/>
        <v xml:space="preserve"> </v>
      </c>
      <c r="EG37" s="88">
        <f t="shared" si="163"/>
        <v>1.2490048866085297</v>
      </c>
      <c r="EH37" s="84">
        <f t="shared" si="127"/>
        <v>4012000</v>
      </c>
      <c r="EI37" s="85"/>
      <c r="EJ37" s="85">
        <v>4012000</v>
      </c>
      <c r="EK37" s="84">
        <f t="shared" si="128"/>
        <v>465846.87</v>
      </c>
      <c r="EL37" s="85"/>
      <c r="EM37" s="85">
        <v>465846.87</v>
      </c>
      <c r="EN37" s="84">
        <f t="shared" si="129"/>
        <v>490223.56</v>
      </c>
      <c r="EO37" s="85"/>
      <c r="EP37" s="85">
        <v>490223.56</v>
      </c>
      <c r="EQ37" s="88">
        <f t="shared" si="175"/>
        <v>0.11611337736789631</v>
      </c>
      <c r="ER37" s="88" t="str">
        <f t="shared" si="175"/>
        <v xml:space="preserve"> </v>
      </c>
      <c r="ES37" s="88">
        <f t="shared" si="175"/>
        <v>0.11611337736789631</v>
      </c>
      <c r="ET37" s="88">
        <f t="shared" si="176"/>
        <v>0.95027434013983336</v>
      </c>
      <c r="EU37" s="88"/>
      <c r="EV37" s="88">
        <f t="shared" si="176"/>
        <v>0.95027434013983336</v>
      </c>
      <c r="EW37" s="84">
        <f t="shared" si="132"/>
        <v>0</v>
      </c>
      <c r="EX37" s="85">
        <v>0</v>
      </c>
      <c r="EY37" s="84"/>
      <c r="EZ37" s="84">
        <f t="shared" si="133"/>
        <v>0</v>
      </c>
      <c r="FA37" s="85">
        <v>0</v>
      </c>
      <c r="FB37" s="84"/>
      <c r="FC37" s="84">
        <f t="shared" si="134"/>
        <v>0</v>
      </c>
      <c r="FD37" s="85">
        <v>0</v>
      </c>
      <c r="FE37" s="84">
        <v>0</v>
      </c>
      <c r="FF37" s="88" t="str">
        <f t="shared" si="178"/>
        <v xml:space="preserve"> </v>
      </c>
      <c r="FG37" s="88" t="str">
        <f t="shared" si="178"/>
        <v xml:space="preserve"> </v>
      </c>
      <c r="FH37" s="88" t="str">
        <f t="shared" si="135"/>
        <v xml:space="preserve"> </v>
      </c>
      <c r="FI37" s="88" t="str">
        <f t="shared" si="172"/>
        <v xml:space="preserve"> </v>
      </c>
      <c r="FJ37" s="88" t="str">
        <f t="shared" si="172"/>
        <v xml:space="preserve"> </v>
      </c>
      <c r="FK37" s="88" t="str">
        <f t="shared" si="161"/>
        <v xml:space="preserve"> </v>
      </c>
      <c r="FL37" s="84">
        <f t="shared" si="136"/>
        <v>1493000</v>
      </c>
      <c r="FM37" s="85">
        <v>1493000</v>
      </c>
      <c r="FN37" s="92">
        <v>0</v>
      </c>
      <c r="FO37" s="84">
        <f t="shared" si="137"/>
        <v>1551125</v>
      </c>
      <c r="FP37" s="85">
        <v>1551125</v>
      </c>
      <c r="FQ37" s="92">
        <v>0</v>
      </c>
      <c r="FR37" s="84">
        <f t="shared" si="138"/>
        <v>291129.09000000003</v>
      </c>
      <c r="FS37" s="85">
        <v>291129.09000000003</v>
      </c>
      <c r="FT37" s="92">
        <v>0</v>
      </c>
      <c r="FU37" s="88">
        <f t="shared" si="139"/>
        <v>1.0389316811788345</v>
      </c>
      <c r="FV37" s="88">
        <f t="shared" si="139"/>
        <v>1.0389316811788345</v>
      </c>
      <c r="FW37" s="88" t="str">
        <f>IF(FQ37=0," ",IF(FQ37/FN37*100&gt;200,"СВ.200",FQ37/FN37))</f>
        <v xml:space="preserve"> </v>
      </c>
      <c r="FX37" s="88" t="str">
        <f t="shared" si="140"/>
        <v>СВ.200</v>
      </c>
      <c r="FY37" s="88" t="str">
        <f t="shared" si="140"/>
        <v>СВ.200</v>
      </c>
      <c r="FZ37" s="88" t="str">
        <f t="shared" si="141"/>
        <v xml:space="preserve"> </v>
      </c>
      <c r="GA37" s="84">
        <f t="shared" si="142"/>
        <v>0</v>
      </c>
      <c r="GB37" s="91">
        <v>0</v>
      </c>
      <c r="GC37" s="84"/>
      <c r="GD37" s="84">
        <f t="shared" si="143"/>
        <v>0</v>
      </c>
      <c r="GE37" s="91">
        <v>0</v>
      </c>
      <c r="GF37" s="85"/>
      <c r="GG37" s="107" t="str">
        <f t="shared" si="166"/>
        <v xml:space="preserve"> </v>
      </c>
      <c r="GH37" s="107" t="str">
        <f t="shared" si="165"/>
        <v xml:space="preserve"> </v>
      </c>
      <c r="GI37" s="88" t="str">
        <f>IF(GC37&lt;0," ",IF(GF37&lt;0," ",IF(GF37=0," ",IF(GC37/GF37*100&gt;200,"СВ.200",GC37/GF37))))</f>
        <v xml:space="preserve"> </v>
      </c>
      <c r="GJ37" s="95">
        <f t="shared" si="79"/>
        <v>0.94347946714102859</v>
      </c>
      <c r="GK37" s="88">
        <f t="shared" si="79"/>
        <v>0.92054124642575363</v>
      </c>
      <c r="GL37" s="88">
        <f t="shared" si="79"/>
        <v>0.97336248089623967</v>
      </c>
      <c r="GM37" s="95">
        <f t="shared" si="80"/>
        <v>0.93710166903191605</v>
      </c>
      <c r="GN37" s="88">
        <f t="shared" si="80"/>
        <v>0.93576842490631718</v>
      </c>
      <c r="GO37" s="88">
        <f t="shared" si="80"/>
        <v>0.93871784139717274</v>
      </c>
      <c r="GP37" s="95">
        <f t="shared" si="33"/>
        <v>0.83730046171824002</v>
      </c>
      <c r="GQ37" s="88">
        <f t="shared" si="33"/>
        <v>0.7776472777585145</v>
      </c>
      <c r="GR37" s="88">
        <f t="shared" si="33"/>
        <v>0.91079701063341978</v>
      </c>
      <c r="GS37" s="95">
        <f t="shared" si="82"/>
        <v>0.82888152306900176</v>
      </c>
      <c r="GT37" s="88">
        <f t="shared" si="82"/>
        <v>0.75086850092760227</v>
      </c>
      <c r="GU37" s="88">
        <f t="shared" si="82"/>
        <v>0.92315258836992464</v>
      </c>
      <c r="GV37" s="95">
        <f t="shared" si="145"/>
        <v>7.3312459070243502E-2</v>
      </c>
      <c r="GW37" s="88">
        <f t="shared" si="145"/>
        <v>9.1344492716000994E-2</v>
      </c>
      <c r="GX37" s="88">
        <f t="shared" si="145"/>
        <v>5.1095837007281125E-2</v>
      </c>
      <c r="GY37" s="98">
        <f t="shared" si="83"/>
        <v>6.6111366647693473E-2</v>
      </c>
      <c r="GZ37" s="99">
        <f t="shared" si="83"/>
        <v>8.4042299889069152E-2</v>
      </c>
      <c r="HA37" s="88">
        <f t="shared" si="83"/>
        <v>4.4443597189404702E-2</v>
      </c>
      <c r="HB37" s="95">
        <f t="shared" si="146"/>
        <v>2.964679617173803E-2</v>
      </c>
      <c r="HC37" s="88">
        <f t="shared" si="146"/>
        <v>5.3709501318481304E-2</v>
      </c>
      <c r="HD37" s="88" t="str">
        <f t="shared" si="84"/>
        <v xml:space="preserve"> </v>
      </c>
      <c r="HE37" s="95">
        <f t="shared" si="85"/>
        <v>2.7378467806429628E-2</v>
      </c>
      <c r="HF37" s="88">
        <f t="shared" si="85"/>
        <v>5.0035229012666591E-2</v>
      </c>
      <c r="HG37" s="88" t="str">
        <f t="shared" si="86"/>
        <v xml:space="preserve"> </v>
      </c>
      <c r="HH37" s="95">
        <f t="shared" si="37"/>
        <v>1.001268078690027E-4</v>
      </c>
      <c r="HI37" s="88">
        <f t="shared" si="37"/>
        <v>1.813943364437499E-4</v>
      </c>
      <c r="HJ37" s="88" t="str">
        <f t="shared" si="37"/>
        <v xml:space="preserve"> </v>
      </c>
      <c r="HK37" s="95">
        <f t="shared" si="147"/>
        <v>2.338198648904251E-6</v>
      </c>
      <c r="HL37" s="88">
        <f t="shared" si="147"/>
        <v>4.1442504839304203E-6</v>
      </c>
      <c r="HM37" s="88" t="str">
        <f t="shared" si="88"/>
        <v xml:space="preserve"> </v>
      </c>
      <c r="HN37" s="95">
        <f t="shared" si="38"/>
        <v>1.4381592847656033E-2</v>
      </c>
      <c r="HO37" s="88" t="str">
        <f t="shared" si="38"/>
        <v xml:space="preserve"> </v>
      </c>
      <c r="HP37" s="88">
        <f t="shared" si="38"/>
        <v>3.2100637700644627E-2</v>
      </c>
      <c r="HQ37" s="95">
        <f t="shared" si="167"/>
        <v>1.1776655211365424E-2</v>
      </c>
      <c r="HR37" s="88" t="str">
        <f t="shared" si="167"/>
        <v xml:space="preserve"> </v>
      </c>
      <c r="HS37" s="88">
        <f t="shared" si="167"/>
        <v>2.6007584894423216E-2</v>
      </c>
      <c r="HT37" s="95">
        <f t="shared" si="168"/>
        <v>2.6910134639634123E-3</v>
      </c>
      <c r="HU37" s="88" t="str">
        <f t="shared" si="168"/>
        <v xml:space="preserve"> </v>
      </c>
      <c r="HV37" s="88">
        <f t="shared" si="168"/>
        <v>6.0065146586544688E-3</v>
      </c>
      <c r="HW37" s="95">
        <f t="shared" si="169"/>
        <v>2.896316221774828E-3</v>
      </c>
      <c r="HX37" s="88" t="str">
        <f t="shared" si="169"/>
        <v xml:space="preserve"> </v>
      </c>
      <c r="HY37" s="88">
        <f t="shared" si="169"/>
        <v>6.3962295462473987E-3</v>
      </c>
      <c r="HZ37" s="95">
        <f t="shared" si="42"/>
        <v>8.5407972609244029E-3</v>
      </c>
      <c r="IA37" s="88">
        <f t="shared" si="42"/>
        <v>1.5472901661589843E-2</v>
      </c>
      <c r="IB37" s="141" t="str">
        <f t="shared" si="42"/>
        <v xml:space="preserve"> </v>
      </c>
      <c r="IC37" s="95">
        <f t="shared" si="170"/>
        <v>3.921259429032805E-2</v>
      </c>
      <c r="ID37" s="88">
        <f t="shared" si="170"/>
        <v>7.166256159289465E-2</v>
      </c>
      <c r="IE37" s="88" t="str">
        <f t="shared" si="170"/>
        <v xml:space="preserve"> </v>
      </c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</row>
    <row r="38" spans="1:256" s="101" customFormat="1" outlineLevel="1" x14ac:dyDescent="0.25">
      <c r="A38" s="82">
        <v>27</v>
      </c>
      <c r="B38" s="83" t="s">
        <v>114</v>
      </c>
      <c r="C38" s="84">
        <f t="shared" si="148"/>
        <v>108681417.5</v>
      </c>
      <c r="D38" s="136">
        <v>64346879.829999998</v>
      </c>
      <c r="E38" s="85">
        <v>44334537.670000002</v>
      </c>
      <c r="F38" s="84">
        <f t="shared" si="149"/>
        <v>22048895.170000002</v>
      </c>
      <c r="G38" s="136">
        <v>13390446.01</v>
      </c>
      <c r="H38" s="85">
        <v>8658449.1600000001</v>
      </c>
      <c r="I38" s="84">
        <f>SUM(J38:K38)</f>
        <v>21410902.77</v>
      </c>
      <c r="J38" s="136">
        <v>13503997.74</v>
      </c>
      <c r="K38" s="85">
        <v>7906905.0300000003</v>
      </c>
      <c r="L38" s="88">
        <f t="shared" si="151"/>
        <v>0.20287640405499865</v>
      </c>
      <c r="M38" s="88">
        <f t="shared" si="151"/>
        <v>0.20809782922461245</v>
      </c>
      <c r="N38" s="88">
        <f t="shared" si="151"/>
        <v>0.19529805914405513</v>
      </c>
      <c r="O38" s="88">
        <f t="shared" si="94"/>
        <v>1.0297975478593051</v>
      </c>
      <c r="P38" s="88">
        <f t="shared" si="94"/>
        <v>0.991591250814294</v>
      </c>
      <c r="Q38" s="88">
        <f t="shared" si="94"/>
        <v>1.0950490902759711</v>
      </c>
      <c r="R38" s="84">
        <f t="shared" si="95"/>
        <v>96331550.140000001</v>
      </c>
      <c r="S38" s="85">
        <v>54165300</v>
      </c>
      <c r="T38" s="85">
        <v>42166250.140000001</v>
      </c>
      <c r="U38" s="84">
        <f t="shared" si="10"/>
        <v>19373782.960000001</v>
      </c>
      <c r="V38" s="85">
        <v>11158563.02</v>
      </c>
      <c r="W38" s="85">
        <v>8215219.9399999995</v>
      </c>
      <c r="X38" s="84">
        <f t="shared" si="96"/>
        <v>18281763.910000004</v>
      </c>
      <c r="Y38" s="85">
        <v>10802388.880000003</v>
      </c>
      <c r="Z38" s="85">
        <v>7479375.0300000003</v>
      </c>
      <c r="AA38" s="88">
        <f t="shared" si="152"/>
        <v>0.20111565662385594</v>
      </c>
      <c r="AB38" s="88">
        <f t="shared" si="152"/>
        <v>0.20600943814582398</v>
      </c>
      <c r="AC38" s="88">
        <f t="shared" si="152"/>
        <v>0.19482927489933063</v>
      </c>
      <c r="AD38" s="88">
        <f t="shared" si="97"/>
        <v>1.0597326962199018</v>
      </c>
      <c r="AE38" s="88">
        <f t="shared" si="97"/>
        <v>1.032971793920457</v>
      </c>
      <c r="AF38" s="88">
        <f t="shared" si="97"/>
        <v>1.0983832080953961</v>
      </c>
      <c r="AG38" s="84">
        <f t="shared" si="98"/>
        <v>64939450.140000001</v>
      </c>
      <c r="AH38" s="85">
        <v>33966200</v>
      </c>
      <c r="AI38" s="85">
        <v>30973250.140000001</v>
      </c>
      <c r="AJ38" s="84">
        <f t="shared" si="99"/>
        <v>12260901.9</v>
      </c>
      <c r="AK38" s="137">
        <v>5984419.9900000002</v>
      </c>
      <c r="AL38" s="137">
        <v>6276481.9100000001</v>
      </c>
      <c r="AM38" s="84">
        <f>SUM(AN38:AO38)</f>
        <v>12108338.68</v>
      </c>
      <c r="AN38" s="137">
        <v>6275639.3399999999</v>
      </c>
      <c r="AO38" s="137">
        <v>5832699.3399999999</v>
      </c>
      <c r="AP38" s="88">
        <f t="shared" si="101"/>
        <v>0.18880513884191014</v>
      </c>
      <c r="AQ38" s="88">
        <f t="shared" si="101"/>
        <v>0.17618750375373166</v>
      </c>
      <c r="AR38" s="88">
        <f t="shared" si="101"/>
        <v>0.20264201792288886</v>
      </c>
      <c r="AS38" s="88">
        <f t="shared" si="102"/>
        <v>1.0125998474301019</v>
      </c>
      <c r="AT38" s="88">
        <f t="shared" si="102"/>
        <v>0.95359526986456811</v>
      </c>
      <c r="AU38" s="88">
        <f t="shared" si="102"/>
        <v>1.0760852812961899</v>
      </c>
      <c r="AV38" s="84">
        <f t="shared" si="103"/>
        <v>15276300</v>
      </c>
      <c r="AW38" s="85">
        <v>11100300</v>
      </c>
      <c r="AX38" s="85">
        <v>4176000</v>
      </c>
      <c r="AY38" s="84">
        <f t="shared" si="104"/>
        <v>3670329.49</v>
      </c>
      <c r="AZ38" s="85">
        <v>2666975.1</v>
      </c>
      <c r="BA38" s="85">
        <v>1003354.39</v>
      </c>
      <c r="BB38" s="84">
        <f t="shared" si="105"/>
        <v>3467477.7199999997</v>
      </c>
      <c r="BC38" s="85">
        <v>2519064.87</v>
      </c>
      <c r="BD38" s="85">
        <v>948412.84999999986</v>
      </c>
      <c r="BE38" s="88">
        <f t="shared" si="153"/>
        <v>0.24026298841997082</v>
      </c>
      <c r="BF38" s="88">
        <f t="shared" si="153"/>
        <v>0.24026153347206833</v>
      </c>
      <c r="BG38" s="138">
        <f t="shared" si="154"/>
        <v>0.24026685584291188</v>
      </c>
      <c r="BH38" s="139">
        <f t="shared" si="106"/>
        <v>1.0585012468371391</v>
      </c>
      <c r="BI38" s="139">
        <f t="shared" si="106"/>
        <v>1.0587163243636517</v>
      </c>
      <c r="BJ38" s="139">
        <f t="shared" si="155"/>
        <v>1.0579299827074256</v>
      </c>
      <c r="BK38" s="84">
        <f t="shared" si="107"/>
        <v>5930800</v>
      </c>
      <c r="BL38" s="85">
        <v>5930800</v>
      </c>
      <c r="BM38" s="85"/>
      <c r="BN38" s="84">
        <f t="shared" si="108"/>
        <v>797690.59</v>
      </c>
      <c r="BO38" s="85">
        <v>797690.59</v>
      </c>
      <c r="BP38" s="85"/>
      <c r="BQ38" s="84">
        <f t="shared" si="109"/>
        <v>744336.14</v>
      </c>
      <c r="BR38" s="85">
        <v>744336.14</v>
      </c>
      <c r="BS38" s="92">
        <v>0</v>
      </c>
      <c r="BT38" s="88">
        <f t="shared" si="110"/>
        <v>0.13449966109125244</v>
      </c>
      <c r="BU38" s="88">
        <f t="shared" si="110"/>
        <v>0.13449966109125244</v>
      </c>
      <c r="BV38" s="133"/>
      <c r="BW38" s="88">
        <f t="shared" si="164"/>
        <v>1.0716805850646993</v>
      </c>
      <c r="BX38" s="88">
        <f t="shared" si="111"/>
        <v>1.0716805850646993</v>
      </c>
      <c r="BY38" s="133"/>
      <c r="BZ38" s="84">
        <f t="shared" si="112"/>
        <v>0</v>
      </c>
      <c r="CA38" s="136">
        <v>0</v>
      </c>
      <c r="CB38" s="136"/>
      <c r="CC38" s="84">
        <f t="shared" si="113"/>
        <v>0</v>
      </c>
      <c r="CD38" s="85">
        <v>0</v>
      </c>
      <c r="CE38" s="85"/>
      <c r="CF38" s="84">
        <f t="shared" si="114"/>
        <v>1.1000000000000001</v>
      </c>
      <c r="CG38" s="85">
        <v>1.1000000000000001</v>
      </c>
      <c r="CH38" s="92"/>
      <c r="CI38" s="88" t="str">
        <f t="shared" si="171"/>
        <v xml:space="preserve"> </v>
      </c>
      <c r="CJ38" s="88" t="str">
        <f t="shared" si="171"/>
        <v xml:space="preserve"> </v>
      </c>
      <c r="CK38" s="133"/>
      <c r="CL38" s="88">
        <f t="shared" si="162"/>
        <v>0</v>
      </c>
      <c r="CM38" s="88">
        <f t="shared" si="156"/>
        <v>0</v>
      </c>
      <c r="CN38" s="133"/>
      <c r="CO38" s="84">
        <f t="shared" si="115"/>
        <v>1419000</v>
      </c>
      <c r="CP38" s="85">
        <v>1419000</v>
      </c>
      <c r="CQ38" s="85"/>
      <c r="CR38" s="84">
        <f t="shared" si="116"/>
        <v>644322</v>
      </c>
      <c r="CS38" s="85">
        <v>644322</v>
      </c>
      <c r="CT38" s="85"/>
      <c r="CU38" s="84">
        <f t="shared" si="117"/>
        <v>751385.12</v>
      </c>
      <c r="CV38" s="85">
        <v>751385.12</v>
      </c>
      <c r="CW38" s="92"/>
      <c r="CX38" s="88">
        <f t="shared" si="173"/>
        <v>0.45406765327695559</v>
      </c>
      <c r="CY38" s="88">
        <f t="shared" si="173"/>
        <v>0.45406765327695559</v>
      </c>
      <c r="CZ38" s="88" t="str">
        <f t="shared" si="173"/>
        <v xml:space="preserve"> </v>
      </c>
      <c r="DA38" s="88">
        <f t="shared" si="174"/>
        <v>0.85751232337419725</v>
      </c>
      <c r="DB38" s="88">
        <f t="shared" si="174"/>
        <v>0.85751232337419725</v>
      </c>
      <c r="DC38" s="88" t="str">
        <f t="shared" si="174"/>
        <v xml:space="preserve"> </v>
      </c>
      <c r="DD38" s="84">
        <f t="shared" si="120"/>
        <v>452000</v>
      </c>
      <c r="DE38" s="85">
        <v>266000</v>
      </c>
      <c r="DF38" s="85">
        <v>186000</v>
      </c>
      <c r="DG38" s="84">
        <f t="shared" si="121"/>
        <v>335525</v>
      </c>
      <c r="DH38" s="85">
        <v>234867.5</v>
      </c>
      <c r="DI38" s="85">
        <v>100657.5</v>
      </c>
      <c r="DJ38" s="84">
        <f t="shared" si="122"/>
        <v>294163</v>
      </c>
      <c r="DK38" s="85">
        <v>205914.1</v>
      </c>
      <c r="DL38" s="85">
        <v>88248.9</v>
      </c>
      <c r="DM38" s="88">
        <f t="shared" si="123"/>
        <v>0.7423119469026549</v>
      </c>
      <c r="DN38" s="88">
        <f t="shared" si="123"/>
        <v>0.88296052631578947</v>
      </c>
      <c r="DO38" s="88">
        <f t="shared" si="123"/>
        <v>0.54116935483870965</v>
      </c>
      <c r="DP38" s="88">
        <f t="shared" si="124"/>
        <v>1.140609118073993</v>
      </c>
      <c r="DQ38" s="88">
        <f t="shared" si="124"/>
        <v>1.140609118073993</v>
      </c>
      <c r="DR38" s="88">
        <f t="shared" si="124"/>
        <v>1.140609118073993</v>
      </c>
      <c r="DS38" s="84">
        <f t="shared" si="157"/>
        <v>2740000</v>
      </c>
      <c r="DT38" s="85"/>
      <c r="DU38" s="85">
        <v>2740000</v>
      </c>
      <c r="DV38" s="84">
        <f t="shared" si="125"/>
        <v>289371.58999999997</v>
      </c>
      <c r="DW38" s="85"/>
      <c r="DX38" s="85">
        <v>289371.58999999997</v>
      </c>
      <c r="DY38" s="84">
        <f t="shared" si="126"/>
        <v>210721.87</v>
      </c>
      <c r="DZ38" s="85"/>
      <c r="EA38" s="85">
        <v>210721.87</v>
      </c>
      <c r="EB38" s="88">
        <f t="shared" si="177"/>
        <v>0.10561006934306569</v>
      </c>
      <c r="EC38" s="88" t="str">
        <f t="shared" si="177"/>
        <v xml:space="preserve"> </v>
      </c>
      <c r="ED38" s="88">
        <f t="shared" si="177"/>
        <v>0.10561006934306569</v>
      </c>
      <c r="EE38" s="88">
        <f t="shared" si="163"/>
        <v>1.3732394743839353</v>
      </c>
      <c r="EF38" s="88" t="str">
        <f t="shared" si="163"/>
        <v xml:space="preserve"> </v>
      </c>
      <c r="EG38" s="88">
        <f t="shared" si="163"/>
        <v>1.3732394743839353</v>
      </c>
      <c r="EH38" s="84">
        <f t="shared" si="127"/>
        <v>4091000</v>
      </c>
      <c r="EI38" s="85"/>
      <c r="EJ38" s="85">
        <v>4091000</v>
      </c>
      <c r="EK38" s="84">
        <f t="shared" si="128"/>
        <v>545354.54999999993</v>
      </c>
      <c r="EL38" s="85"/>
      <c r="EM38" s="85">
        <v>545354.54999999993</v>
      </c>
      <c r="EN38" s="84">
        <f t="shared" si="129"/>
        <v>399292.07</v>
      </c>
      <c r="EO38" s="85"/>
      <c r="EP38" s="85">
        <v>399292.07</v>
      </c>
      <c r="EQ38" s="88">
        <f t="shared" si="175"/>
        <v>0.13330592764605229</v>
      </c>
      <c r="ER38" s="88" t="str">
        <f t="shared" si="175"/>
        <v xml:space="preserve"> </v>
      </c>
      <c r="ES38" s="88">
        <f t="shared" si="175"/>
        <v>0.13330592764605229</v>
      </c>
      <c r="ET38" s="88">
        <f t="shared" si="176"/>
        <v>1.3658036083711853</v>
      </c>
      <c r="EU38" s="88" t="str">
        <f t="shared" si="176"/>
        <v xml:space="preserve"> </v>
      </c>
      <c r="EV38" s="88">
        <f t="shared" si="176"/>
        <v>1.3658036083711853</v>
      </c>
      <c r="EW38" s="84">
        <f t="shared" si="132"/>
        <v>0</v>
      </c>
      <c r="EX38" s="85">
        <v>0</v>
      </c>
      <c r="EY38" s="84"/>
      <c r="EZ38" s="84">
        <f t="shared" si="133"/>
        <v>0</v>
      </c>
      <c r="FA38" s="85">
        <v>0</v>
      </c>
      <c r="FB38" s="84"/>
      <c r="FC38" s="84">
        <f t="shared" si="134"/>
        <v>0</v>
      </c>
      <c r="FD38" s="85">
        <v>0</v>
      </c>
      <c r="FE38" s="84">
        <v>0</v>
      </c>
      <c r="FF38" s="88" t="str">
        <f t="shared" si="178"/>
        <v xml:space="preserve"> </v>
      </c>
      <c r="FG38" s="88" t="str">
        <f t="shared" si="178"/>
        <v xml:space="preserve"> </v>
      </c>
      <c r="FH38" s="88" t="str">
        <f t="shared" si="135"/>
        <v xml:space="preserve"> </v>
      </c>
      <c r="FI38" s="88" t="str">
        <f t="shared" si="172"/>
        <v xml:space="preserve"> </v>
      </c>
      <c r="FJ38" s="88" t="str">
        <f t="shared" si="172"/>
        <v xml:space="preserve"> </v>
      </c>
      <c r="FK38" s="88" t="str">
        <f t="shared" si="161"/>
        <v xml:space="preserve"> </v>
      </c>
      <c r="FL38" s="84">
        <f t="shared" si="136"/>
        <v>1483000</v>
      </c>
      <c r="FM38" s="85">
        <v>1483000</v>
      </c>
      <c r="FN38" s="92">
        <v>0</v>
      </c>
      <c r="FO38" s="84">
        <f t="shared" si="137"/>
        <v>830287.84</v>
      </c>
      <c r="FP38" s="85">
        <v>830287.84</v>
      </c>
      <c r="FQ38" s="92">
        <v>0</v>
      </c>
      <c r="FR38" s="84">
        <f t="shared" si="138"/>
        <v>306048.21000000002</v>
      </c>
      <c r="FS38" s="85">
        <v>306048.21000000002</v>
      </c>
      <c r="FT38" s="92">
        <v>0</v>
      </c>
      <c r="FU38" s="88">
        <f t="shared" si="139"/>
        <v>0.55987042481456506</v>
      </c>
      <c r="FV38" s="88">
        <f t="shared" si="139"/>
        <v>0.55987042481456506</v>
      </c>
      <c r="FW38" s="88" t="str">
        <f t="shared" si="139"/>
        <v xml:space="preserve"> </v>
      </c>
      <c r="FX38" s="88" t="str">
        <f t="shared" si="140"/>
        <v>СВ.200</v>
      </c>
      <c r="FY38" s="88" t="str">
        <f t="shared" si="140"/>
        <v>СВ.200</v>
      </c>
      <c r="FZ38" s="88" t="str">
        <f t="shared" si="141"/>
        <v xml:space="preserve"> </v>
      </c>
      <c r="GA38" s="84">
        <f t="shared" si="142"/>
        <v>0</v>
      </c>
      <c r="GB38" s="91">
        <v>0</v>
      </c>
      <c r="GC38" s="84"/>
      <c r="GD38" s="84">
        <f t="shared" si="143"/>
        <v>0</v>
      </c>
      <c r="GE38" s="91">
        <v>0</v>
      </c>
      <c r="GF38" s="85"/>
      <c r="GG38" s="88" t="str">
        <f>IF(GA38&lt;0," ",IF(GD38&lt;0," ",IF(GD38=0," ",IF(GA38/GD38*100&gt;200,"СВ.200",GA38/GD38))))</f>
        <v xml:space="preserve"> </v>
      </c>
      <c r="GH38" s="88" t="str">
        <f>IF(GB38&lt;0," ",IF(GE38&lt;0," ",IF(GE38=0," ",IF(GB38/GE38*100&gt;200,"СВ.200",GB38/GE38))))</f>
        <v xml:space="preserve"> </v>
      </c>
      <c r="GI38" s="88" t="str">
        <f>IF(GC38&lt;0," ",IF(GF38&lt;0," ",IF(GF38=0," ",IF(GC38/GF38*100&gt;200,"СВ.200",GC38/GF38))))</f>
        <v xml:space="preserve"> </v>
      </c>
      <c r="GJ38" s="95">
        <f t="shared" si="79"/>
        <v>0.85385301621263698</v>
      </c>
      <c r="GK38" s="88">
        <f t="shared" si="79"/>
        <v>0.79994006871034939</v>
      </c>
      <c r="GL38" s="88">
        <f t="shared" si="79"/>
        <v>0.94592953900699628</v>
      </c>
      <c r="GM38" s="95">
        <f t="shared" si="80"/>
        <v>0.87867363922888109</v>
      </c>
      <c r="GN38" s="88">
        <f t="shared" si="80"/>
        <v>0.83332272962877951</v>
      </c>
      <c r="GO38" s="88">
        <f t="shared" si="80"/>
        <v>0.9488096295526437</v>
      </c>
      <c r="GP38" s="95">
        <f t="shared" si="33"/>
        <v>0.66231785617671268</v>
      </c>
      <c r="GQ38" s="88">
        <f t="shared" si="33"/>
        <v>0.58094921500363528</v>
      </c>
      <c r="GR38" s="88">
        <f t="shared" si="33"/>
        <v>0.77983779615340398</v>
      </c>
      <c r="GS38" s="95">
        <f t="shared" si="82"/>
        <v>0.63286049633746899</v>
      </c>
      <c r="GT38" s="88">
        <f t="shared" si="82"/>
        <v>0.53630740618427775</v>
      </c>
      <c r="GU38" s="88">
        <f t="shared" si="82"/>
        <v>0.76400655805205386</v>
      </c>
      <c r="GV38" s="95">
        <f t="shared" si="145"/>
        <v>0.18966866310440167</v>
      </c>
      <c r="GW38" s="88">
        <f t="shared" si="145"/>
        <v>0.23319516617883501</v>
      </c>
      <c r="GX38" s="88">
        <f t="shared" si="145"/>
        <v>0.12680375648979855</v>
      </c>
      <c r="GY38" s="98">
        <f t="shared" si="83"/>
        <v>0.18944826096059456</v>
      </c>
      <c r="GZ38" s="99">
        <f t="shared" si="83"/>
        <v>0.23900703838118398</v>
      </c>
      <c r="HA38" s="88">
        <f t="shared" si="83"/>
        <v>0.12213360047911269</v>
      </c>
      <c r="HB38" s="95">
        <f t="shared" si="146"/>
        <v>4.0714678499532156E-2</v>
      </c>
      <c r="HC38" s="88">
        <f t="shared" si="146"/>
        <v>6.8904771737860249E-2</v>
      </c>
      <c r="HD38" s="88" t="str">
        <f t="shared" si="84"/>
        <v xml:space="preserve"> </v>
      </c>
      <c r="HE38" s="95">
        <f t="shared" si="85"/>
        <v>4.1173713551294989E-2</v>
      </c>
      <c r="HF38" s="88">
        <f t="shared" si="85"/>
        <v>7.1486856199159593E-2</v>
      </c>
      <c r="HG38" s="88" t="str">
        <f t="shared" si="86"/>
        <v xml:space="preserve"> </v>
      </c>
      <c r="HH38" s="95">
        <f t="shared" si="37"/>
        <v>6.0169248734161109E-8</v>
      </c>
      <c r="HI38" s="88">
        <f t="shared" si="37"/>
        <v>1.0182932795879867E-7</v>
      </c>
      <c r="HJ38" s="88" t="str">
        <f t="shared" si="37"/>
        <v xml:space="preserve"> </v>
      </c>
      <c r="HK38" s="95" t="str">
        <f t="shared" si="147"/>
        <v xml:space="preserve"> </v>
      </c>
      <c r="HL38" s="88" t="str">
        <f t="shared" si="147"/>
        <v xml:space="preserve"> </v>
      </c>
      <c r="HM38" s="88" t="str">
        <f t="shared" si="88"/>
        <v xml:space="preserve"> </v>
      </c>
      <c r="HN38" s="95">
        <f t="shared" si="38"/>
        <v>2.1841003524916427E-2</v>
      </c>
      <c r="HO38" s="88" t="str">
        <f t="shared" si="38"/>
        <v xml:space="preserve"> </v>
      </c>
      <c r="HP38" s="88">
        <f t="shared" si="38"/>
        <v>5.3385753274628883E-2</v>
      </c>
      <c r="HQ38" s="95">
        <f t="shared" si="167"/>
        <v>2.8149099797698977E-2</v>
      </c>
      <c r="HR38" s="88" t="str">
        <f t="shared" si="167"/>
        <v xml:space="preserve"> </v>
      </c>
      <c r="HS38" s="88">
        <f t="shared" si="167"/>
        <v>6.638343878593711E-2</v>
      </c>
      <c r="HT38" s="95">
        <f t="shared" si="168"/>
        <v>1.1526342372506874E-2</v>
      </c>
      <c r="HU38" s="88" t="str">
        <f t="shared" si="168"/>
        <v xml:space="preserve"> </v>
      </c>
      <c r="HV38" s="88">
        <f t="shared" si="168"/>
        <v>2.8173726969805388E-2</v>
      </c>
      <c r="HW38" s="95">
        <f t="shared" si="169"/>
        <v>1.4936246090784118E-2</v>
      </c>
      <c r="HX38" s="88" t="str">
        <f t="shared" si="169"/>
        <v xml:space="preserve"> </v>
      </c>
      <c r="HY38" s="88">
        <f t="shared" si="169"/>
        <v>3.5223839667523252E-2</v>
      </c>
      <c r="HZ38" s="95">
        <f t="shared" si="42"/>
        <v>1.6740628065577069E-2</v>
      </c>
      <c r="IA38" s="88">
        <f t="shared" si="42"/>
        <v>2.8331530497539351E-2</v>
      </c>
      <c r="IB38" s="141" t="str">
        <f t="shared" si="42"/>
        <v xml:space="preserve"> </v>
      </c>
      <c r="IC38" s="95">
        <f t="shared" si="170"/>
        <v>4.2856257949944535E-2</v>
      </c>
      <c r="ID38" s="88">
        <f t="shared" si="170"/>
        <v>7.4408132885196543E-2</v>
      </c>
      <c r="IE38" s="88" t="str">
        <f t="shared" si="170"/>
        <v xml:space="preserve"> </v>
      </c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  <c r="IV38" s="81"/>
    </row>
    <row r="39" spans="1:256" s="130" customFormat="1" ht="49.5" customHeight="1" x14ac:dyDescent="0.2">
      <c r="A39" s="4"/>
      <c r="B39" s="116" t="s">
        <v>115</v>
      </c>
      <c r="C39" s="120">
        <f>D39+E39</f>
        <v>4794652860.7200012</v>
      </c>
      <c r="D39" s="120">
        <f>SUM(D18:D38)</f>
        <v>2930360198.9000006</v>
      </c>
      <c r="E39" s="120">
        <f>SUM(E18:E38)</f>
        <v>1864292661.8200002</v>
      </c>
      <c r="F39" s="120">
        <f>G39+H39</f>
        <v>1054948237.8699999</v>
      </c>
      <c r="G39" s="120">
        <f>SUM(G18:G38)</f>
        <v>683659461.93999994</v>
      </c>
      <c r="H39" s="120">
        <f>SUM(H18:H38)</f>
        <v>371288775.93000001</v>
      </c>
      <c r="I39" s="120">
        <f>J39+K39</f>
        <v>918156990.49000001</v>
      </c>
      <c r="J39" s="120">
        <f>SUM(J18:J38)</f>
        <v>597165421.63000011</v>
      </c>
      <c r="K39" s="120">
        <f>SUM(K18:K38)</f>
        <v>320991568.85999995</v>
      </c>
      <c r="L39" s="121">
        <f>F39/C39</f>
        <v>0.22002598905806517</v>
      </c>
      <c r="M39" s="121">
        <f t="shared" si="151"/>
        <v>0.23330219342885977</v>
      </c>
      <c r="N39" s="121">
        <f t="shared" si="151"/>
        <v>0.19915798819243993</v>
      </c>
      <c r="O39" s="121">
        <f>IF(I39=0," ",IF(F39/I39*100&gt;200,"СВ.200",F39/I39))</f>
        <v>1.1489845950059123</v>
      </c>
      <c r="P39" s="121">
        <f t="shared" ref="P39:Q42" si="179">G39/J39</f>
        <v>1.1448410058203118</v>
      </c>
      <c r="Q39" s="121">
        <f t="shared" si="179"/>
        <v>1.1566932341825373</v>
      </c>
      <c r="R39" s="122">
        <f t="shared" si="95"/>
        <v>4184580516.8800001</v>
      </c>
      <c r="S39" s="120">
        <f>SUM(S18:S38)</f>
        <v>2489138869.9100003</v>
      </c>
      <c r="T39" s="120">
        <f>SUM(T18:T38)</f>
        <v>1695441646.97</v>
      </c>
      <c r="U39" s="122">
        <f t="shared" si="10"/>
        <v>920689859.19999981</v>
      </c>
      <c r="V39" s="120">
        <f>SUM(V18:V38)</f>
        <v>577651768.93999994</v>
      </c>
      <c r="W39" s="120">
        <f>SUM(W18:W38)</f>
        <v>343038090.25999993</v>
      </c>
      <c r="X39" s="122">
        <f t="shared" si="96"/>
        <v>794783352.93000007</v>
      </c>
      <c r="Y39" s="122">
        <f>SUM(Y18:Y38)</f>
        <v>499840935.76000005</v>
      </c>
      <c r="Z39" s="122">
        <f>SUM(Z18:Z38)</f>
        <v>294942417.17000002</v>
      </c>
      <c r="AA39" s="121">
        <f t="shared" si="152"/>
        <v>0.22001963051877443</v>
      </c>
      <c r="AB39" s="121">
        <f t="shared" si="152"/>
        <v>0.23206891986741024</v>
      </c>
      <c r="AC39" s="121">
        <f t="shared" si="152"/>
        <v>0.2023296353920872</v>
      </c>
      <c r="AD39" s="121">
        <f>IF(X39=0," ",IF(U39/X39*100&gt;200,"СВ.200",U39/X39))</f>
        <v>1.1584161341651664</v>
      </c>
      <c r="AE39" s="121">
        <f t="shared" ref="AE39:AF42" si="180">V39/Y39</f>
        <v>1.1556711897989902</v>
      </c>
      <c r="AF39" s="121">
        <f t="shared" si="180"/>
        <v>1.1630680101949471</v>
      </c>
      <c r="AG39" s="122">
        <f t="shared" si="98"/>
        <v>3352865290.25</v>
      </c>
      <c r="AH39" s="120">
        <f>SUM(AH18:AH38)</f>
        <v>1972467927.4499998</v>
      </c>
      <c r="AI39" s="120">
        <f>SUM(AI18:AI38)</f>
        <v>1380397362.8000002</v>
      </c>
      <c r="AJ39" s="122">
        <f t="shared" si="99"/>
        <v>712155970.6400001</v>
      </c>
      <c r="AK39" s="120">
        <f>SUM(AK18:AK38)</f>
        <v>427974905.99000001</v>
      </c>
      <c r="AL39" s="120">
        <f>SUM(AL18:AL38)</f>
        <v>284181064.65000004</v>
      </c>
      <c r="AM39" s="122">
        <f>SUM(AN39:AO39)</f>
        <v>612676453.13</v>
      </c>
      <c r="AN39" s="122">
        <f>SUM(AN18:AN38)</f>
        <v>369105276.93000001</v>
      </c>
      <c r="AO39" s="122">
        <f>SUM(AO18:AO38)</f>
        <v>243571176.19999999</v>
      </c>
      <c r="AP39" s="121">
        <f t="shared" si="101"/>
        <v>0.21240220199449156</v>
      </c>
      <c r="AQ39" s="121">
        <f t="shared" si="101"/>
        <v>0.2169743294854404</v>
      </c>
      <c r="AR39" s="121">
        <f t="shared" si="101"/>
        <v>0.20586902895378378</v>
      </c>
      <c r="AS39" s="121">
        <f>AJ39/AM39</f>
        <v>1.1623687625039054</v>
      </c>
      <c r="AT39" s="121">
        <f>AK39/AN39</f>
        <v>1.159492786311924</v>
      </c>
      <c r="AU39" s="121">
        <f>IF(AO39=0," ",IF(AL39/AO39*100&gt;200,"СВ.200",AL39/AO39))</f>
        <v>1.1667269875014055</v>
      </c>
      <c r="AV39" s="122">
        <f t="shared" si="103"/>
        <v>290189433.00999999</v>
      </c>
      <c r="AW39" s="120">
        <f>SUM(AW18:AW38)</f>
        <v>236683715.84</v>
      </c>
      <c r="AX39" s="120">
        <f>SUM(AX18:AX38)</f>
        <v>53505717.170000002</v>
      </c>
      <c r="AY39" s="122">
        <f t="shared" si="104"/>
        <v>71435620.410000011</v>
      </c>
      <c r="AZ39" s="120">
        <f>SUM(AZ18:AZ38)</f>
        <v>58184729.970000006</v>
      </c>
      <c r="BA39" s="120">
        <f>SUM(BA18:BA38)</f>
        <v>13250890.439999999</v>
      </c>
      <c r="BB39" s="122">
        <f t="shared" si="105"/>
        <v>66713401.960000001</v>
      </c>
      <c r="BC39" s="122">
        <f>SUM(BC18:BC38)</f>
        <v>54337199.109999999</v>
      </c>
      <c r="BD39" s="122">
        <f>SUM(BD18:BD38)</f>
        <v>12376202.85</v>
      </c>
      <c r="BE39" s="121">
        <f t="shared" si="153"/>
        <v>0.24616892375794514</v>
      </c>
      <c r="BF39" s="121">
        <f t="shared" si="153"/>
        <v>0.24583326218071264</v>
      </c>
      <c r="BG39" s="143">
        <f>BA39/AX39</f>
        <v>0.24765373012193939</v>
      </c>
      <c r="BH39" s="124">
        <f t="shared" si="106"/>
        <v>1.0707836553265768</v>
      </c>
      <c r="BI39" s="124">
        <f t="shared" si="106"/>
        <v>1.0708084134445555</v>
      </c>
      <c r="BJ39" s="124">
        <f t="shared" si="155"/>
        <v>1.0706749558488369</v>
      </c>
      <c r="BK39" s="122">
        <f t="shared" si="107"/>
        <v>127694632.66999999</v>
      </c>
      <c r="BL39" s="120">
        <f>SUM(BL18:BL38)</f>
        <v>127694632.66999999</v>
      </c>
      <c r="BM39" s="120">
        <f>SUM(BM18:BM38)</f>
        <v>0</v>
      </c>
      <c r="BN39" s="122">
        <f t="shared" si="108"/>
        <v>18578706.059999999</v>
      </c>
      <c r="BO39" s="120">
        <f>SUM(BO18:BO38)</f>
        <v>18578706.059999999</v>
      </c>
      <c r="BP39" s="120">
        <f>SUM(BP18:BP38)</f>
        <v>0</v>
      </c>
      <c r="BQ39" s="122">
        <f t="shared" si="109"/>
        <v>17336044.620000001</v>
      </c>
      <c r="BR39" s="122">
        <f>SUM(BR18:BR38)</f>
        <v>17336044.620000001</v>
      </c>
      <c r="BS39" s="122">
        <f>SUM(BS18:BS38)</f>
        <v>0</v>
      </c>
      <c r="BT39" s="121">
        <f t="shared" si="110"/>
        <v>0.14549324174033823</v>
      </c>
      <c r="BU39" s="121">
        <f t="shared" si="110"/>
        <v>0.14549324174033823</v>
      </c>
      <c r="BV39" s="119"/>
      <c r="BW39" s="121">
        <f t="shared" si="164"/>
        <v>1.0716807938165076</v>
      </c>
      <c r="BX39" s="121">
        <f t="shared" si="111"/>
        <v>1.0716807938165076</v>
      </c>
      <c r="BY39" s="119"/>
      <c r="BZ39" s="122">
        <f t="shared" si="112"/>
        <v>9000</v>
      </c>
      <c r="CA39" s="120">
        <f>SUM(CA18:CA38)</f>
        <v>9000</v>
      </c>
      <c r="CB39" s="120">
        <f>SUM(CB18:CB38)</f>
        <v>0</v>
      </c>
      <c r="CC39" s="122">
        <f t="shared" si="113"/>
        <v>23472.760000000002</v>
      </c>
      <c r="CD39" s="120">
        <f>SUM(CD18:CD38)</f>
        <v>23472.760000000002</v>
      </c>
      <c r="CE39" s="120">
        <f>SUM(CE18:CE38)</f>
        <v>0</v>
      </c>
      <c r="CF39" s="122">
        <f t="shared" si="114"/>
        <v>47997.07</v>
      </c>
      <c r="CG39" s="122">
        <f>SUM(CG18:CG38)</f>
        <v>47997.07</v>
      </c>
      <c r="CH39" s="122">
        <f>SUM(CH18:CH38)</f>
        <v>0</v>
      </c>
      <c r="CI39" s="125">
        <f t="shared" si="171"/>
        <v>0.38342316796150089</v>
      </c>
      <c r="CJ39" s="125">
        <f t="shared" si="171"/>
        <v>0.38342316796150089</v>
      </c>
      <c r="CK39" s="119"/>
      <c r="CL39" s="125">
        <f>IF(CC39&lt;0," ",IF(CF39&lt;0," ",IF(CF39=0," ",IF(CC39/CF39*100&gt;200,"СВ.200",CC39/CF39))))</f>
        <v>0.48904568549705224</v>
      </c>
      <c r="CM39" s="125">
        <f t="shared" si="156"/>
        <v>0.48904568549705224</v>
      </c>
      <c r="CN39" s="119"/>
      <c r="CO39" s="122">
        <f t="shared" si="115"/>
        <v>51811847.950000003</v>
      </c>
      <c r="CP39" s="120">
        <f>SUM(CP18:CP38)</f>
        <v>51811847.950000003</v>
      </c>
      <c r="CQ39" s="120">
        <f>SUM(CQ18:CQ38)</f>
        <v>0</v>
      </c>
      <c r="CR39" s="122">
        <f t="shared" si="116"/>
        <v>27146953.929999996</v>
      </c>
      <c r="CS39" s="120">
        <f>SUM(CS18:CS38)</f>
        <v>27146953.929999996</v>
      </c>
      <c r="CT39" s="120">
        <f>SUM(CT18:CT38)</f>
        <v>0</v>
      </c>
      <c r="CU39" s="122">
        <f t="shared" si="117"/>
        <v>26168800.920000006</v>
      </c>
      <c r="CV39" s="122">
        <f>SUM(CV18:CV38)</f>
        <v>26168800.920000006</v>
      </c>
      <c r="CW39" s="122">
        <f>SUM(CW18:CW38)</f>
        <v>0</v>
      </c>
      <c r="CX39" s="121">
        <f t="shared" si="173"/>
        <v>0.52395262867670012</v>
      </c>
      <c r="CY39" s="121">
        <f t="shared" si="173"/>
        <v>0.52395262867670012</v>
      </c>
      <c r="CZ39" s="121" t="str">
        <f t="shared" si="173"/>
        <v xml:space="preserve"> </v>
      </c>
      <c r="DA39" s="121">
        <f t="shared" si="174"/>
        <v>1.0373785949532146</v>
      </c>
      <c r="DB39" s="121">
        <f t="shared" si="174"/>
        <v>1.0373785949532146</v>
      </c>
      <c r="DC39" s="121" t="str">
        <f t="shared" si="174"/>
        <v xml:space="preserve"> </v>
      </c>
      <c r="DD39" s="122">
        <f t="shared" si="120"/>
        <v>32204391</v>
      </c>
      <c r="DE39" s="120">
        <f>SUM(DE18:DE38)</f>
        <v>26666405</v>
      </c>
      <c r="DF39" s="120">
        <f>SUM(DF18:DF38)</f>
        <v>5537986</v>
      </c>
      <c r="DG39" s="122">
        <f>SUM(DH39:DI39)</f>
        <v>18869865.859999999</v>
      </c>
      <c r="DH39" s="120">
        <f>SUM(DH18:DH38)</f>
        <v>13128179.34</v>
      </c>
      <c r="DI39" s="120">
        <f>SUM(DI18:DI38)</f>
        <v>5741686.5200000005</v>
      </c>
      <c r="DJ39" s="122">
        <f>SUM(DK39:DL39)</f>
        <v>22886662.959999997</v>
      </c>
      <c r="DK39" s="122">
        <f>SUM(DK18:DK38)</f>
        <v>15619419.889999997</v>
      </c>
      <c r="DL39" s="122">
        <f>SUM(DL18:DL38)</f>
        <v>7267243.0700000003</v>
      </c>
      <c r="DM39" s="121">
        <f t="shared" ref="DM39:DO42" si="181">IF(DD39=0," ",IF(DG39/DD39*100&gt;200,"СВ.200",DG39/DD39))</f>
        <v>0.58594077621278418</v>
      </c>
      <c r="DN39" s="121">
        <f t="shared" si="181"/>
        <v>0.49231155605714383</v>
      </c>
      <c r="DO39" s="121">
        <f t="shared" si="181"/>
        <v>1.0367824187348975</v>
      </c>
      <c r="DP39" s="121">
        <f t="shared" si="124"/>
        <v>0.82449179650959481</v>
      </c>
      <c r="DQ39" s="121">
        <f t="shared" si="124"/>
        <v>0.84050364433861202</v>
      </c>
      <c r="DR39" s="121">
        <f t="shared" si="124"/>
        <v>0.79007767659545203</v>
      </c>
      <c r="DS39" s="122">
        <f>SUM(DT39:DU39)</f>
        <v>65951600</v>
      </c>
      <c r="DT39" s="120">
        <f>SUM(DT18:DT38)</f>
        <v>0</v>
      </c>
      <c r="DU39" s="120">
        <f>SUM(DU18:DU38)</f>
        <v>65951600</v>
      </c>
      <c r="DV39" s="122">
        <f>SUM(DW39:DX39)</f>
        <v>5216603.7399999984</v>
      </c>
      <c r="DW39" s="120">
        <f>SUM(DW18:DW38)</f>
        <v>0</v>
      </c>
      <c r="DX39" s="120">
        <f>SUM(DX18:DX38)</f>
        <v>5216603.7399999984</v>
      </c>
      <c r="DY39" s="122">
        <f>SUM(DZ39:EA39)</f>
        <v>5360894.49</v>
      </c>
      <c r="DZ39" s="122">
        <f>SUM(DZ18:DZ38)</f>
        <v>0</v>
      </c>
      <c r="EA39" s="122">
        <f>SUM(EA18:EA38)</f>
        <v>5360894.49</v>
      </c>
      <c r="EB39" s="121">
        <f t="shared" ref="EB39:ED42" si="182">IF(DS39=0," ",IF(DV39/DS39*100&gt;200,"СВ.200",DV39/DS39))</f>
        <v>7.9097455406692149E-2</v>
      </c>
      <c r="EC39" s="121" t="str">
        <f>IF(DW39&lt;=0," ",IF(DW39/DT39*100&gt;200,"СВ.200",DW39/DT39))</f>
        <v xml:space="preserve"> </v>
      </c>
      <c r="ED39" s="121">
        <f t="shared" si="182"/>
        <v>7.9097455406692149E-2</v>
      </c>
      <c r="EE39" s="121">
        <f t="shared" ref="EE39:EG42" si="183">IF(DY39=0," ",IF(DV39/DY39*100&gt;200,"СВ.200",DV39/DY39))</f>
        <v>0.97308457566752038</v>
      </c>
      <c r="EF39" s="121" t="str">
        <f>IF(DW39&lt;=0," ",IF(DZ39/DW39*100&gt;200,"СВ.200",DZ39/DW39))</f>
        <v xml:space="preserve"> </v>
      </c>
      <c r="EG39" s="121">
        <f t="shared" si="183"/>
        <v>0.97308457566752038</v>
      </c>
      <c r="EH39" s="122">
        <f t="shared" si="127"/>
        <v>189778313</v>
      </c>
      <c r="EI39" s="120">
        <f>SUM(EI18:EI38)</f>
        <v>0</v>
      </c>
      <c r="EJ39" s="120">
        <f>SUM(EJ18:EJ38)</f>
        <v>189778313</v>
      </c>
      <c r="EK39" s="122">
        <f t="shared" si="128"/>
        <v>34628314.909999996</v>
      </c>
      <c r="EL39" s="120">
        <f>SUM(EL18:EL38)</f>
        <v>0</v>
      </c>
      <c r="EM39" s="120">
        <f>SUM(EM18:EM38)</f>
        <v>34628314.909999996</v>
      </c>
      <c r="EN39" s="122">
        <f t="shared" si="129"/>
        <v>26345530.560000006</v>
      </c>
      <c r="EO39" s="122">
        <f>SUM(EO18:EO38)</f>
        <v>0</v>
      </c>
      <c r="EP39" s="122">
        <f>SUM(EP18:EP38)</f>
        <v>26345530.560000006</v>
      </c>
      <c r="EQ39" s="121">
        <f t="shared" si="175"/>
        <v>0.18246718691192074</v>
      </c>
      <c r="ER39" s="121" t="str">
        <f t="shared" si="175"/>
        <v xml:space="preserve"> </v>
      </c>
      <c r="ES39" s="121">
        <f t="shared" si="175"/>
        <v>0.18246718691192074</v>
      </c>
      <c r="ET39" s="121">
        <f t="shared" si="176"/>
        <v>1.3143904933376294</v>
      </c>
      <c r="EU39" s="121" t="str">
        <f t="shared" si="176"/>
        <v xml:space="preserve"> </v>
      </c>
      <c r="EV39" s="121">
        <f t="shared" si="176"/>
        <v>1.3143904933376294</v>
      </c>
      <c r="EW39" s="122">
        <f t="shared" si="132"/>
        <v>40141341</v>
      </c>
      <c r="EX39" s="120">
        <f>SUM(EX18:EX38)</f>
        <v>40141341</v>
      </c>
      <c r="EY39" s="122">
        <f>SUM(EY18:EY38)</f>
        <v>0</v>
      </c>
      <c r="EZ39" s="122">
        <f t="shared" si="133"/>
        <v>8553923.2899999991</v>
      </c>
      <c r="FA39" s="120">
        <f>SUM(FA18:FA38)</f>
        <v>8553923.2899999991</v>
      </c>
      <c r="FB39" s="122">
        <f>SUM(FB18:FB38)</f>
        <v>0</v>
      </c>
      <c r="FC39" s="122">
        <f t="shared" si="134"/>
        <v>9935609.9900000002</v>
      </c>
      <c r="FD39" s="122">
        <f>SUM(FD18:FD38)</f>
        <v>9935609.9900000002</v>
      </c>
      <c r="FE39" s="122">
        <f>SUM(FE18:FE38)</f>
        <v>0</v>
      </c>
      <c r="FF39" s="121">
        <f t="shared" si="178"/>
        <v>0.21309510536780521</v>
      </c>
      <c r="FG39" s="121">
        <f t="shared" si="178"/>
        <v>0.21309510536780521</v>
      </c>
      <c r="FH39" s="121" t="str">
        <f t="shared" si="135"/>
        <v xml:space="preserve"> </v>
      </c>
      <c r="FI39" s="121">
        <f t="shared" si="172"/>
        <v>0.86093589609589727</v>
      </c>
      <c r="FJ39" s="121">
        <f t="shared" si="172"/>
        <v>0.86093589609589727</v>
      </c>
      <c r="FK39" s="121" t="str">
        <f>IF(FE39=0," ",IF(FB39/FE39*100&gt;200,"СВ.200",FB39/FE39))</f>
        <v xml:space="preserve"> </v>
      </c>
      <c r="FL39" s="122">
        <f t="shared" si="136"/>
        <v>33834668</v>
      </c>
      <c r="FM39" s="120">
        <f>SUM(FM18:FM38)</f>
        <v>33664000</v>
      </c>
      <c r="FN39" s="122">
        <f>SUM(FN18:FN38)</f>
        <v>170668</v>
      </c>
      <c r="FO39" s="122">
        <f t="shared" si="137"/>
        <v>24080439.199999999</v>
      </c>
      <c r="FP39" s="120">
        <f>SUM(FP18:FP38)</f>
        <v>24060909.199999999</v>
      </c>
      <c r="FQ39" s="122">
        <f>SUM(FQ18:FQ38)</f>
        <v>19530</v>
      </c>
      <c r="FR39" s="122">
        <f t="shared" si="138"/>
        <v>7311191.5799999991</v>
      </c>
      <c r="FS39" s="122">
        <f>SUM(FS18:FS38)</f>
        <v>7289821.5799999991</v>
      </c>
      <c r="FT39" s="122">
        <f>SUM(FT18:FT38)</f>
        <v>21370</v>
      </c>
      <c r="FU39" s="121">
        <f t="shared" si="139"/>
        <v>0.71170904351714048</v>
      </c>
      <c r="FV39" s="121">
        <f t="shared" si="139"/>
        <v>0.71473708412547521</v>
      </c>
      <c r="FW39" s="121">
        <f t="shared" si="139"/>
        <v>0.11443269974453324</v>
      </c>
      <c r="FX39" s="121" t="str">
        <f t="shared" si="140"/>
        <v>СВ.200</v>
      </c>
      <c r="FY39" s="121" t="str">
        <f t="shared" si="140"/>
        <v>СВ.200</v>
      </c>
      <c r="FZ39" s="121">
        <f t="shared" si="141"/>
        <v>1.0942140296979006</v>
      </c>
      <c r="GA39" s="122">
        <f t="shared" si="142"/>
        <v>-11.6</v>
      </c>
      <c r="GB39" s="120">
        <f>SUM(GB18:GB38)</f>
        <v>-11.6</v>
      </c>
      <c r="GC39" s="122">
        <f>SUM(GC18:GC38)</f>
        <v>0</v>
      </c>
      <c r="GD39" s="122">
        <f t="shared" si="143"/>
        <v>765.65</v>
      </c>
      <c r="GE39" s="122">
        <f>SUM(GE18:GE38)</f>
        <v>765.65</v>
      </c>
      <c r="GF39" s="122">
        <f>SUM(GF18:GF38)</f>
        <v>0</v>
      </c>
      <c r="GG39" s="121"/>
      <c r="GH39" s="125" t="str">
        <f t="shared" si="165"/>
        <v xml:space="preserve"> </v>
      </c>
      <c r="GI39" s="121"/>
      <c r="GJ39" s="125">
        <f t="shared" si="79"/>
        <v>0.86562903856544382</v>
      </c>
      <c r="GK39" s="125">
        <f t="shared" si="79"/>
        <v>0.83702256971887812</v>
      </c>
      <c r="GL39" s="125">
        <f t="shared" si="79"/>
        <v>0.91884786325537027</v>
      </c>
      <c r="GM39" s="125">
        <f t="shared" si="80"/>
        <v>0.87273462919747102</v>
      </c>
      <c r="GN39" s="125">
        <f t="shared" si="80"/>
        <v>0.84494079450142456</v>
      </c>
      <c r="GO39" s="125">
        <f t="shared" si="80"/>
        <v>0.9239118241610238</v>
      </c>
      <c r="GP39" s="125">
        <f t="shared" si="33"/>
        <v>0.77087227717005413</v>
      </c>
      <c r="GQ39" s="125">
        <f t="shared" si="33"/>
        <v>0.73844547439633257</v>
      </c>
      <c r="GR39" s="125">
        <f t="shared" si="33"/>
        <v>0.82582620206712931</v>
      </c>
      <c r="GS39" s="125">
        <f t="shared" si="82"/>
        <v>0.77350256823595553</v>
      </c>
      <c r="GT39" s="125">
        <f t="shared" si="82"/>
        <v>0.74088738060188175</v>
      </c>
      <c r="GU39" s="125">
        <f t="shared" si="82"/>
        <v>0.82842422669333837</v>
      </c>
      <c r="GV39" s="125">
        <f t="shared" si="145"/>
        <v>8.3939103296588213E-2</v>
      </c>
      <c r="GW39" s="125">
        <f t="shared" si="145"/>
        <v>0.10870898164309245</v>
      </c>
      <c r="GX39" s="125">
        <f t="shared" si="145"/>
        <v>4.1961420702897941E-2</v>
      </c>
      <c r="GY39" s="144">
        <f t="shared" si="83"/>
        <v>7.7589233438577696E-2</v>
      </c>
      <c r="GZ39" s="144">
        <f t="shared" si="83"/>
        <v>0.10072630795672953</v>
      </c>
      <c r="HA39" s="125">
        <f t="shared" si="83"/>
        <v>3.8628043987642045E-2</v>
      </c>
      <c r="HB39" s="125">
        <f t="shared" si="146"/>
        <v>2.1812289545433974E-2</v>
      </c>
      <c r="HC39" s="125">
        <f t="shared" si="146"/>
        <v>3.4683122929179112E-2</v>
      </c>
      <c r="HD39" s="125" t="str">
        <f t="shared" si="84"/>
        <v xml:space="preserve"> </v>
      </c>
      <c r="HE39" s="125">
        <f t="shared" si="85"/>
        <v>2.0179114469820809E-2</v>
      </c>
      <c r="HF39" s="125">
        <f t="shared" si="85"/>
        <v>3.2162467179997073E-2</v>
      </c>
      <c r="HG39" s="125" t="str">
        <f t="shared" si="86"/>
        <v xml:space="preserve"> </v>
      </c>
      <c r="HH39" s="125">
        <f t="shared" si="37"/>
        <v>6.0390129993358461E-5</v>
      </c>
      <c r="HI39" s="125">
        <f t="shared" si="37"/>
        <v>9.6024688188095744E-5</v>
      </c>
      <c r="HJ39" s="125" t="str">
        <f t="shared" si="37"/>
        <v xml:space="preserve"> </v>
      </c>
      <c r="HK39" s="125">
        <f t="shared" si="147"/>
        <v>5.6093460038142993E-6</v>
      </c>
      <c r="HL39" s="125">
        <f t="shared" si="147"/>
        <v>9.4300724976620954E-6</v>
      </c>
      <c r="HM39" s="125" t="str">
        <f t="shared" si="88"/>
        <v xml:space="preserve"> </v>
      </c>
      <c r="HN39" s="125">
        <f t="shared" si="38"/>
        <v>3.3148065397791956E-2</v>
      </c>
      <c r="HO39" s="125" t="str">
        <f t="shared" si="38"/>
        <v xml:space="preserve"> </v>
      </c>
      <c r="HP39" s="125">
        <f t="shared" si="38"/>
        <v>8.9324319007038147E-2</v>
      </c>
      <c r="HQ39" s="125">
        <f t="shared" si="167"/>
        <v>3.7611270031896536E-2</v>
      </c>
      <c r="HR39" s="125" t="str">
        <f t="shared" si="167"/>
        <v xml:space="preserve"> </v>
      </c>
      <c r="HS39" s="125">
        <f t="shared" si="167"/>
        <v>0.10094597624349544</v>
      </c>
      <c r="HT39" s="125">
        <f t="shared" si="168"/>
        <v>6.7451016308241133E-3</v>
      </c>
      <c r="HU39" s="125" t="str">
        <f t="shared" si="168"/>
        <v xml:space="preserve"> </v>
      </c>
      <c r="HV39" s="125">
        <f t="shared" si="168"/>
        <v>1.8176071592001863E-2</v>
      </c>
      <c r="HW39" s="125">
        <f t="shared" si="169"/>
        <v>5.6659728440289084E-3</v>
      </c>
      <c r="HX39" s="125" t="str">
        <f t="shared" si="169"/>
        <v xml:space="preserve"> </v>
      </c>
      <c r="HY39" s="125">
        <f t="shared" si="169"/>
        <v>1.5207068509640318E-2</v>
      </c>
      <c r="HZ39" s="125">
        <f t="shared" si="42"/>
        <v>9.1989742274382127E-3</v>
      </c>
      <c r="IA39" s="125">
        <f t="shared" si="42"/>
        <v>1.4584282835730418E-2</v>
      </c>
      <c r="IB39" s="128">
        <f t="shared" si="42"/>
        <v>7.2454820859770328E-5</v>
      </c>
      <c r="IC39" s="125">
        <f t="shared" si="170"/>
        <v>2.6154778353835489E-2</v>
      </c>
      <c r="ID39" s="125">
        <f t="shared" si="170"/>
        <v>4.1652965495374741E-2</v>
      </c>
      <c r="IE39" s="125">
        <f t="shared" si="170"/>
        <v>5.6932453143024341E-5</v>
      </c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  <c r="IT39" s="129"/>
      <c r="IU39" s="129"/>
      <c r="IV39" s="129"/>
    </row>
    <row r="40" spans="1:256" s="130" customFormat="1" ht="31.5" x14ac:dyDescent="0.2">
      <c r="A40" s="4"/>
      <c r="B40" s="116" t="s">
        <v>116</v>
      </c>
      <c r="C40" s="120">
        <f>C16+C39</f>
        <v>11452995194.91</v>
      </c>
      <c r="D40" s="120">
        <f>D39+D16</f>
        <v>9588702533.0900002</v>
      </c>
      <c r="E40" s="120">
        <f>E39</f>
        <v>1864292661.8200002</v>
      </c>
      <c r="F40" s="120">
        <f>F16+F39</f>
        <v>2421703020.5</v>
      </c>
      <c r="G40" s="120">
        <f>G39+G16</f>
        <v>2050414244.5699997</v>
      </c>
      <c r="H40" s="120">
        <f>H39</f>
        <v>371288775.93000001</v>
      </c>
      <c r="I40" s="120">
        <f>I16+I39</f>
        <v>2043486345.1599998</v>
      </c>
      <c r="J40" s="120">
        <f>J39+J16</f>
        <v>1722494776.3</v>
      </c>
      <c r="K40" s="120">
        <f>K39</f>
        <v>320991568.85999995</v>
      </c>
      <c r="L40" s="121">
        <f t="shared" si="151"/>
        <v>0.21144713494477549</v>
      </c>
      <c r="M40" s="121">
        <f t="shared" si="151"/>
        <v>0.21383646405696194</v>
      </c>
      <c r="N40" s="121">
        <f t="shared" si="151"/>
        <v>0.19915798819243993</v>
      </c>
      <c r="O40" s="121">
        <f>IF(I40=0," ",IF(F40/I40*100&gt;200,"СВ.200",F40/I40))</f>
        <v>1.1850840237987432</v>
      </c>
      <c r="P40" s="121">
        <f t="shared" si="179"/>
        <v>1.1903747243718128</v>
      </c>
      <c r="Q40" s="121">
        <f t="shared" si="179"/>
        <v>1.1566932341825373</v>
      </c>
      <c r="R40" s="122">
        <f>S40+T40</f>
        <v>10217593433.499998</v>
      </c>
      <c r="S40" s="120">
        <f>S39+S16</f>
        <v>8522151786.5299988</v>
      </c>
      <c r="T40" s="120">
        <f>T39</f>
        <v>1695441646.97</v>
      </c>
      <c r="U40" s="122">
        <f>V40+W40</f>
        <v>2084546491.53</v>
      </c>
      <c r="V40" s="120">
        <f>V39+V16</f>
        <v>1741508401.27</v>
      </c>
      <c r="W40" s="120">
        <f>W39</f>
        <v>343038090.25999993</v>
      </c>
      <c r="X40" s="122">
        <f>Y40+Z40</f>
        <v>1767276499.3400002</v>
      </c>
      <c r="Y40" s="122">
        <f>Y39+Y16</f>
        <v>1472334082.1700001</v>
      </c>
      <c r="Z40" s="122">
        <f>Z39+Z16</f>
        <v>294942417.17000002</v>
      </c>
      <c r="AA40" s="121">
        <f t="shared" si="152"/>
        <v>0.20401540784501018</v>
      </c>
      <c r="AB40" s="121">
        <f t="shared" si="152"/>
        <v>0.20435078427288814</v>
      </c>
      <c r="AC40" s="121">
        <f t="shared" si="152"/>
        <v>0.2023296353920872</v>
      </c>
      <c r="AD40" s="121">
        <f>IF(X40=0," ",IF(U40/X40*100&gt;200,"СВ.200",U40/X40))</f>
        <v>1.1795248181642692</v>
      </c>
      <c r="AE40" s="121">
        <f t="shared" si="180"/>
        <v>1.1828214957187415</v>
      </c>
      <c r="AF40" s="121">
        <f t="shared" si="180"/>
        <v>1.1630680101949471</v>
      </c>
      <c r="AG40" s="122">
        <f>AH40+AI40</f>
        <v>7595448325.25</v>
      </c>
      <c r="AH40" s="120">
        <f>AH39+AH16</f>
        <v>6215050962.4499998</v>
      </c>
      <c r="AI40" s="120">
        <f>AI39</f>
        <v>1380397362.8000002</v>
      </c>
      <c r="AJ40" s="122">
        <f>AK40+AL40</f>
        <v>1522793188.4900002</v>
      </c>
      <c r="AK40" s="120">
        <f>AK39+AK16</f>
        <v>1238612123.8400002</v>
      </c>
      <c r="AL40" s="120">
        <f>AL39</f>
        <v>284181064.65000004</v>
      </c>
      <c r="AM40" s="122">
        <f>AN40+AO40</f>
        <v>1267523522.6399999</v>
      </c>
      <c r="AN40" s="122">
        <f>AN39+AN16</f>
        <v>1023952346.4399998</v>
      </c>
      <c r="AO40" s="122">
        <f>AO39+AO16</f>
        <v>243571176.19999999</v>
      </c>
      <c r="AP40" s="121">
        <f t="shared" si="101"/>
        <v>0.20048759774030564</v>
      </c>
      <c r="AQ40" s="121">
        <f t="shared" si="101"/>
        <v>0.19929235195711636</v>
      </c>
      <c r="AR40" s="121">
        <f t="shared" si="101"/>
        <v>0.20586902895378378</v>
      </c>
      <c r="AS40" s="121">
        <f>AJ40/AM40</f>
        <v>1.2013924485743068</v>
      </c>
      <c r="AT40" s="121">
        <f>AK40/AN40</f>
        <v>1.2096384447443411</v>
      </c>
      <c r="AU40" s="121">
        <f>IF(AO40=0," ",IF(AL40/AO40*100&gt;200,"СВ.200",AL40/AO40))</f>
        <v>1.1667269875014055</v>
      </c>
      <c r="AV40" s="122">
        <f>AW40+AX40</f>
        <v>364730479.96000004</v>
      </c>
      <c r="AW40" s="120">
        <f>AW39+AW16</f>
        <v>311224762.79000002</v>
      </c>
      <c r="AX40" s="120">
        <f>AX39</f>
        <v>53505717.170000002</v>
      </c>
      <c r="AY40" s="122">
        <f>AZ40+BA40</f>
        <v>89345899.170000002</v>
      </c>
      <c r="AZ40" s="120">
        <f>AZ39+AZ16</f>
        <v>76095008.730000004</v>
      </c>
      <c r="BA40" s="120">
        <f>BA39</f>
        <v>13250890.439999999</v>
      </c>
      <c r="BB40" s="122">
        <f>BC40+BD40</f>
        <v>83634291.669999987</v>
      </c>
      <c r="BC40" s="122">
        <f>BC39+BC16</f>
        <v>71258088.819999993</v>
      </c>
      <c r="BD40" s="122">
        <f>BD39+BD16</f>
        <v>12376202.85</v>
      </c>
      <c r="BE40" s="121">
        <f t="shared" si="153"/>
        <v>0.24496416965151516</v>
      </c>
      <c r="BF40" s="121">
        <f t="shared" si="153"/>
        <v>0.24450178079610385</v>
      </c>
      <c r="BG40" s="143">
        <f t="shared" si="154"/>
        <v>0.24765373012193939</v>
      </c>
      <c r="BH40" s="124">
        <f t="shared" si="106"/>
        <v>1.0682926510878648</v>
      </c>
      <c r="BI40" s="124">
        <f t="shared" si="106"/>
        <v>1.0678788891211806</v>
      </c>
      <c r="BJ40" s="124">
        <f t="shared" si="155"/>
        <v>1.0706749558488369</v>
      </c>
      <c r="BK40" s="122">
        <f>BL40+BM40</f>
        <v>588209096.66999996</v>
      </c>
      <c r="BL40" s="120">
        <f>BL39+BL16</f>
        <v>588209096.66999996</v>
      </c>
      <c r="BM40" s="120">
        <f>BM39</f>
        <v>0</v>
      </c>
      <c r="BN40" s="122">
        <f>BO40+BP40</f>
        <v>83216626.680000007</v>
      </c>
      <c r="BO40" s="120">
        <f>BO39+BO16</f>
        <v>83216626.680000007</v>
      </c>
      <c r="BP40" s="120">
        <f>BP39</f>
        <v>0</v>
      </c>
      <c r="BQ40" s="122">
        <f>BR40+BS40</f>
        <v>77650571.790000007</v>
      </c>
      <c r="BR40" s="122">
        <f>BR39+BR16</f>
        <v>77650571.790000007</v>
      </c>
      <c r="BS40" s="122">
        <f>BS39+BS16</f>
        <v>0</v>
      </c>
      <c r="BT40" s="121">
        <f t="shared" si="110"/>
        <v>0.14147456601931238</v>
      </c>
      <c r="BU40" s="121">
        <f t="shared" si="110"/>
        <v>0.14147456601931238</v>
      </c>
      <c r="BV40" s="119"/>
      <c r="BW40" s="121">
        <f t="shared" si="164"/>
        <v>1.0716807972136118</v>
      </c>
      <c r="BX40" s="121">
        <f t="shared" si="111"/>
        <v>1.0716807972136118</v>
      </c>
      <c r="BY40" s="119"/>
      <c r="BZ40" s="122">
        <f>CA40+CB40</f>
        <v>9000</v>
      </c>
      <c r="CA40" s="120">
        <f>CA39+CA16</f>
        <v>9000</v>
      </c>
      <c r="CB40" s="120">
        <f>CB39</f>
        <v>0</v>
      </c>
      <c r="CC40" s="122">
        <f>CD40+CE40</f>
        <v>38893.420000000006</v>
      </c>
      <c r="CD40" s="120">
        <f>CD39+CD16</f>
        <v>38893.420000000006</v>
      </c>
      <c r="CE40" s="120">
        <f>CE39</f>
        <v>0</v>
      </c>
      <c r="CF40" s="122">
        <f>CG40+CH40</f>
        <v>334720.12999999995</v>
      </c>
      <c r="CG40" s="122">
        <f>CG39+CG16</f>
        <v>334720.12999999995</v>
      </c>
      <c r="CH40" s="122">
        <f>CH39+CH16</f>
        <v>0</v>
      </c>
      <c r="CI40" s="125">
        <f t="shared" si="171"/>
        <v>0.23140160983528829</v>
      </c>
      <c r="CJ40" s="125">
        <f t="shared" si="171"/>
        <v>0.23140160983528829</v>
      </c>
      <c r="CK40" s="119"/>
      <c r="CL40" s="125">
        <f t="shared" si="162"/>
        <v>0.11619683584611422</v>
      </c>
      <c r="CM40" s="125">
        <f t="shared" si="156"/>
        <v>0.11619683584611422</v>
      </c>
      <c r="CN40" s="119"/>
      <c r="CO40" s="122">
        <f>CP40+CQ40</f>
        <v>252590830.63999999</v>
      </c>
      <c r="CP40" s="120">
        <f>CP39+CP16</f>
        <v>252590830.63999999</v>
      </c>
      <c r="CQ40" s="120">
        <f>CQ39</f>
        <v>0</v>
      </c>
      <c r="CR40" s="122">
        <f>CS40+CT40</f>
        <v>102091089.31999999</v>
      </c>
      <c r="CS40" s="120">
        <f>CS39+CS16</f>
        <v>102091089.31999999</v>
      </c>
      <c r="CT40" s="120">
        <f>CT39</f>
        <v>0</v>
      </c>
      <c r="CU40" s="122">
        <f>CV40+CW40</f>
        <v>97304704.579999998</v>
      </c>
      <c r="CV40" s="122">
        <f>CV39+CV16</f>
        <v>97304704.579999998</v>
      </c>
      <c r="CW40" s="122">
        <f>CW39+CW16</f>
        <v>0</v>
      </c>
      <c r="CX40" s="121">
        <f t="shared" si="173"/>
        <v>0.40417575357477353</v>
      </c>
      <c r="CY40" s="121">
        <f t="shared" si="173"/>
        <v>0.40417575357477353</v>
      </c>
      <c r="CZ40" s="121" t="str">
        <f t="shared" si="173"/>
        <v xml:space="preserve"> </v>
      </c>
      <c r="DA40" s="121">
        <f t="shared" si="174"/>
        <v>1.0491896538883669</v>
      </c>
      <c r="DB40" s="121">
        <f t="shared" si="174"/>
        <v>1.0491896538883669</v>
      </c>
      <c r="DC40" s="121" t="str">
        <f t="shared" si="174"/>
        <v xml:space="preserve"> </v>
      </c>
      <c r="DD40" s="122">
        <f>DE40+DF40</f>
        <v>35423391</v>
      </c>
      <c r="DE40" s="120">
        <f>DE39+DE16</f>
        <v>29885405</v>
      </c>
      <c r="DF40" s="120">
        <f>DF39</f>
        <v>5537986</v>
      </c>
      <c r="DG40" s="122">
        <f>DH40+DI40</f>
        <v>19704607.859999999</v>
      </c>
      <c r="DH40" s="120">
        <f>DH39+DH16</f>
        <v>13962921.34</v>
      </c>
      <c r="DI40" s="120">
        <f>DI39</f>
        <v>5741686.5200000005</v>
      </c>
      <c r="DJ40" s="122">
        <f>DK40+DL40</f>
        <v>24860989.379999995</v>
      </c>
      <c r="DK40" s="122">
        <f>DK39+DK16</f>
        <v>17593746.309999995</v>
      </c>
      <c r="DL40" s="122">
        <f>DL39+DL16</f>
        <v>7267243.0700000003</v>
      </c>
      <c r="DM40" s="121">
        <f t="shared" si="181"/>
        <v>0.55625978495395878</v>
      </c>
      <c r="DN40" s="121">
        <f t="shared" si="181"/>
        <v>0.46721539627788211</v>
      </c>
      <c r="DO40" s="121">
        <f t="shared" si="181"/>
        <v>1.0367824187348975</v>
      </c>
      <c r="DP40" s="121">
        <f t="shared" si="124"/>
        <v>0.79259145960827415</v>
      </c>
      <c r="DQ40" s="121">
        <f t="shared" si="124"/>
        <v>0.79362979856448801</v>
      </c>
      <c r="DR40" s="121">
        <f t="shared" si="124"/>
        <v>0.79007767659545203</v>
      </c>
      <c r="DS40" s="122">
        <f>DT40+DU40</f>
        <v>409571700</v>
      </c>
      <c r="DT40" s="120">
        <f>DT39+DT16</f>
        <v>343620100</v>
      </c>
      <c r="DU40" s="120">
        <f>DU39</f>
        <v>65951600</v>
      </c>
      <c r="DV40" s="122">
        <f>DW40+DX40</f>
        <v>22917576.829999998</v>
      </c>
      <c r="DW40" s="120">
        <f>DW39+DW16</f>
        <v>17700973.09</v>
      </c>
      <c r="DX40" s="120">
        <f>DX39</f>
        <v>5216603.7399999984</v>
      </c>
      <c r="DY40" s="122">
        <f>DZ40+EA40</f>
        <v>17082324.48</v>
      </c>
      <c r="DZ40" s="122">
        <f>DZ39+DZ16</f>
        <v>11721429.99</v>
      </c>
      <c r="EA40" s="122">
        <f>EA39+EA16</f>
        <v>5360894.49</v>
      </c>
      <c r="EB40" s="121">
        <f t="shared" si="182"/>
        <v>5.5954981337821917E-2</v>
      </c>
      <c r="EC40" s="121">
        <f t="shared" si="182"/>
        <v>5.1513206270529577E-2</v>
      </c>
      <c r="ED40" s="121">
        <f t="shared" si="182"/>
        <v>7.9097455406692149E-2</v>
      </c>
      <c r="EE40" s="121">
        <f t="shared" si="183"/>
        <v>1.3415959202058196</v>
      </c>
      <c r="EF40" s="121">
        <f t="shared" si="183"/>
        <v>1.5101376798821795</v>
      </c>
      <c r="EG40" s="121">
        <f t="shared" si="183"/>
        <v>0.97308457566752038</v>
      </c>
      <c r="EH40" s="122">
        <f>EI40+EJ40</f>
        <v>756783426.20000005</v>
      </c>
      <c r="EI40" s="120">
        <f>EI39+EI16</f>
        <v>567005113.20000005</v>
      </c>
      <c r="EJ40" s="120">
        <f>EJ39</f>
        <v>189778313</v>
      </c>
      <c r="EK40" s="122">
        <f>EL40+EM40</f>
        <v>140974619.88999999</v>
      </c>
      <c r="EL40" s="120">
        <f>EL39+EL16</f>
        <v>106346304.97999999</v>
      </c>
      <c r="EM40" s="120">
        <f>EM39</f>
        <v>34628314.909999996</v>
      </c>
      <c r="EN40" s="122">
        <f>EO40+EP40</f>
        <v>158266759.38</v>
      </c>
      <c r="EO40" s="122">
        <f>EO39+EO16</f>
        <v>131921228.81999999</v>
      </c>
      <c r="EP40" s="122">
        <f>EP39+EP16</f>
        <v>26345530.560000006</v>
      </c>
      <c r="EQ40" s="121">
        <f t="shared" si="175"/>
        <v>0.18628132568635788</v>
      </c>
      <c r="ER40" s="121">
        <f t="shared" si="175"/>
        <v>0.18755792938059165</v>
      </c>
      <c r="ES40" s="121">
        <f t="shared" si="175"/>
        <v>0.18246718691192074</v>
      </c>
      <c r="ET40" s="121">
        <f t="shared" si="176"/>
        <v>0.8907405474292841</v>
      </c>
      <c r="EU40" s="121">
        <f t="shared" si="176"/>
        <v>0.80613488769957009</v>
      </c>
      <c r="EV40" s="121">
        <f t="shared" si="176"/>
        <v>1.3143904933376294</v>
      </c>
      <c r="EW40" s="122">
        <f>EX40+EY40</f>
        <v>40141341</v>
      </c>
      <c r="EX40" s="120">
        <f>EX39+EX16</f>
        <v>40141341</v>
      </c>
      <c r="EY40" s="122">
        <f>EY39+EY16</f>
        <v>0</v>
      </c>
      <c r="EZ40" s="122">
        <f>FA40+FB40</f>
        <v>8553923.2899999991</v>
      </c>
      <c r="FA40" s="120">
        <f>FA39+FA16</f>
        <v>8553923.2899999991</v>
      </c>
      <c r="FB40" s="122">
        <f>FB39+FB16</f>
        <v>0</v>
      </c>
      <c r="FC40" s="122">
        <f>FD40+FE40</f>
        <v>9935609.9900000002</v>
      </c>
      <c r="FD40" s="122">
        <f>FD39+FD16</f>
        <v>9935609.9900000002</v>
      </c>
      <c r="FE40" s="122">
        <f>FE39+FE16</f>
        <v>0</v>
      </c>
      <c r="FF40" s="121">
        <f t="shared" si="178"/>
        <v>0.21309510536780521</v>
      </c>
      <c r="FG40" s="121">
        <f t="shared" si="178"/>
        <v>0.21309510536780521</v>
      </c>
      <c r="FH40" s="121" t="str">
        <f t="shared" si="135"/>
        <v xml:space="preserve"> </v>
      </c>
      <c r="FI40" s="121">
        <f t="shared" si="172"/>
        <v>0.86093589609589727</v>
      </c>
      <c r="FJ40" s="121">
        <f t="shared" si="172"/>
        <v>0.86093589609589727</v>
      </c>
      <c r="FK40" s="121" t="str">
        <f>IF(FE40=0," ",IF(FB40/FE40*100&gt;200,"СВ.200",FB40/FE40))</f>
        <v xml:space="preserve"> </v>
      </c>
      <c r="FL40" s="122">
        <f>FM40+FN40</f>
        <v>174585842.78</v>
      </c>
      <c r="FM40" s="120">
        <f>FM39+FM16</f>
        <v>174415174.78</v>
      </c>
      <c r="FN40" s="122">
        <f>FN39+FN16</f>
        <v>170668</v>
      </c>
      <c r="FO40" s="122">
        <f>FP40+FQ40</f>
        <v>94910078.180000007</v>
      </c>
      <c r="FP40" s="120">
        <f>FP39+FP16</f>
        <v>94890548.180000007</v>
      </c>
      <c r="FQ40" s="122">
        <f>FQ39+FQ16</f>
        <v>19530</v>
      </c>
      <c r="FR40" s="122">
        <f>FS40+FT40</f>
        <v>30682239.649999999</v>
      </c>
      <c r="FS40" s="122">
        <f>FS39+FS16</f>
        <v>30660869.649999999</v>
      </c>
      <c r="FT40" s="122">
        <f>FT39+FT16</f>
        <v>21370</v>
      </c>
      <c r="FU40" s="121">
        <f t="shared" si="139"/>
        <v>0.5436298652210797</v>
      </c>
      <c r="FV40" s="121">
        <f t="shared" si="139"/>
        <v>0.54404984141827661</v>
      </c>
      <c r="FW40" s="121">
        <f t="shared" si="139"/>
        <v>0.11443269974453324</v>
      </c>
      <c r="FX40" s="121" t="str">
        <f t="shared" si="140"/>
        <v>СВ.200</v>
      </c>
      <c r="FY40" s="121" t="str">
        <f t="shared" si="140"/>
        <v>СВ.200</v>
      </c>
      <c r="FZ40" s="121">
        <f t="shared" si="141"/>
        <v>1.0942140296979006</v>
      </c>
      <c r="GA40" s="122">
        <f>GB40+GC40</f>
        <v>-11.6</v>
      </c>
      <c r="GB40" s="120">
        <f>GB39+GB16</f>
        <v>-11.6</v>
      </c>
      <c r="GC40" s="122">
        <f>GC39+GC16</f>
        <v>0</v>
      </c>
      <c r="GD40" s="122">
        <f>GE40+GF40</f>
        <v>765.65</v>
      </c>
      <c r="GE40" s="122">
        <f>GE39+GE16</f>
        <v>765.65</v>
      </c>
      <c r="GF40" s="122">
        <f>GF39+GF16</f>
        <v>0</v>
      </c>
      <c r="GG40" s="121"/>
      <c r="GH40" s="121"/>
      <c r="GI40" s="121"/>
      <c r="GJ40" s="125">
        <f t="shared" si="79"/>
        <v>0.8648340144409562</v>
      </c>
      <c r="GK40" s="125">
        <f t="shared" si="79"/>
        <v>0.85476838735769245</v>
      </c>
      <c r="GL40" s="125">
        <f t="shared" si="79"/>
        <v>0.91884786325537027</v>
      </c>
      <c r="GM40" s="125">
        <f t="shared" si="80"/>
        <v>0.86077709524416057</v>
      </c>
      <c r="GN40" s="125">
        <f t="shared" si="80"/>
        <v>0.849344665782508</v>
      </c>
      <c r="GO40" s="125">
        <f t="shared" si="80"/>
        <v>0.9239118241610238</v>
      </c>
      <c r="GP40" s="125">
        <f t="shared" si="33"/>
        <v>0.71721856942779694</v>
      </c>
      <c r="GQ40" s="125">
        <f t="shared" si="33"/>
        <v>0.69546195991798776</v>
      </c>
      <c r="GR40" s="125">
        <f t="shared" si="33"/>
        <v>0.82582620206712931</v>
      </c>
      <c r="GS40" s="125">
        <f t="shared" si="82"/>
        <v>0.73051533975253857</v>
      </c>
      <c r="GT40" s="125">
        <f t="shared" si="82"/>
        <v>0.71122948527652163</v>
      </c>
      <c r="GU40" s="125">
        <f t="shared" si="82"/>
        <v>0.82842422669333837</v>
      </c>
      <c r="GV40" s="125">
        <f t="shared" si="145"/>
        <v>4.7323829463716466E-2</v>
      </c>
      <c r="GW40" s="125">
        <f t="shared" si="145"/>
        <v>4.8398043408039729E-2</v>
      </c>
      <c r="GX40" s="125">
        <f t="shared" si="145"/>
        <v>4.1961420702897941E-2</v>
      </c>
      <c r="GY40" s="144">
        <f t="shared" si="83"/>
        <v>4.2861072915875605E-2</v>
      </c>
      <c r="GZ40" s="144">
        <f t="shared" si="83"/>
        <v>4.3694884661198016E-2</v>
      </c>
      <c r="HA40" s="125">
        <f t="shared" si="83"/>
        <v>3.8628043987642045E-2</v>
      </c>
      <c r="HB40" s="125">
        <f t="shared" si="146"/>
        <v>4.3937986964121954E-2</v>
      </c>
      <c r="HC40" s="125">
        <f t="shared" si="146"/>
        <v>5.2739777425755634E-2</v>
      </c>
      <c r="HD40" s="125" t="str">
        <f t="shared" si="84"/>
        <v xml:space="preserve"> </v>
      </c>
      <c r="HE40" s="125">
        <f t="shared" si="85"/>
        <v>3.9920734326688627E-2</v>
      </c>
      <c r="HF40" s="125">
        <f t="shared" si="85"/>
        <v>4.7784223503782149E-2</v>
      </c>
      <c r="HG40" s="125" t="str">
        <f t="shared" si="86"/>
        <v xml:space="preserve"> </v>
      </c>
      <c r="HH40" s="125">
        <f t="shared" si="37"/>
        <v>1.8939884626146682E-4</v>
      </c>
      <c r="HI40" s="125">
        <f t="shared" si="37"/>
        <v>2.2733979607853169E-4</v>
      </c>
      <c r="HJ40" s="125" t="str">
        <f t="shared" si="37"/>
        <v xml:space="preserve"> </v>
      </c>
      <c r="HK40" s="125">
        <f t="shared" si="147"/>
        <v>3.8065147388309433E-6</v>
      </c>
      <c r="HL40" s="125">
        <f t="shared" si="147"/>
        <v>4.5638027782460334E-6</v>
      </c>
      <c r="HM40" s="125" t="str">
        <f t="shared" si="88"/>
        <v xml:space="preserve"> </v>
      </c>
      <c r="HN40" s="125">
        <f t="shared" si="38"/>
        <v>8.9554045130518997E-2</v>
      </c>
      <c r="HO40" s="125">
        <f t="shared" si="38"/>
        <v>8.9600064562499193E-2</v>
      </c>
      <c r="HP40" s="125">
        <f t="shared" si="38"/>
        <v>8.9324319007038147E-2</v>
      </c>
      <c r="HQ40" s="125">
        <f t="shared" si="167"/>
        <v>6.7628436431047642E-2</v>
      </c>
      <c r="HR40" s="125">
        <f t="shared" si="167"/>
        <v>6.1065628453153969E-2</v>
      </c>
      <c r="HS40" s="125">
        <f t="shared" si="167"/>
        <v>0.10094597624349544</v>
      </c>
      <c r="HT40" s="125">
        <f t="shared" si="168"/>
        <v>9.6659037147721338E-3</v>
      </c>
      <c r="HU40" s="125">
        <f t="shared" si="168"/>
        <v>7.9611211422372062E-3</v>
      </c>
      <c r="HV40" s="125">
        <f t="shared" si="168"/>
        <v>1.8176071592001863E-2</v>
      </c>
      <c r="HW40" s="125">
        <f t="shared" si="169"/>
        <v>1.0994034876707942E-2</v>
      </c>
      <c r="HX40" s="125">
        <f t="shared" si="169"/>
        <v>1.0164161756033744E-2</v>
      </c>
      <c r="HY40" s="125">
        <f t="shared" si="169"/>
        <v>1.5207068509640318E-2</v>
      </c>
      <c r="HZ40" s="125">
        <f t="shared" si="42"/>
        <v>1.7361312540204354E-2</v>
      </c>
      <c r="IA40" s="125">
        <f t="shared" si="42"/>
        <v>2.0824668817562429E-2</v>
      </c>
      <c r="IB40" s="128">
        <f t="shared" si="42"/>
        <v>7.2454820859770328E-5</v>
      </c>
      <c r="IC40" s="125">
        <f t="shared" si="170"/>
        <v>4.5530324492949359E-2</v>
      </c>
      <c r="ID40" s="125">
        <f t="shared" si="170"/>
        <v>5.4487562684624895E-2</v>
      </c>
      <c r="IE40" s="125">
        <f t="shared" si="170"/>
        <v>5.6932453143024341E-5</v>
      </c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  <c r="IS40" s="129"/>
      <c r="IT40" s="129"/>
      <c r="IU40" s="129"/>
      <c r="IV40" s="129"/>
    </row>
    <row r="41" spans="1:256" s="130" customFormat="1" ht="21.75" customHeight="1" x14ac:dyDescent="0.2">
      <c r="A41" s="4"/>
      <c r="B41" s="116" t="s">
        <v>117</v>
      </c>
      <c r="C41" s="122">
        <v>49145159541.790001</v>
      </c>
      <c r="D41" s="120"/>
      <c r="E41" s="120"/>
      <c r="F41" s="122">
        <v>10948396919.440001</v>
      </c>
      <c r="G41" s="120"/>
      <c r="H41" s="120"/>
      <c r="I41" s="122">
        <v>9740339767.3999996</v>
      </c>
      <c r="J41" s="120"/>
      <c r="K41" s="120"/>
      <c r="L41" s="121">
        <f t="shared" si="151"/>
        <v>0.22277670927347712</v>
      </c>
      <c r="M41" s="121"/>
      <c r="N41" s="121"/>
      <c r="O41" s="121">
        <f>IF(I41=0," ",IF(F41/I41*100&gt;200,"СВ.200",F41/I41))</f>
        <v>1.1240261819288127</v>
      </c>
      <c r="P41" s="121"/>
      <c r="Q41" s="121"/>
      <c r="R41" s="122">
        <v>45491063600</v>
      </c>
      <c r="S41" s="120"/>
      <c r="T41" s="120"/>
      <c r="U41" s="122">
        <v>9173128438.8000011</v>
      </c>
      <c r="V41" s="120"/>
      <c r="W41" s="120"/>
      <c r="X41" s="122">
        <v>9045865764.6599998</v>
      </c>
      <c r="Y41" s="122"/>
      <c r="Z41" s="122"/>
      <c r="AA41" s="121">
        <f t="shared" si="152"/>
        <v>0.20164682275751411</v>
      </c>
      <c r="AB41" s="121"/>
      <c r="AC41" s="121"/>
      <c r="AD41" s="121">
        <f>IF(X41=0," ",IF(U41/X41*100&gt;200,"СВ.200",U41/X41))</f>
        <v>1.0140686007786215</v>
      </c>
      <c r="AE41" s="121"/>
      <c r="AF41" s="121"/>
      <c r="AG41" s="122">
        <v>14266373000</v>
      </c>
      <c r="AH41" s="120"/>
      <c r="AI41" s="120"/>
      <c r="AJ41" s="122">
        <v>2670698929.1300001</v>
      </c>
      <c r="AK41" s="120"/>
      <c r="AL41" s="120"/>
      <c r="AM41" s="122">
        <v>2170164767.2600002</v>
      </c>
      <c r="AN41" s="122"/>
      <c r="AO41" s="122"/>
      <c r="AP41" s="121">
        <f>AJ41/AG41</f>
        <v>0.18720237646457163</v>
      </c>
      <c r="AQ41" s="121"/>
      <c r="AR41" s="121"/>
      <c r="AS41" s="121">
        <f>AJ41/AM41</f>
        <v>1.2306433914241279</v>
      </c>
      <c r="AT41" s="121"/>
      <c r="AU41" s="121" t="str">
        <f>IF(AO41=0," ",IF(AL41/AO41*100&gt;200,"СВ.200",AL41/AO41))</f>
        <v xml:space="preserve"> </v>
      </c>
      <c r="AV41" s="122">
        <v>4616380700</v>
      </c>
      <c r="AW41" s="120"/>
      <c r="AX41" s="120"/>
      <c r="AY41" s="122">
        <v>1109153329.4299998</v>
      </c>
      <c r="AZ41" s="120"/>
      <c r="BA41" s="120"/>
      <c r="BB41" s="122">
        <v>1270770848.95</v>
      </c>
      <c r="BC41" s="122"/>
      <c r="BD41" s="122"/>
      <c r="BE41" s="121">
        <f t="shared" si="153"/>
        <v>0.24026470118246526</v>
      </c>
      <c r="BF41" s="121"/>
      <c r="BG41" s="119"/>
      <c r="BH41" s="124">
        <f t="shared" si="106"/>
        <v>0.8728193051850851</v>
      </c>
      <c r="BI41" s="124"/>
      <c r="BJ41" s="124"/>
      <c r="BK41" s="122">
        <v>8220136000</v>
      </c>
      <c r="BL41" s="120"/>
      <c r="BM41" s="120"/>
      <c r="BN41" s="122">
        <v>1105613903.3499999</v>
      </c>
      <c r="BO41" s="120"/>
      <c r="BP41" s="120"/>
      <c r="BQ41" s="122">
        <v>1031643309.55</v>
      </c>
      <c r="BR41" s="122"/>
      <c r="BS41" s="122"/>
      <c r="BT41" s="121">
        <f>BN41/BK41</f>
        <v>0.1345006826346912</v>
      </c>
      <c r="BU41" s="121"/>
      <c r="BV41" s="119"/>
      <c r="BW41" s="121">
        <f>BN41/BQ41</f>
        <v>1.0717017142603926</v>
      </c>
      <c r="BX41" s="121"/>
      <c r="BY41" s="119"/>
      <c r="BZ41" s="122">
        <v>0</v>
      </c>
      <c r="CA41" s="120"/>
      <c r="CB41" s="120"/>
      <c r="CC41" s="122">
        <v>0</v>
      </c>
      <c r="CD41" s="120"/>
      <c r="CE41" s="120"/>
      <c r="CF41" s="122">
        <v>0</v>
      </c>
      <c r="CG41" s="122"/>
      <c r="CH41" s="122"/>
      <c r="CI41" s="125" t="str">
        <f t="shared" si="171"/>
        <v xml:space="preserve"> </v>
      </c>
      <c r="CJ41" s="125" t="str">
        <f t="shared" si="171"/>
        <v xml:space="preserve"> </v>
      </c>
      <c r="CK41" s="119"/>
      <c r="CL41" s="125" t="str">
        <f t="shared" si="162"/>
        <v xml:space="preserve"> </v>
      </c>
      <c r="CM41" s="125" t="str">
        <f t="shared" si="156"/>
        <v xml:space="preserve"> </v>
      </c>
      <c r="CN41" s="119"/>
      <c r="CO41" s="122">
        <v>0</v>
      </c>
      <c r="CP41" s="120"/>
      <c r="CQ41" s="120"/>
      <c r="CR41" s="122">
        <v>0</v>
      </c>
      <c r="CS41" s="120"/>
      <c r="CT41" s="120"/>
      <c r="CU41" s="122">
        <v>0</v>
      </c>
      <c r="CV41" s="122"/>
      <c r="CW41" s="122"/>
      <c r="CX41" s="121" t="str">
        <f t="shared" si="173"/>
        <v xml:space="preserve"> </v>
      </c>
      <c r="CY41" s="121" t="str">
        <f t="shared" si="173"/>
        <v xml:space="preserve"> </v>
      </c>
      <c r="CZ41" s="121" t="str">
        <f t="shared" si="173"/>
        <v xml:space="preserve"> </v>
      </c>
      <c r="DA41" s="121" t="str">
        <f t="shared" si="174"/>
        <v xml:space="preserve"> </v>
      </c>
      <c r="DB41" s="121" t="str">
        <f t="shared" si="174"/>
        <v xml:space="preserve"> </v>
      </c>
      <c r="DC41" s="121" t="str">
        <f t="shared" si="174"/>
        <v xml:space="preserve"> </v>
      </c>
      <c r="DD41" s="122"/>
      <c r="DE41" s="120"/>
      <c r="DF41" s="120"/>
      <c r="DG41" s="122"/>
      <c r="DH41" s="120"/>
      <c r="DI41" s="120"/>
      <c r="DJ41" s="122"/>
      <c r="DK41" s="122"/>
      <c r="DL41" s="122"/>
      <c r="DM41" s="121" t="str">
        <f t="shared" si="181"/>
        <v xml:space="preserve"> </v>
      </c>
      <c r="DN41" s="121" t="str">
        <f t="shared" si="181"/>
        <v xml:space="preserve"> </v>
      </c>
      <c r="DO41" s="121" t="str">
        <f t="shared" si="181"/>
        <v xml:space="preserve"> </v>
      </c>
      <c r="DP41" s="125"/>
      <c r="DQ41" s="125"/>
      <c r="DR41" s="125"/>
      <c r="DS41" s="122">
        <v>0</v>
      </c>
      <c r="DT41" s="120"/>
      <c r="DU41" s="120"/>
      <c r="DV41" s="122">
        <v>0</v>
      </c>
      <c r="DW41" s="120"/>
      <c r="DX41" s="120"/>
      <c r="DY41" s="122">
        <v>0</v>
      </c>
      <c r="DZ41" s="122"/>
      <c r="EA41" s="122"/>
      <c r="EB41" s="121" t="str">
        <f t="shared" si="182"/>
        <v xml:space="preserve"> </v>
      </c>
      <c r="EC41" s="121" t="str">
        <f t="shared" si="182"/>
        <v xml:space="preserve"> </v>
      </c>
      <c r="ED41" s="121" t="str">
        <f t="shared" si="182"/>
        <v xml:space="preserve"> </v>
      </c>
      <c r="EE41" s="121" t="str">
        <f t="shared" si="183"/>
        <v xml:space="preserve"> </v>
      </c>
      <c r="EF41" s="121" t="str">
        <f t="shared" si="183"/>
        <v xml:space="preserve"> </v>
      </c>
      <c r="EG41" s="121" t="str">
        <f t="shared" si="183"/>
        <v xml:space="preserve"> </v>
      </c>
      <c r="EH41" s="122">
        <v>0</v>
      </c>
      <c r="EI41" s="120"/>
      <c r="EJ41" s="120"/>
      <c r="EK41" s="122">
        <v>0</v>
      </c>
      <c r="EL41" s="120"/>
      <c r="EM41" s="120"/>
      <c r="EN41" s="122">
        <v>0</v>
      </c>
      <c r="EO41" s="122"/>
      <c r="EP41" s="122"/>
      <c r="EQ41" s="121" t="str">
        <f>IF(EH41=0," ",IF(EK41/EH41*100&gt;200,"СВ.200",EK41/EH41))</f>
        <v xml:space="preserve"> </v>
      </c>
      <c r="ER41" s="121" t="str">
        <f t="shared" si="175"/>
        <v xml:space="preserve"> </v>
      </c>
      <c r="ES41" s="121" t="str">
        <f t="shared" si="175"/>
        <v xml:space="preserve"> </v>
      </c>
      <c r="ET41" s="121" t="str">
        <f t="shared" si="176"/>
        <v xml:space="preserve"> </v>
      </c>
      <c r="EU41" s="121" t="str">
        <f t="shared" si="176"/>
        <v xml:space="preserve"> </v>
      </c>
      <c r="EV41" s="121" t="str">
        <f t="shared" si="176"/>
        <v xml:space="preserve"> </v>
      </c>
      <c r="EW41" s="122">
        <v>16000</v>
      </c>
      <c r="EX41" s="120"/>
      <c r="EY41" s="122"/>
      <c r="EZ41" s="122">
        <v>3568.2</v>
      </c>
      <c r="FA41" s="120"/>
      <c r="FB41" s="122"/>
      <c r="FC41" s="122">
        <v>2542.8000000000002</v>
      </c>
      <c r="FD41" s="122"/>
      <c r="FE41" s="122"/>
      <c r="FF41" s="121">
        <f t="shared" si="178"/>
        <v>0.2230125</v>
      </c>
      <c r="FG41" s="121" t="str">
        <f t="shared" si="178"/>
        <v xml:space="preserve"> </v>
      </c>
      <c r="FH41" s="121" t="str">
        <f t="shared" si="135"/>
        <v xml:space="preserve"> </v>
      </c>
      <c r="FI41" s="121">
        <f t="shared" si="172"/>
        <v>1.4032562529495043</v>
      </c>
      <c r="FJ41" s="121" t="str">
        <f t="shared" si="172"/>
        <v xml:space="preserve"> </v>
      </c>
      <c r="FK41" s="121" t="str">
        <f>IF(FE41=0," ",IF(FB41/FE41*100&gt;200,"СВ.200",FB41/FE41))</f>
        <v xml:space="preserve"> </v>
      </c>
      <c r="FL41" s="122">
        <v>99765800</v>
      </c>
      <c r="FM41" s="120"/>
      <c r="FN41" s="122"/>
      <c r="FO41" s="122">
        <v>31605056.02</v>
      </c>
      <c r="FP41" s="120"/>
      <c r="FQ41" s="122"/>
      <c r="FR41" s="122">
        <v>22645477.260000002</v>
      </c>
      <c r="FS41" s="122"/>
      <c r="FT41" s="122"/>
      <c r="FU41" s="121">
        <f t="shared" si="139"/>
        <v>0.31679248820738171</v>
      </c>
      <c r="FV41" s="121" t="str">
        <f t="shared" si="139"/>
        <v xml:space="preserve"> </v>
      </c>
      <c r="FW41" s="121" t="str">
        <f t="shared" si="139"/>
        <v xml:space="preserve"> </v>
      </c>
      <c r="FX41" s="121">
        <f t="shared" si="140"/>
        <v>1.395645393432525</v>
      </c>
      <c r="FY41" s="121" t="str">
        <f t="shared" si="140"/>
        <v xml:space="preserve"> </v>
      </c>
      <c r="FZ41" s="121" t="str">
        <f t="shared" si="141"/>
        <v xml:space="preserve"> </v>
      </c>
      <c r="GA41" s="122"/>
      <c r="GB41" s="120"/>
      <c r="GC41" s="122"/>
      <c r="GD41" s="122">
        <v>223.12</v>
      </c>
      <c r="GE41" s="122"/>
      <c r="GF41" s="122"/>
      <c r="GG41" s="121">
        <f>IF(GD41&lt;=0," ",IF(GA41/GD41*100&gt;200,"СВ.200",GA41/GD41))</f>
        <v>0</v>
      </c>
      <c r="GH41" s="121" t="str">
        <f>IF(GE41=0," ",IF(GB41/GE41*100&gt;200,"СВ.200",GB41/GE41))</f>
        <v xml:space="preserve"> </v>
      </c>
      <c r="GI41" s="121"/>
      <c r="GJ41" s="125">
        <f t="shared" si="79"/>
        <v>0.9287012548510537</v>
      </c>
      <c r="GK41" s="125" t="str">
        <f t="shared" si="79"/>
        <v xml:space="preserve"> </v>
      </c>
      <c r="GL41" s="125" t="str">
        <f t="shared" si="79"/>
        <v xml:space="preserve"> </v>
      </c>
      <c r="GM41" s="125">
        <f t="shared" si="80"/>
        <v>0.83785128601906744</v>
      </c>
      <c r="GN41" s="125" t="str">
        <f t="shared" si="80"/>
        <v xml:space="preserve"> </v>
      </c>
      <c r="GO41" s="125" t="str">
        <f t="shared" si="80"/>
        <v xml:space="preserve"> </v>
      </c>
      <c r="GP41" s="125">
        <f t="shared" si="33"/>
        <v>0.23990680645940013</v>
      </c>
      <c r="GQ41" s="125" t="str">
        <f t="shared" si="33"/>
        <v xml:space="preserve"> </v>
      </c>
      <c r="GR41" s="125" t="str">
        <f t="shared" si="33"/>
        <v xml:space="preserve"> </v>
      </c>
      <c r="GS41" s="125">
        <f t="shared" si="82"/>
        <v>0.29114374086746925</v>
      </c>
      <c r="GT41" s="125" t="str">
        <f t="shared" si="82"/>
        <v xml:space="preserve"> </v>
      </c>
      <c r="GU41" s="125" t="str">
        <f t="shared" si="82"/>
        <v xml:space="preserve"> </v>
      </c>
      <c r="GV41" s="125">
        <f t="shared" si="145"/>
        <v>0.14048084307359424</v>
      </c>
      <c r="GW41" s="125" t="str">
        <f t="shared" si="145"/>
        <v xml:space="preserve"> </v>
      </c>
      <c r="GX41" s="125" t="str">
        <f t="shared" si="145"/>
        <v xml:space="preserve"> </v>
      </c>
      <c r="GY41" s="144">
        <f t="shared" si="83"/>
        <v>0.12091331074560814</v>
      </c>
      <c r="GZ41" s="144" t="str">
        <f t="shared" si="83"/>
        <v xml:space="preserve"> </v>
      </c>
      <c r="HA41" s="125" t="str">
        <f t="shared" si="83"/>
        <v xml:space="preserve"> </v>
      </c>
      <c r="HB41" s="125">
        <f t="shared" si="146"/>
        <v>0.11404583446068588</v>
      </c>
      <c r="HC41" s="125" t="str">
        <f>IF(BR41&lt;=0," ",IF(Y41&lt;=0," ",IF(DR41/Y41*100&gt;200,"СВ.200",BR41/Y41)))</f>
        <v xml:space="preserve"> </v>
      </c>
      <c r="HD41" s="125" t="str">
        <f t="shared" si="84"/>
        <v xml:space="preserve"> </v>
      </c>
      <c r="HE41" s="125"/>
      <c r="HF41" s="125" t="str">
        <f t="shared" si="85"/>
        <v xml:space="preserve"> </v>
      </c>
      <c r="HG41" s="125" t="str">
        <f t="shared" si="86"/>
        <v xml:space="preserve"> </v>
      </c>
      <c r="HH41" s="125" t="str">
        <f t="shared" si="37"/>
        <v xml:space="preserve"> </v>
      </c>
      <c r="HI41" s="125" t="str">
        <f t="shared" si="37"/>
        <v xml:space="preserve"> </v>
      </c>
      <c r="HJ41" s="125" t="str">
        <f t="shared" si="37"/>
        <v xml:space="preserve"> </v>
      </c>
      <c r="HK41" s="125" t="str">
        <f>IF(CC41&lt;=0," ",IF(CC41&lt;=0," ",IF(CC41/R41*100&gt;200,"СВ.200",CC41/R41)))</f>
        <v xml:space="preserve"> </v>
      </c>
      <c r="HL41" s="125"/>
      <c r="HM41" s="125" t="str">
        <f t="shared" si="88"/>
        <v xml:space="preserve"> </v>
      </c>
      <c r="HN41" s="125" t="str">
        <f t="shared" si="38"/>
        <v xml:space="preserve"> </v>
      </c>
      <c r="HO41" s="125" t="str">
        <f t="shared" si="38"/>
        <v xml:space="preserve"> </v>
      </c>
      <c r="HP41" s="125" t="str">
        <f t="shared" si="38"/>
        <v xml:space="preserve"> </v>
      </c>
      <c r="HQ41" s="125" t="str">
        <f t="shared" si="167"/>
        <v xml:space="preserve"> </v>
      </c>
      <c r="HR41" s="125" t="str">
        <f t="shared" si="167"/>
        <v xml:space="preserve"> </v>
      </c>
      <c r="HS41" s="125" t="str">
        <f t="shared" si="167"/>
        <v xml:space="preserve"> </v>
      </c>
      <c r="HT41" s="125" t="str">
        <f t="shared" si="168"/>
        <v xml:space="preserve"> </v>
      </c>
      <c r="HU41" s="125" t="str">
        <f t="shared" si="168"/>
        <v xml:space="preserve"> </v>
      </c>
      <c r="HV41" s="125" t="str">
        <f t="shared" si="168"/>
        <v xml:space="preserve"> </v>
      </c>
      <c r="HW41" s="125" t="str">
        <f t="shared" si="169"/>
        <v xml:space="preserve"> </v>
      </c>
      <c r="HX41" s="125" t="str">
        <f t="shared" si="169"/>
        <v xml:space="preserve"> </v>
      </c>
      <c r="HY41" s="125" t="str">
        <f t="shared" si="169"/>
        <v xml:space="preserve"> </v>
      </c>
      <c r="HZ41" s="125">
        <f t="shared" si="42"/>
        <v>2.5034062906914207E-3</v>
      </c>
      <c r="IA41" s="125" t="str">
        <f t="shared" si="42"/>
        <v xml:space="preserve"> </v>
      </c>
      <c r="IB41" s="128" t="str">
        <f t="shared" si="42"/>
        <v xml:space="preserve"> </v>
      </c>
      <c r="IC41" s="125">
        <f t="shared" si="170"/>
        <v>3.4453955627960736E-3</v>
      </c>
      <c r="ID41" s="125" t="str">
        <f t="shared" si="170"/>
        <v xml:space="preserve"> </v>
      </c>
      <c r="IE41" s="125" t="str">
        <f t="shared" si="170"/>
        <v xml:space="preserve"> </v>
      </c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</row>
    <row r="42" spans="1:256" s="130" customFormat="1" x14ac:dyDescent="0.2">
      <c r="A42" s="4"/>
      <c r="B42" s="145" t="s">
        <v>118</v>
      </c>
      <c r="C42" s="146">
        <v>60584613525.610001</v>
      </c>
      <c r="D42" s="122">
        <f>D16+D39</f>
        <v>9588702533.0900002</v>
      </c>
      <c r="E42" s="122">
        <f>E40</f>
        <v>1864292661.8200002</v>
      </c>
      <c r="F42" s="146">
        <v>13370099939.940001</v>
      </c>
      <c r="G42" s="122">
        <f>G16+G39</f>
        <v>2050414244.5699997</v>
      </c>
      <c r="H42" s="122">
        <f>H40</f>
        <v>371288775.93000001</v>
      </c>
      <c r="I42" s="146">
        <v>11783824566.07</v>
      </c>
      <c r="J42" s="122">
        <f>J16+J39</f>
        <v>1722494776.3</v>
      </c>
      <c r="K42" s="122">
        <f>K40</f>
        <v>320991568.85999995</v>
      </c>
      <c r="L42" s="121">
        <f t="shared" si="151"/>
        <v>0.22068474422616005</v>
      </c>
      <c r="M42" s="121">
        <f t="shared" si="151"/>
        <v>0.21383646405696194</v>
      </c>
      <c r="N42" s="121">
        <f t="shared" si="151"/>
        <v>0.19915798819243993</v>
      </c>
      <c r="O42" s="121">
        <f>IF(I42=0," ",IF(F42/I42*100&gt;200,"СВ.200",F42/I42))</f>
        <v>1.1346146461173121</v>
      </c>
      <c r="P42" s="121">
        <f t="shared" si="179"/>
        <v>1.1903747243718128</v>
      </c>
      <c r="Q42" s="121">
        <f t="shared" si="179"/>
        <v>1.1566932341825373</v>
      </c>
      <c r="R42" s="122">
        <f>R41+R40</f>
        <v>55708657033.5</v>
      </c>
      <c r="S42" s="122">
        <f>S16+S39</f>
        <v>8522151786.5299988</v>
      </c>
      <c r="T42" s="122">
        <f>T40</f>
        <v>1695441646.97</v>
      </c>
      <c r="U42" s="122">
        <f>U41+U40</f>
        <v>11257674930.330002</v>
      </c>
      <c r="V42" s="122">
        <f>V16+V39</f>
        <v>1741508401.27</v>
      </c>
      <c r="W42" s="122">
        <f>W40</f>
        <v>343038090.25999993</v>
      </c>
      <c r="X42" s="122">
        <f>X41+X40</f>
        <v>10813142264</v>
      </c>
      <c r="Y42" s="122">
        <f>Y40</f>
        <v>1472334082.1700001</v>
      </c>
      <c r="Z42" s="122">
        <f>Z40</f>
        <v>294942417.17000002</v>
      </c>
      <c r="AA42" s="121">
        <f t="shared" si="152"/>
        <v>0.20208124786710044</v>
      </c>
      <c r="AB42" s="121">
        <f t="shared" si="152"/>
        <v>0.20435078427288814</v>
      </c>
      <c r="AC42" s="121">
        <f t="shared" si="152"/>
        <v>0.2023296353920872</v>
      </c>
      <c r="AD42" s="121">
        <f>IF(X42=0," ",IF(U42/X42*100&gt;200,"СВ.200",U42/X42))</f>
        <v>1.0411104057892566</v>
      </c>
      <c r="AE42" s="121">
        <f t="shared" si="180"/>
        <v>1.1828214957187415</v>
      </c>
      <c r="AF42" s="121">
        <f t="shared" si="180"/>
        <v>1.1630680101949471</v>
      </c>
      <c r="AG42" s="122">
        <f>AG40+AG41</f>
        <v>21861821325.25</v>
      </c>
      <c r="AH42" s="122">
        <f>AH16+AH39</f>
        <v>6215050962.4499998</v>
      </c>
      <c r="AI42" s="122">
        <f>AI40</f>
        <v>1380397362.8000002</v>
      </c>
      <c r="AJ42" s="122">
        <f>AJ40+AJ41</f>
        <v>4193492117.6200004</v>
      </c>
      <c r="AK42" s="122">
        <f>AK16+AK39</f>
        <v>1238612123.8400002</v>
      </c>
      <c r="AL42" s="122">
        <f>AL40</f>
        <v>284181064.65000004</v>
      </c>
      <c r="AM42" s="122">
        <f>AM40+AM41</f>
        <v>3437688289.9000001</v>
      </c>
      <c r="AN42" s="122">
        <f>AN40</f>
        <v>1023952346.4399998</v>
      </c>
      <c r="AO42" s="122">
        <f>AO40</f>
        <v>243571176.19999999</v>
      </c>
      <c r="AP42" s="121">
        <f>AJ42/AG42</f>
        <v>0.19181805830498644</v>
      </c>
      <c r="AQ42" s="121">
        <f>AK42/AH42</f>
        <v>0.19929235195711636</v>
      </c>
      <c r="AR42" s="121">
        <f>AL42/AI42</f>
        <v>0.20586902895378378</v>
      </c>
      <c r="AS42" s="121">
        <f>AJ42/AM42</f>
        <v>1.2198581616432669</v>
      </c>
      <c r="AT42" s="121">
        <f>AK42/AN42</f>
        <v>1.2096384447443411</v>
      </c>
      <c r="AU42" s="121">
        <f>IF(AO42=0," ",IF(AL42/AO42*100&gt;200,"СВ.200",AL42/AO42))</f>
        <v>1.1667269875014055</v>
      </c>
      <c r="AV42" s="122">
        <f>AV40+AV41</f>
        <v>4981111179.96</v>
      </c>
      <c r="AW42" s="122">
        <f>AW16+AW39</f>
        <v>311224762.79000002</v>
      </c>
      <c r="AX42" s="122">
        <f>AX40</f>
        <v>53505717.170000002</v>
      </c>
      <c r="AY42" s="122">
        <f>AY40+AY41</f>
        <v>1198499228.5999999</v>
      </c>
      <c r="AZ42" s="122">
        <f>AZ16+AZ39</f>
        <v>76095008.730000004</v>
      </c>
      <c r="BA42" s="122">
        <f>BA40</f>
        <v>13250890.439999999</v>
      </c>
      <c r="BB42" s="122">
        <f>BB40+BB41</f>
        <v>1354405140.6200001</v>
      </c>
      <c r="BC42" s="122">
        <f>BC40</f>
        <v>71258088.819999993</v>
      </c>
      <c r="BD42" s="122">
        <f>BD40</f>
        <v>12376202.85</v>
      </c>
      <c r="BE42" s="121">
        <f t="shared" si="153"/>
        <v>0.24060880901871864</v>
      </c>
      <c r="BF42" s="121">
        <f>BC42/AW42</f>
        <v>0.22896021570135033</v>
      </c>
      <c r="BG42" s="119"/>
      <c r="BH42" s="124">
        <f t="shared" si="106"/>
        <v>0.88488975171149165</v>
      </c>
      <c r="BI42" s="124">
        <f t="shared" si="106"/>
        <v>1.0678788891211806</v>
      </c>
      <c r="BJ42" s="124"/>
      <c r="BK42" s="122">
        <f>BK40+BK41</f>
        <v>8808345096.6700001</v>
      </c>
      <c r="BL42" s="122">
        <f>BL16+BL39</f>
        <v>588209096.66999996</v>
      </c>
      <c r="BM42" s="122">
        <f>BM40</f>
        <v>0</v>
      </c>
      <c r="BN42" s="122">
        <f>BN40+BN41</f>
        <v>1188830530.03</v>
      </c>
      <c r="BO42" s="122">
        <f>BO16+BO39</f>
        <v>83216626.680000007</v>
      </c>
      <c r="BP42" s="122">
        <f>BP40</f>
        <v>0</v>
      </c>
      <c r="BQ42" s="122">
        <f>BQ40+BQ41</f>
        <v>1109293881.3399999</v>
      </c>
      <c r="BR42" s="122">
        <f>BR40</f>
        <v>77650571.790000007</v>
      </c>
      <c r="BS42" s="122">
        <f>BS40</f>
        <v>0</v>
      </c>
      <c r="BT42" s="121">
        <f>BN42/BK42</f>
        <v>0.13496638891673737</v>
      </c>
      <c r="BU42" s="121">
        <f>BO42/BL42</f>
        <v>0.14147456601931238</v>
      </c>
      <c r="BV42" s="119"/>
      <c r="BW42" s="121">
        <f>BN42/BQ42</f>
        <v>1.0717002500671162</v>
      </c>
      <c r="BX42" s="121">
        <f>BO42/BR42</f>
        <v>1.0716807972136118</v>
      </c>
      <c r="BY42" s="119"/>
      <c r="BZ42" s="122">
        <f>BZ40+BZ41</f>
        <v>9000</v>
      </c>
      <c r="CA42" s="122">
        <f>CA16+CA39</f>
        <v>9000</v>
      </c>
      <c r="CB42" s="122">
        <f>CB40</f>
        <v>0</v>
      </c>
      <c r="CC42" s="122">
        <f>CC40+CC41</f>
        <v>38893.420000000006</v>
      </c>
      <c r="CD42" s="122">
        <f>CD16+CD39</f>
        <v>38893.420000000006</v>
      </c>
      <c r="CE42" s="122">
        <f>CE40</f>
        <v>0</v>
      </c>
      <c r="CF42" s="122">
        <f>CF40+CF41</f>
        <v>334720.12999999995</v>
      </c>
      <c r="CG42" s="122">
        <f>CG40</f>
        <v>334720.12999999995</v>
      </c>
      <c r="CH42" s="122">
        <f>CH40</f>
        <v>0</v>
      </c>
      <c r="CI42" s="125">
        <f t="shared" si="171"/>
        <v>0.23140160983528829</v>
      </c>
      <c r="CJ42" s="125">
        <f t="shared" si="171"/>
        <v>0.23140160983528829</v>
      </c>
      <c r="CK42" s="119"/>
      <c r="CL42" s="125">
        <f t="shared" si="162"/>
        <v>0.11619683584611422</v>
      </c>
      <c r="CM42" s="125">
        <f t="shared" si="156"/>
        <v>0.11619683584611422</v>
      </c>
      <c r="CN42" s="119"/>
      <c r="CO42" s="122">
        <f>CO40+CO41</f>
        <v>252590830.63999999</v>
      </c>
      <c r="CP42" s="122">
        <f>CP16+CP39</f>
        <v>252590830.63999999</v>
      </c>
      <c r="CQ42" s="122">
        <f>CQ40</f>
        <v>0</v>
      </c>
      <c r="CR42" s="122">
        <f>CR40+CR41</f>
        <v>102091089.31999999</v>
      </c>
      <c r="CS42" s="122">
        <f>CS16+CS39</f>
        <v>102091089.31999999</v>
      </c>
      <c r="CT42" s="122">
        <f>CT40</f>
        <v>0</v>
      </c>
      <c r="CU42" s="122">
        <f>CU40+CU41</f>
        <v>97304704.579999998</v>
      </c>
      <c r="CV42" s="122">
        <f>CV40</f>
        <v>97304704.579999998</v>
      </c>
      <c r="CW42" s="122">
        <f>CW40</f>
        <v>0</v>
      </c>
      <c r="CX42" s="121">
        <f t="shared" si="173"/>
        <v>0.40417575357477353</v>
      </c>
      <c r="CY42" s="121">
        <f t="shared" si="173"/>
        <v>0.40417575357477353</v>
      </c>
      <c r="CZ42" s="121" t="str">
        <f t="shared" si="173"/>
        <v xml:space="preserve"> </v>
      </c>
      <c r="DA42" s="121">
        <f t="shared" si="174"/>
        <v>1.0491896538883669</v>
      </c>
      <c r="DB42" s="121">
        <f t="shared" si="174"/>
        <v>1.0491896538883669</v>
      </c>
      <c r="DC42" s="121" t="str">
        <f t="shared" si="174"/>
        <v xml:space="preserve"> </v>
      </c>
      <c r="DD42" s="122">
        <f>DD40+DD41</f>
        <v>35423391</v>
      </c>
      <c r="DE42" s="122">
        <f>DE16+DE39</f>
        <v>29885405</v>
      </c>
      <c r="DF42" s="122">
        <f>DF40</f>
        <v>5537986</v>
      </c>
      <c r="DG42" s="122">
        <f>DG40+DG41</f>
        <v>19704607.859999999</v>
      </c>
      <c r="DH42" s="122">
        <f>DH16+DH39</f>
        <v>13962921.34</v>
      </c>
      <c r="DI42" s="122">
        <f>DI40</f>
        <v>5741686.5200000005</v>
      </c>
      <c r="DJ42" s="122">
        <f>DJ40+DJ41</f>
        <v>24860989.379999995</v>
      </c>
      <c r="DK42" s="122">
        <f>DK40</f>
        <v>17593746.309999995</v>
      </c>
      <c r="DL42" s="122">
        <f>DL40</f>
        <v>7267243.0700000003</v>
      </c>
      <c r="DM42" s="121">
        <f t="shared" si="181"/>
        <v>0.55625978495395878</v>
      </c>
      <c r="DN42" s="121">
        <f t="shared" si="181"/>
        <v>0.46721539627788211</v>
      </c>
      <c r="DO42" s="121">
        <f t="shared" si="181"/>
        <v>1.0367824187348975</v>
      </c>
      <c r="DP42" s="121">
        <f>IF(DJ42&lt;=0," ",IF(DG42&lt;=0," ",IF(DG42/DJ42*100&gt;200,"СВ.200",DG42/DJ42)))</f>
        <v>0.79259145960827415</v>
      </c>
      <c r="DQ42" s="121">
        <f>IF(DK42&lt;=0," ",IF(DH42&lt;=0," ",IF(DH42/DK42*100&gt;200,"СВ.200",DH42/DK42)))</f>
        <v>0.79362979856448801</v>
      </c>
      <c r="DR42" s="121">
        <f>IF(DL42&lt;=0," ",IF(DI42&lt;=0," ",IF(DI42/DL42*100&gt;200,"СВ.200",DI42/DL42)))</f>
        <v>0.79007767659545203</v>
      </c>
      <c r="DS42" s="122">
        <f>DS40+DS41</f>
        <v>409571700</v>
      </c>
      <c r="DT42" s="122">
        <f>DT16+DT39</f>
        <v>343620100</v>
      </c>
      <c r="DU42" s="122">
        <f>DU40</f>
        <v>65951600</v>
      </c>
      <c r="DV42" s="122">
        <f>DV40+DV41</f>
        <v>22917576.829999998</v>
      </c>
      <c r="DW42" s="122">
        <f>DW16+DW39</f>
        <v>17700973.09</v>
      </c>
      <c r="DX42" s="122">
        <f>DX40</f>
        <v>5216603.7399999984</v>
      </c>
      <c r="DY42" s="122">
        <f>DY40+DY41</f>
        <v>17082324.48</v>
      </c>
      <c r="DZ42" s="122">
        <f>DZ40</f>
        <v>11721429.99</v>
      </c>
      <c r="EA42" s="122">
        <f>EA40</f>
        <v>5360894.49</v>
      </c>
      <c r="EB42" s="121">
        <f t="shared" si="182"/>
        <v>5.5954981337821917E-2</v>
      </c>
      <c r="EC42" s="121">
        <f t="shared" si="182"/>
        <v>5.1513206270529577E-2</v>
      </c>
      <c r="ED42" s="121">
        <f t="shared" si="182"/>
        <v>7.9097455406692149E-2</v>
      </c>
      <c r="EE42" s="121">
        <f t="shared" si="183"/>
        <v>1.3415959202058196</v>
      </c>
      <c r="EF42" s="121">
        <f t="shared" si="183"/>
        <v>1.5101376798821795</v>
      </c>
      <c r="EG42" s="121">
        <f t="shared" si="183"/>
        <v>0.97308457566752038</v>
      </c>
      <c r="EH42" s="122">
        <f>EH40+EH41</f>
        <v>756783426.20000005</v>
      </c>
      <c r="EI42" s="122">
        <f>EI16+EI39</f>
        <v>567005113.20000005</v>
      </c>
      <c r="EJ42" s="122">
        <f>EJ40</f>
        <v>189778313</v>
      </c>
      <c r="EK42" s="122">
        <f>EK40+EK41</f>
        <v>140974619.88999999</v>
      </c>
      <c r="EL42" s="122">
        <f>EL16+EL39</f>
        <v>106346304.97999999</v>
      </c>
      <c r="EM42" s="122">
        <f>EM40</f>
        <v>34628314.909999996</v>
      </c>
      <c r="EN42" s="122">
        <f>EN40+EN41</f>
        <v>158266759.38</v>
      </c>
      <c r="EO42" s="122">
        <f>EO40</f>
        <v>131921228.81999999</v>
      </c>
      <c r="EP42" s="122">
        <f>EP40</f>
        <v>26345530.560000006</v>
      </c>
      <c r="EQ42" s="121">
        <f t="shared" si="175"/>
        <v>0.18628132568635788</v>
      </c>
      <c r="ER42" s="121">
        <f t="shared" si="175"/>
        <v>0.18755792938059165</v>
      </c>
      <c r="ES42" s="121">
        <f t="shared" si="175"/>
        <v>0.18246718691192074</v>
      </c>
      <c r="ET42" s="121">
        <f t="shared" si="176"/>
        <v>0.8907405474292841</v>
      </c>
      <c r="EU42" s="121">
        <f t="shared" si="176"/>
        <v>0.80613488769957009</v>
      </c>
      <c r="EV42" s="121">
        <f t="shared" si="176"/>
        <v>1.3143904933376294</v>
      </c>
      <c r="EW42" s="122">
        <f>EW40+EW41</f>
        <v>40157341</v>
      </c>
      <c r="EX42" s="122">
        <f>EX16+EX39</f>
        <v>40141341</v>
      </c>
      <c r="EY42" s="122">
        <f>EY40</f>
        <v>0</v>
      </c>
      <c r="EZ42" s="122">
        <f>EZ40+EZ41</f>
        <v>8557491.4899999984</v>
      </c>
      <c r="FA42" s="122">
        <f>FA16+FA39</f>
        <v>8553923.2899999991</v>
      </c>
      <c r="FB42" s="122">
        <f>FB40</f>
        <v>0</v>
      </c>
      <c r="FC42" s="122">
        <f>FC40+FC41</f>
        <v>9938152.790000001</v>
      </c>
      <c r="FD42" s="122">
        <f>FD40</f>
        <v>9935609.9900000002</v>
      </c>
      <c r="FE42" s="122">
        <f>FE40</f>
        <v>0</v>
      </c>
      <c r="FF42" s="121">
        <f t="shared" si="178"/>
        <v>0.21309905678266891</v>
      </c>
      <c r="FG42" s="121">
        <f t="shared" si="178"/>
        <v>0.21309510536780521</v>
      </c>
      <c r="FH42" s="121" t="str">
        <f t="shared" si="135"/>
        <v xml:space="preserve"> </v>
      </c>
      <c r="FI42" s="121">
        <f t="shared" si="172"/>
        <v>0.86107465550446594</v>
      </c>
      <c r="FJ42" s="121">
        <f t="shared" si="172"/>
        <v>0.86093589609589727</v>
      </c>
      <c r="FK42" s="121" t="str">
        <f>IF(FE42=0," ",IF(FB42/FE42*100&gt;200,"СВ.200",FB42/FE42))</f>
        <v xml:space="preserve"> </v>
      </c>
      <c r="FL42" s="122">
        <f>FL40+FL41</f>
        <v>274351642.77999997</v>
      </c>
      <c r="FM42" s="122">
        <f>FM16+FM39</f>
        <v>174415174.78</v>
      </c>
      <c r="FN42" s="122">
        <f>FN40</f>
        <v>170668</v>
      </c>
      <c r="FO42" s="122">
        <f>FO40+FO41</f>
        <v>126515134.2</v>
      </c>
      <c r="FP42" s="122">
        <f>FP16+FP39</f>
        <v>94890548.180000007</v>
      </c>
      <c r="FQ42" s="122">
        <f>FQ40</f>
        <v>19530</v>
      </c>
      <c r="FR42" s="122">
        <f>FR40+FR41</f>
        <v>53327716.909999996</v>
      </c>
      <c r="FS42" s="122">
        <f>FS40</f>
        <v>30660869.649999999</v>
      </c>
      <c r="FT42" s="122">
        <f>FT40</f>
        <v>21370</v>
      </c>
      <c r="FU42" s="121">
        <f t="shared" si="139"/>
        <v>0.46114225130210468</v>
      </c>
      <c r="FV42" s="121">
        <f t="shared" si="139"/>
        <v>0.54404984141827661</v>
      </c>
      <c r="FW42" s="121">
        <f t="shared" si="139"/>
        <v>0.11443269974453324</v>
      </c>
      <c r="FX42" s="121" t="str">
        <f t="shared" si="140"/>
        <v>СВ.200</v>
      </c>
      <c r="FY42" s="121" t="str">
        <f t="shared" si="140"/>
        <v>СВ.200</v>
      </c>
      <c r="FZ42" s="121">
        <f t="shared" si="141"/>
        <v>1.0942140296979006</v>
      </c>
      <c r="GA42" s="122">
        <f>GA40+GA41</f>
        <v>-11.6</v>
      </c>
      <c r="GB42" s="122">
        <f>GB16+GB39</f>
        <v>-11.6</v>
      </c>
      <c r="GC42" s="122">
        <f>GC40</f>
        <v>0</v>
      </c>
      <c r="GD42" s="122">
        <f>GD40+GD41</f>
        <v>988.77</v>
      </c>
      <c r="GE42" s="122">
        <f>GE40</f>
        <v>765.65</v>
      </c>
      <c r="GF42" s="122">
        <f>GF40</f>
        <v>0</v>
      </c>
      <c r="GG42" s="121">
        <f>IF(GD42&lt;=0," ",IF(GA42/GD42*100&gt;200,"СВ.200",GA42/GD42))</f>
        <v>-1.1731747524702407E-2</v>
      </c>
      <c r="GH42" s="121"/>
      <c r="GI42" s="121"/>
      <c r="GJ42" s="125">
        <f t="shared" si="79"/>
        <v>0.91762586954451497</v>
      </c>
      <c r="GK42" s="125">
        <f t="shared" si="79"/>
        <v>0.85476838735769245</v>
      </c>
      <c r="GL42" s="125">
        <f t="shared" si="79"/>
        <v>0.91884786325537027</v>
      </c>
      <c r="GM42" s="125">
        <f t="shared" si="80"/>
        <v>0.84200379809431114</v>
      </c>
      <c r="GN42" s="125">
        <f t="shared" si="80"/>
        <v>0.849344665782508</v>
      </c>
      <c r="GO42" s="125">
        <f t="shared" si="80"/>
        <v>0.9239118241610238</v>
      </c>
      <c r="GP42" s="125">
        <f t="shared" si="33"/>
        <v>0.31791760488947174</v>
      </c>
      <c r="GQ42" s="125">
        <f t="shared" si="33"/>
        <v>0.69546195991798776</v>
      </c>
      <c r="GR42" s="125">
        <f t="shared" si="33"/>
        <v>0.82582620206712931</v>
      </c>
      <c r="GS42" s="125">
        <f t="shared" si="82"/>
        <v>0.37250072893134023</v>
      </c>
      <c r="GT42" s="125">
        <f t="shared" si="82"/>
        <v>0.71122948527652163</v>
      </c>
      <c r="GU42" s="125">
        <f t="shared" si="82"/>
        <v>0.82842422669333837</v>
      </c>
      <c r="GV42" s="125">
        <f t="shared" si="145"/>
        <v>0.12525546298685045</v>
      </c>
      <c r="GW42" s="125">
        <f t="shared" si="145"/>
        <v>4.8398043408039729E-2</v>
      </c>
      <c r="GX42" s="125">
        <f t="shared" si="145"/>
        <v>4.1961420702897941E-2</v>
      </c>
      <c r="GY42" s="144">
        <f t="shared" si="83"/>
        <v>0.10646063561233667</v>
      </c>
      <c r="GZ42" s="144">
        <f t="shared" si="83"/>
        <v>4.3694884661198016E-2</v>
      </c>
      <c r="HA42" s="125">
        <f t="shared" si="83"/>
        <v>3.8628043987642045E-2</v>
      </c>
      <c r="HB42" s="125">
        <f t="shared" si="146"/>
        <v>0.10258756005025034</v>
      </c>
      <c r="HC42" s="125">
        <f>IF(BR42&lt;=0," ",IF(Y42&lt;=0," ",IF(BR42/Y42*100&gt;200,"СВ.200",BR42/Y42)))</f>
        <v>5.2739777425755634E-2</v>
      </c>
      <c r="HD42" s="125" t="str">
        <f t="shared" si="84"/>
        <v xml:space="preserve"> </v>
      </c>
      <c r="HE42" s="125">
        <f t="shared" si="85"/>
        <v>0.10560178166337862</v>
      </c>
      <c r="HF42" s="125">
        <f t="shared" si="85"/>
        <v>4.7784223503782149E-2</v>
      </c>
      <c r="HG42" s="125" t="str">
        <f t="shared" si="86"/>
        <v xml:space="preserve"> </v>
      </c>
      <c r="HH42" s="125">
        <f t="shared" si="37"/>
        <v>3.0954936301391103E-5</v>
      </c>
      <c r="HI42" s="125">
        <f t="shared" si="37"/>
        <v>2.2733979607853169E-4</v>
      </c>
      <c r="HJ42" s="125" t="str">
        <f t="shared" si="37"/>
        <v xml:space="preserve"> </v>
      </c>
      <c r="HK42" s="125">
        <f>IF(CC42&lt;=0," ",IF(CC42&lt;=0," ",IF(CC42/R42*100&gt;200,"СВ.200",CC42/R42)))</f>
        <v>6.98157558826301E-7</v>
      </c>
      <c r="HL42" s="125">
        <f>IF(CD42&lt;=0," ",IF(CD42&lt;=0," ",IF(CD42/S42*100&gt;200,"СВ.200",CD42/S42)))</f>
        <v>4.5638027782460334E-6</v>
      </c>
      <c r="HM42" s="125" t="str">
        <f t="shared" si="88"/>
        <v xml:space="preserve"> </v>
      </c>
      <c r="HN42" s="125">
        <f t="shared" si="38"/>
        <v>1.4636518739507819E-2</v>
      </c>
      <c r="HO42" s="125">
        <f t="shared" si="38"/>
        <v>8.9600064562499193E-2</v>
      </c>
      <c r="HP42" s="125">
        <f t="shared" si="38"/>
        <v>8.9324319007038147E-2</v>
      </c>
      <c r="HQ42" s="125">
        <f t="shared" si="167"/>
        <v>1.2522534249962353E-2</v>
      </c>
      <c r="HR42" s="125">
        <f t="shared" si="167"/>
        <v>6.1065628453153969E-2</v>
      </c>
      <c r="HS42" s="125">
        <f t="shared" si="167"/>
        <v>0.10094597624349544</v>
      </c>
      <c r="HT42" s="125">
        <f t="shared" si="168"/>
        <v>1.5797743211861622E-3</v>
      </c>
      <c r="HU42" s="125">
        <f t="shared" si="168"/>
        <v>7.9611211422372062E-3</v>
      </c>
      <c r="HV42" s="125">
        <f t="shared" si="168"/>
        <v>1.8176071592001863E-2</v>
      </c>
      <c r="HW42" s="125">
        <f t="shared" si="169"/>
        <v>2.0357291333982586E-3</v>
      </c>
      <c r="HX42" s="125">
        <f t="shared" si="169"/>
        <v>1.0164161756033744E-2</v>
      </c>
      <c r="HY42" s="125">
        <f t="shared" si="169"/>
        <v>1.5207068509640318E-2</v>
      </c>
      <c r="HZ42" s="125">
        <f t="shared" si="42"/>
        <v>4.9317502357795664E-3</v>
      </c>
      <c r="IA42" s="125">
        <f t="shared" si="42"/>
        <v>2.0824668817562429E-2</v>
      </c>
      <c r="IB42" s="128">
        <f t="shared" si="42"/>
        <v>7.2454820859770328E-5</v>
      </c>
      <c r="IC42" s="125">
        <f t="shared" si="170"/>
        <v>1.1238122879098925E-2</v>
      </c>
      <c r="ID42" s="125">
        <f t="shared" si="170"/>
        <v>5.4487562684624895E-2</v>
      </c>
      <c r="IE42" s="125">
        <f t="shared" si="170"/>
        <v>5.6932453143024341E-5</v>
      </c>
      <c r="IF42" s="129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9"/>
      <c r="IR42" s="129"/>
      <c r="IS42" s="129"/>
      <c r="IT42" s="129"/>
      <c r="IU42" s="129"/>
      <c r="IV42" s="129"/>
    </row>
    <row r="43" spans="1:256" s="156" customFormat="1" ht="18" customHeight="1" outlineLevel="1" x14ac:dyDescent="0.2">
      <c r="A43" s="147"/>
      <c r="B43" s="148"/>
      <c r="C43" s="149"/>
      <c r="D43" s="150"/>
      <c r="E43" s="151"/>
      <c r="F43" s="152"/>
      <c r="G43" s="153"/>
      <c r="H43" s="153"/>
      <c r="I43" s="154"/>
      <c r="J43" s="153"/>
      <c r="K43" s="153"/>
      <c r="L43" s="153"/>
      <c r="M43" s="153"/>
      <c r="N43" s="153"/>
      <c r="O43" s="153"/>
      <c r="P43" s="153"/>
      <c r="Q43" s="153"/>
      <c r="R43" s="149"/>
      <c r="S43" s="153"/>
      <c r="T43" s="153"/>
      <c r="U43" s="155"/>
      <c r="V43" s="153"/>
      <c r="W43" s="153"/>
      <c r="X43" s="155"/>
      <c r="Y43" s="151"/>
      <c r="Z43" s="151"/>
      <c r="AA43" s="151"/>
      <c r="AB43" s="151"/>
      <c r="AC43" s="151"/>
      <c r="AD43" s="151"/>
      <c r="AE43" s="151"/>
      <c r="AF43" s="151"/>
      <c r="AG43" s="155"/>
      <c r="AH43" s="153"/>
      <c r="AI43" s="153"/>
      <c r="AJ43" s="155"/>
      <c r="AK43" s="153"/>
      <c r="AL43" s="153"/>
      <c r="AM43" s="155"/>
      <c r="AN43" s="151"/>
      <c r="AO43" s="151"/>
      <c r="AP43" s="151"/>
      <c r="AQ43" s="151"/>
      <c r="AR43" s="151"/>
      <c r="AS43" s="151"/>
      <c r="AT43" s="151"/>
      <c r="AU43" s="151"/>
      <c r="AV43" s="155"/>
      <c r="AW43" s="153"/>
      <c r="AX43" s="153"/>
      <c r="AY43" s="155"/>
      <c r="AZ43" s="153"/>
      <c r="BA43" s="153"/>
      <c r="BB43" s="155"/>
      <c r="BC43" s="151"/>
      <c r="BD43" s="151"/>
      <c r="BE43" s="151"/>
      <c r="BF43" s="151"/>
      <c r="BG43" s="151"/>
      <c r="BH43" s="151"/>
      <c r="BI43" s="151"/>
      <c r="BJ43" s="151"/>
      <c r="BK43" s="155"/>
      <c r="BL43" s="153"/>
      <c r="BM43" s="153"/>
      <c r="BN43" s="155"/>
      <c r="BO43" s="153"/>
      <c r="BP43" s="153"/>
      <c r="BQ43" s="155"/>
      <c r="BR43" s="151"/>
      <c r="BS43" s="151"/>
      <c r="BT43" s="151"/>
      <c r="BU43" s="151"/>
      <c r="BV43" s="151"/>
      <c r="BW43" s="151"/>
      <c r="BX43" s="151"/>
      <c r="BY43" s="151"/>
      <c r="BZ43" s="155"/>
      <c r="CA43" s="153"/>
      <c r="CB43" s="153"/>
      <c r="CC43" s="155"/>
      <c r="CD43" s="153"/>
      <c r="CE43" s="153"/>
      <c r="CF43" s="155"/>
      <c r="CG43" s="151"/>
      <c r="CH43" s="151"/>
      <c r="CI43" s="151"/>
      <c r="CJ43" s="151"/>
      <c r="CK43" s="151"/>
      <c r="CL43" s="151"/>
      <c r="CM43" s="151"/>
      <c r="CN43" s="151"/>
      <c r="CO43" s="155"/>
      <c r="CP43" s="153"/>
      <c r="CQ43" s="153"/>
      <c r="CR43" s="155"/>
      <c r="CS43" s="153"/>
      <c r="CT43" s="153"/>
      <c r="CU43" s="155"/>
      <c r="CV43" s="151"/>
      <c r="CW43" s="151"/>
      <c r="CX43" s="151"/>
      <c r="CY43" s="151"/>
      <c r="CZ43" s="151"/>
      <c r="DA43" s="151"/>
      <c r="DB43" s="151"/>
      <c r="DC43" s="151"/>
      <c r="DD43" s="155"/>
      <c r="DE43" s="153"/>
      <c r="DF43" s="153"/>
      <c r="DG43" s="155"/>
      <c r="DH43" s="153"/>
      <c r="DI43" s="153"/>
      <c r="DJ43" s="155"/>
      <c r="DK43" s="151"/>
      <c r="DL43" s="151"/>
      <c r="DM43" s="151"/>
      <c r="DN43" s="151"/>
      <c r="DO43" s="151"/>
      <c r="DP43" s="151"/>
      <c r="DQ43" s="151"/>
      <c r="DR43" s="151"/>
      <c r="DS43" s="155"/>
      <c r="DT43" s="153"/>
      <c r="DU43" s="153"/>
      <c r="DV43" s="155"/>
      <c r="DW43" s="153"/>
      <c r="DX43" s="153"/>
      <c r="DY43" s="155"/>
      <c r="DZ43" s="151"/>
      <c r="EA43" s="151"/>
      <c r="EB43" s="151"/>
      <c r="EC43" s="151"/>
      <c r="ED43" s="151"/>
      <c r="EE43" s="151"/>
      <c r="EF43" s="151"/>
      <c r="EG43" s="151"/>
      <c r="EH43" s="155"/>
      <c r="EI43" s="153"/>
      <c r="EJ43" s="153"/>
      <c r="EK43" s="155"/>
      <c r="EL43" s="153"/>
      <c r="EM43" s="153"/>
      <c r="EN43" s="155"/>
      <c r="EO43" s="151"/>
      <c r="EP43" s="151"/>
      <c r="EQ43" s="151"/>
      <c r="ER43" s="151"/>
      <c r="ES43" s="151"/>
      <c r="ET43" s="151"/>
      <c r="EU43" s="151"/>
      <c r="EV43" s="151"/>
      <c r="EW43" s="155"/>
      <c r="EX43" s="153"/>
      <c r="EY43" s="151"/>
      <c r="EZ43" s="155"/>
      <c r="FA43" s="153"/>
      <c r="FB43" s="151"/>
      <c r="FC43" s="155"/>
      <c r="FD43" s="151"/>
      <c r="FE43" s="151"/>
      <c r="FF43" s="151"/>
      <c r="FG43" s="151"/>
      <c r="FH43" s="151"/>
      <c r="FI43" s="151"/>
      <c r="FJ43" s="151"/>
      <c r="FK43" s="151"/>
      <c r="FL43" s="155"/>
      <c r="FM43" s="153"/>
      <c r="FN43" s="151"/>
      <c r="FO43" s="155"/>
      <c r="FP43" s="153"/>
      <c r="FQ43" s="151"/>
      <c r="FR43" s="155"/>
      <c r="FS43" s="151"/>
      <c r="FT43" s="151"/>
      <c r="FU43" s="151"/>
      <c r="FV43" s="151"/>
      <c r="FW43" s="151"/>
      <c r="FX43" s="151"/>
      <c r="FY43" s="151"/>
      <c r="FZ43" s="151"/>
      <c r="GA43" s="155"/>
      <c r="GB43" s="153"/>
      <c r="GC43" s="151"/>
      <c r="GD43" s="155"/>
      <c r="GE43" s="151"/>
      <c r="GF43" s="151"/>
      <c r="GG43" s="151"/>
      <c r="GH43" s="151"/>
      <c r="GI43" s="151"/>
    </row>
    <row r="44" spans="1:256" s="165" customFormat="1" x14ac:dyDescent="0.2">
      <c r="A44" s="157"/>
      <c r="B44" s="158"/>
      <c r="C44" s="159"/>
      <c r="D44" s="159"/>
      <c r="E44" s="159"/>
      <c r="F44" s="159"/>
      <c r="G44" s="160"/>
      <c r="H44" s="161"/>
      <c r="I44" s="162"/>
      <c r="J44" s="161"/>
      <c r="K44" s="161"/>
      <c r="L44" s="161"/>
      <c r="M44" s="161"/>
      <c r="N44" s="161"/>
      <c r="O44" s="161"/>
      <c r="P44" s="161"/>
      <c r="Q44" s="161"/>
      <c r="R44" s="163"/>
      <c r="S44" s="161"/>
      <c r="T44" s="161"/>
      <c r="U44" s="160"/>
      <c r="V44" s="161"/>
      <c r="W44" s="161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1"/>
      <c r="AI44" s="161"/>
      <c r="AJ44" s="160"/>
      <c r="AK44" s="161"/>
      <c r="AL44" s="161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1"/>
      <c r="AX44" s="161"/>
      <c r="AY44" s="160"/>
      <c r="AZ44" s="161"/>
      <c r="BA44" s="161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1"/>
      <c r="BM44" s="161"/>
      <c r="BN44" s="160"/>
      <c r="BO44" s="161"/>
      <c r="BP44" s="161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1"/>
      <c r="CB44" s="161"/>
      <c r="CC44" s="160"/>
      <c r="CD44" s="161"/>
      <c r="CE44" s="161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1"/>
      <c r="CQ44" s="161"/>
      <c r="CR44" s="160"/>
      <c r="CS44" s="161"/>
      <c r="CT44" s="161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161"/>
      <c r="DF44" s="161"/>
      <c r="DG44" s="160"/>
      <c r="DH44" s="161"/>
      <c r="DI44" s="161"/>
      <c r="DJ44" s="160"/>
      <c r="DK44" s="160"/>
      <c r="DL44" s="160"/>
      <c r="DM44" s="160"/>
      <c r="DN44" s="160"/>
      <c r="DO44" s="160"/>
      <c r="DP44" s="160"/>
      <c r="DQ44" s="160"/>
      <c r="DR44" s="160"/>
      <c r="DS44" s="160"/>
      <c r="DT44" s="161"/>
      <c r="DU44" s="161"/>
      <c r="DV44" s="160"/>
      <c r="DW44" s="161"/>
      <c r="DX44" s="161"/>
      <c r="DY44" s="160"/>
      <c r="DZ44" s="160"/>
      <c r="EA44" s="160"/>
      <c r="EB44" s="160"/>
      <c r="EC44" s="160"/>
      <c r="ED44" s="160"/>
      <c r="EE44" s="160"/>
      <c r="EF44" s="160"/>
      <c r="EG44" s="160"/>
      <c r="EH44" s="160"/>
      <c r="EI44" s="161"/>
      <c r="EJ44" s="161"/>
      <c r="EK44" s="160"/>
      <c r="EL44" s="161"/>
      <c r="EM44" s="161"/>
      <c r="EN44" s="160"/>
      <c r="EO44" s="160"/>
      <c r="EP44" s="160"/>
      <c r="EQ44" s="160"/>
      <c r="ER44" s="160"/>
      <c r="ES44" s="160"/>
      <c r="ET44" s="160"/>
      <c r="EU44" s="160"/>
      <c r="EV44" s="160"/>
      <c r="EW44" s="160"/>
      <c r="EX44" s="161"/>
      <c r="EY44" s="160"/>
      <c r="EZ44" s="160"/>
      <c r="FA44" s="161"/>
      <c r="FB44" s="160"/>
      <c r="FC44" s="160"/>
      <c r="FD44" s="160"/>
      <c r="FE44" s="160"/>
      <c r="FF44" s="160"/>
      <c r="FG44" s="160"/>
      <c r="FH44" s="160"/>
      <c r="FI44" s="160"/>
      <c r="FJ44" s="160"/>
      <c r="FK44" s="160"/>
      <c r="FL44" s="160"/>
      <c r="FM44" s="161"/>
      <c r="FN44" s="160"/>
      <c r="FO44" s="160"/>
      <c r="FP44" s="161"/>
      <c r="FQ44" s="160"/>
      <c r="FR44" s="160"/>
      <c r="FS44" s="160"/>
      <c r="FT44" s="160"/>
      <c r="FU44" s="160"/>
      <c r="FV44" s="160"/>
      <c r="FW44" s="160"/>
      <c r="FX44" s="160"/>
      <c r="FY44" s="160"/>
      <c r="FZ44" s="160"/>
      <c r="GA44" s="160"/>
      <c r="GB44" s="161"/>
      <c r="GC44" s="160"/>
      <c r="GD44" s="160"/>
      <c r="GE44" s="160"/>
      <c r="GF44" s="160"/>
      <c r="GG44" s="160"/>
      <c r="GH44" s="160"/>
      <c r="GI44" s="160"/>
      <c r="GJ44" s="164"/>
      <c r="GK44" s="164"/>
      <c r="GL44" s="164"/>
      <c r="GM44" s="164"/>
      <c r="GN44" s="164"/>
      <c r="GO44" s="164"/>
      <c r="GP44" s="164"/>
      <c r="GQ44" s="164"/>
      <c r="GR44" s="164"/>
      <c r="GS44" s="164"/>
      <c r="GT44" s="164"/>
      <c r="GU44" s="164"/>
      <c r="GV44" s="164"/>
      <c r="GW44" s="164"/>
      <c r="GX44" s="164"/>
      <c r="GY44" s="164"/>
      <c r="GZ44" s="164"/>
      <c r="HA44" s="164"/>
      <c r="HB44" s="164"/>
      <c r="HC44" s="164"/>
      <c r="HD44" s="164"/>
      <c r="HE44" s="164"/>
      <c r="HF44" s="164"/>
      <c r="HG44" s="164"/>
      <c r="HH44" s="164"/>
      <c r="HI44" s="164"/>
      <c r="HJ44" s="164"/>
      <c r="HK44" s="164"/>
      <c r="HL44" s="164"/>
      <c r="HM44" s="164"/>
      <c r="HN44" s="164"/>
      <c r="HO44" s="164"/>
      <c r="HP44" s="164"/>
      <c r="HQ44" s="164"/>
      <c r="HR44" s="164"/>
      <c r="HS44" s="164"/>
      <c r="HT44" s="164"/>
      <c r="HU44" s="164"/>
      <c r="HV44" s="164"/>
      <c r="HW44" s="164"/>
      <c r="HX44" s="164"/>
      <c r="HY44" s="164"/>
      <c r="HZ44" s="164"/>
      <c r="IA44" s="164"/>
      <c r="IB44" s="164"/>
      <c r="IC44" s="164"/>
      <c r="ID44" s="164"/>
      <c r="IE44" s="164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174" customFormat="1" ht="35.25" customHeight="1" x14ac:dyDescent="0.2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7"/>
      <c r="M45" s="167"/>
      <c r="N45" s="167"/>
      <c r="O45" s="167"/>
      <c r="P45" s="167"/>
      <c r="Q45" s="167"/>
      <c r="R45" s="168"/>
      <c r="S45" s="167"/>
      <c r="T45" s="167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1"/>
      <c r="AW45" s="171"/>
      <c r="AX45" s="171"/>
      <c r="AY45" s="171"/>
      <c r="AZ45" s="171"/>
      <c r="BA45" s="171"/>
      <c r="BB45" s="171"/>
      <c r="BC45" s="171"/>
      <c r="BD45" s="171"/>
      <c r="BE45" s="169"/>
      <c r="BF45" s="169"/>
      <c r="BG45" s="169"/>
      <c r="BH45" s="169"/>
      <c r="BI45" s="169"/>
      <c r="BJ45" s="169"/>
      <c r="BK45" s="169"/>
      <c r="BL45" s="171"/>
      <c r="BM45" s="171"/>
      <c r="BN45" s="169"/>
      <c r="BO45" s="171"/>
      <c r="BP45" s="171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71"/>
      <c r="CB45" s="171"/>
      <c r="CC45" s="169"/>
      <c r="CD45" s="171"/>
      <c r="CE45" s="171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71"/>
      <c r="CQ45" s="171"/>
      <c r="CR45" s="169"/>
      <c r="CS45" s="171"/>
      <c r="CT45" s="171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71"/>
      <c r="DF45" s="171"/>
      <c r="DG45" s="169"/>
      <c r="DH45" s="171"/>
      <c r="DI45" s="171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71"/>
      <c r="DU45" s="171"/>
      <c r="DV45" s="169"/>
      <c r="DW45" s="171"/>
      <c r="DX45" s="171"/>
      <c r="DY45" s="169"/>
      <c r="DZ45" s="169"/>
      <c r="EA45" s="169"/>
      <c r="EB45" s="169"/>
      <c r="EC45" s="169"/>
      <c r="ED45" s="169"/>
      <c r="EE45" s="169"/>
      <c r="EF45" s="169"/>
      <c r="EG45" s="169"/>
      <c r="EH45" s="169"/>
      <c r="EI45" s="171"/>
      <c r="EJ45" s="171"/>
      <c r="EK45" s="169"/>
      <c r="EL45" s="171"/>
      <c r="EM45" s="171"/>
      <c r="EN45" s="169"/>
      <c r="EO45" s="169"/>
      <c r="EP45" s="169"/>
      <c r="EQ45" s="169"/>
      <c r="ER45" s="169"/>
      <c r="ES45" s="169"/>
      <c r="ET45" s="169"/>
      <c r="EU45" s="169"/>
      <c r="EV45" s="169"/>
      <c r="EW45" s="169"/>
      <c r="EX45" s="171"/>
      <c r="EY45" s="169"/>
      <c r="EZ45" s="169"/>
      <c r="FA45" s="171"/>
      <c r="FB45" s="169"/>
      <c r="FC45" s="169"/>
      <c r="FD45" s="169"/>
      <c r="FE45" s="169"/>
      <c r="FF45" s="169"/>
      <c r="FG45" s="169"/>
      <c r="FH45" s="169"/>
      <c r="FI45" s="169"/>
      <c r="FJ45" s="169"/>
      <c r="FK45" s="169"/>
      <c r="FL45" s="169"/>
      <c r="FM45" s="171"/>
      <c r="FN45" s="169"/>
      <c r="FO45" s="169"/>
      <c r="FP45" s="171"/>
      <c r="FQ45" s="169"/>
      <c r="FR45" s="169"/>
      <c r="FS45" s="169"/>
      <c r="FT45" s="169"/>
      <c r="FU45" s="169"/>
      <c r="FV45" s="169"/>
      <c r="FW45" s="169"/>
      <c r="FX45" s="169"/>
      <c r="FY45" s="169"/>
      <c r="FZ45" s="169"/>
      <c r="GA45" s="169"/>
      <c r="GB45" s="171"/>
      <c r="GC45" s="169"/>
      <c r="GD45" s="169"/>
      <c r="GE45" s="169"/>
      <c r="GF45" s="169"/>
      <c r="GG45" s="169"/>
      <c r="GH45" s="169"/>
      <c r="GI45" s="169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  <c r="HJ45" s="172"/>
      <c r="HK45" s="172"/>
      <c r="HL45" s="172"/>
      <c r="HM45" s="172"/>
      <c r="HN45" s="172"/>
      <c r="HO45" s="172"/>
      <c r="HP45" s="172"/>
      <c r="HQ45" s="172"/>
      <c r="HR45" s="172"/>
      <c r="HS45" s="172"/>
      <c r="HT45" s="172"/>
      <c r="HU45" s="172"/>
      <c r="HV45" s="172"/>
      <c r="HW45" s="172"/>
      <c r="HX45" s="172"/>
      <c r="HY45" s="172"/>
      <c r="HZ45" s="172"/>
      <c r="IA45" s="172"/>
      <c r="IB45" s="172"/>
      <c r="IC45" s="172"/>
      <c r="ID45" s="172"/>
      <c r="IE45" s="172"/>
      <c r="IF45" s="173"/>
      <c r="IG45" s="173"/>
      <c r="IH45" s="173"/>
      <c r="II45" s="173"/>
      <c r="IJ45" s="173"/>
      <c r="IK45" s="173"/>
      <c r="IL45" s="173"/>
      <c r="IM45" s="173"/>
      <c r="IN45" s="173"/>
      <c r="IO45" s="173"/>
      <c r="IP45" s="173"/>
      <c r="IQ45" s="173"/>
      <c r="IR45" s="173"/>
      <c r="IS45" s="173"/>
      <c r="IT45" s="173"/>
      <c r="IU45" s="173"/>
      <c r="IV45" s="173"/>
    </row>
    <row r="46" spans="1:256" s="165" customFormat="1" x14ac:dyDescent="0.2">
      <c r="A46" s="161"/>
      <c r="B46" s="158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0"/>
      <c r="V46" s="161"/>
      <c r="W46" s="161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1"/>
      <c r="AI46" s="161"/>
      <c r="AJ46" s="160"/>
      <c r="AK46" s="161"/>
      <c r="AL46" s="161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1"/>
      <c r="AX46" s="161"/>
      <c r="AY46" s="160"/>
      <c r="AZ46" s="161"/>
      <c r="BA46" s="161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1"/>
      <c r="BM46" s="161"/>
      <c r="BN46" s="160"/>
      <c r="BO46" s="161"/>
      <c r="BP46" s="161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1"/>
      <c r="CB46" s="161"/>
      <c r="CC46" s="160"/>
      <c r="CD46" s="161"/>
      <c r="CE46" s="161"/>
      <c r="CF46" s="160"/>
      <c r="CG46" s="160"/>
      <c r="CH46" s="160"/>
      <c r="CI46" s="160"/>
      <c r="CJ46" s="160"/>
      <c r="CK46" s="160"/>
      <c r="CL46" s="160"/>
      <c r="CM46" s="160"/>
      <c r="CN46" s="160"/>
      <c r="CO46" s="160"/>
      <c r="CP46" s="161"/>
      <c r="CQ46" s="161"/>
      <c r="CR46" s="160"/>
      <c r="CS46" s="161"/>
      <c r="CT46" s="161"/>
      <c r="CU46" s="160"/>
      <c r="CV46" s="160"/>
      <c r="CW46" s="160"/>
      <c r="CX46" s="160"/>
      <c r="CY46" s="160"/>
      <c r="CZ46" s="160"/>
      <c r="DA46" s="160"/>
      <c r="DB46" s="160"/>
      <c r="DC46" s="160"/>
      <c r="DD46" s="160"/>
      <c r="DE46" s="161"/>
      <c r="DF46" s="161"/>
      <c r="DG46" s="160"/>
      <c r="DH46" s="161"/>
      <c r="DI46" s="161"/>
      <c r="DJ46" s="160"/>
      <c r="DK46" s="160"/>
      <c r="DL46" s="160"/>
      <c r="DM46" s="160"/>
      <c r="DN46" s="160"/>
      <c r="DO46" s="160"/>
      <c r="DP46" s="160"/>
      <c r="DQ46" s="160"/>
      <c r="DR46" s="160"/>
      <c r="DS46" s="160"/>
      <c r="DT46" s="161"/>
      <c r="DU46" s="161"/>
      <c r="DV46" s="160"/>
      <c r="DW46" s="161"/>
      <c r="DX46" s="161"/>
      <c r="DY46" s="160"/>
      <c r="DZ46" s="160"/>
      <c r="EA46" s="160"/>
      <c r="EB46" s="160"/>
      <c r="EC46" s="160"/>
      <c r="ED46" s="160"/>
      <c r="EE46" s="160"/>
      <c r="EF46" s="160"/>
      <c r="EG46" s="160"/>
      <c r="EH46" s="160"/>
      <c r="EI46" s="161"/>
      <c r="EJ46" s="161"/>
      <c r="EK46" s="160"/>
      <c r="EL46" s="161"/>
      <c r="EM46" s="161"/>
      <c r="EN46" s="160"/>
      <c r="EO46" s="160"/>
      <c r="EP46" s="160"/>
      <c r="EQ46" s="160"/>
      <c r="ER46" s="160"/>
      <c r="ES46" s="160"/>
      <c r="ET46" s="160"/>
      <c r="EU46" s="160"/>
      <c r="EV46" s="160"/>
      <c r="EW46" s="160"/>
      <c r="EX46" s="161"/>
      <c r="EY46" s="160"/>
      <c r="EZ46" s="160"/>
      <c r="FA46" s="161"/>
      <c r="FB46" s="160"/>
      <c r="FC46" s="160"/>
      <c r="FD46" s="160"/>
      <c r="FE46" s="160"/>
      <c r="FF46" s="160"/>
      <c r="FG46" s="160"/>
      <c r="FH46" s="160"/>
      <c r="FI46" s="160"/>
      <c r="FJ46" s="160"/>
      <c r="FK46" s="160"/>
      <c r="FL46" s="160"/>
      <c r="FM46" s="161"/>
      <c r="FN46" s="160"/>
      <c r="FO46" s="160"/>
      <c r="FP46" s="161"/>
      <c r="FQ46" s="160"/>
      <c r="FR46" s="160"/>
      <c r="FS46" s="160"/>
      <c r="FT46" s="160"/>
      <c r="FU46" s="160"/>
      <c r="FV46" s="160"/>
      <c r="FW46" s="160"/>
      <c r="FX46" s="160"/>
      <c r="FY46" s="160"/>
      <c r="FZ46" s="160"/>
      <c r="GA46" s="160"/>
      <c r="GB46" s="161"/>
      <c r="GC46" s="160"/>
      <c r="GD46" s="160"/>
      <c r="GE46" s="160"/>
      <c r="GF46" s="160"/>
      <c r="GG46" s="160"/>
      <c r="GH46" s="160"/>
      <c r="GI46" s="160"/>
      <c r="GJ46" s="164"/>
      <c r="GK46" s="164"/>
      <c r="GL46" s="164"/>
      <c r="GM46" s="164"/>
      <c r="GN46" s="164"/>
      <c r="GO46" s="164"/>
      <c r="GP46" s="164"/>
      <c r="GQ46" s="164"/>
      <c r="GR46" s="164"/>
      <c r="GS46" s="164"/>
      <c r="GT46" s="164"/>
      <c r="GU46" s="164"/>
      <c r="GV46" s="164"/>
      <c r="GW46" s="164"/>
      <c r="GX46" s="164"/>
      <c r="GY46" s="164"/>
      <c r="GZ46" s="164"/>
      <c r="HA46" s="164"/>
      <c r="HB46" s="164"/>
      <c r="HC46" s="164"/>
      <c r="HD46" s="164"/>
      <c r="HE46" s="164"/>
      <c r="HF46" s="164"/>
      <c r="HG46" s="164"/>
      <c r="HH46" s="164"/>
      <c r="HI46" s="164"/>
      <c r="HJ46" s="164"/>
      <c r="HK46" s="164"/>
      <c r="HL46" s="164"/>
      <c r="HM46" s="164"/>
      <c r="HN46" s="164"/>
      <c r="HO46" s="164"/>
      <c r="HP46" s="164"/>
      <c r="HQ46" s="164"/>
      <c r="HR46" s="164"/>
      <c r="HS46" s="164"/>
      <c r="HT46" s="164"/>
      <c r="HU46" s="164"/>
      <c r="HV46" s="164"/>
      <c r="HW46" s="164"/>
      <c r="HX46" s="164"/>
      <c r="HY46" s="164"/>
      <c r="HZ46" s="164"/>
      <c r="IA46" s="164"/>
      <c r="IB46" s="164"/>
      <c r="IC46" s="164"/>
      <c r="ID46" s="164"/>
      <c r="IE46" s="164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165" customFormat="1" x14ac:dyDescent="0.2">
      <c r="A47" s="161"/>
      <c r="B47" s="158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0"/>
      <c r="V47" s="161"/>
      <c r="W47" s="161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1"/>
      <c r="AI47" s="161"/>
      <c r="AJ47" s="160"/>
      <c r="AK47" s="161"/>
      <c r="AL47" s="161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1"/>
      <c r="AX47" s="161"/>
      <c r="AY47" s="160"/>
      <c r="AZ47" s="161"/>
      <c r="BA47" s="161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1"/>
      <c r="BM47" s="161"/>
      <c r="BN47" s="160"/>
      <c r="BO47" s="161"/>
      <c r="BP47" s="161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1"/>
      <c r="CB47" s="161"/>
      <c r="CC47" s="160"/>
      <c r="CD47" s="161"/>
      <c r="CE47" s="161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1"/>
      <c r="CQ47" s="161"/>
      <c r="CR47" s="160"/>
      <c r="CS47" s="161"/>
      <c r="CT47" s="161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1"/>
      <c r="DF47" s="161"/>
      <c r="DG47" s="160"/>
      <c r="DH47" s="161"/>
      <c r="DI47" s="161"/>
      <c r="DJ47" s="160"/>
      <c r="DK47" s="160"/>
      <c r="DL47" s="160"/>
      <c r="DM47" s="160"/>
      <c r="DN47" s="160"/>
      <c r="DO47" s="160"/>
      <c r="DP47" s="160"/>
      <c r="DQ47" s="160"/>
      <c r="DR47" s="160"/>
      <c r="DS47" s="160"/>
      <c r="DT47" s="161"/>
      <c r="DU47" s="161"/>
      <c r="DV47" s="160"/>
      <c r="DW47" s="161"/>
      <c r="DX47" s="161"/>
      <c r="DY47" s="160"/>
      <c r="DZ47" s="160"/>
      <c r="EA47" s="160"/>
      <c r="EB47" s="160"/>
      <c r="EC47" s="160"/>
      <c r="ED47" s="160"/>
      <c r="EE47" s="160"/>
      <c r="EF47" s="160"/>
      <c r="EG47" s="160"/>
      <c r="EH47" s="160"/>
      <c r="EI47" s="161"/>
      <c r="EJ47" s="161"/>
      <c r="EK47" s="160"/>
      <c r="EL47" s="161"/>
      <c r="EM47" s="161"/>
      <c r="EN47" s="160"/>
      <c r="EO47" s="160"/>
      <c r="EP47" s="160"/>
      <c r="EQ47" s="160"/>
      <c r="ER47" s="160"/>
      <c r="ES47" s="160"/>
      <c r="ET47" s="160"/>
      <c r="EU47" s="160"/>
      <c r="EV47" s="160"/>
      <c r="EW47" s="160"/>
      <c r="EX47" s="161"/>
      <c r="EY47" s="160"/>
      <c r="EZ47" s="160"/>
      <c r="FA47" s="161"/>
      <c r="FB47" s="160"/>
      <c r="FC47" s="160"/>
      <c r="FD47" s="160"/>
      <c r="FE47" s="160"/>
      <c r="FF47" s="160"/>
      <c r="FG47" s="160"/>
      <c r="FH47" s="160"/>
      <c r="FI47" s="160"/>
      <c r="FJ47" s="160"/>
      <c r="FK47" s="160"/>
      <c r="FL47" s="160"/>
      <c r="FM47" s="161"/>
      <c r="FN47" s="160"/>
      <c r="FO47" s="160"/>
      <c r="FP47" s="161"/>
      <c r="FQ47" s="160"/>
      <c r="FR47" s="160"/>
      <c r="FS47" s="160"/>
      <c r="FT47" s="160"/>
      <c r="FU47" s="160"/>
      <c r="FV47" s="160"/>
      <c r="FW47" s="160"/>
      <c r="FX47" s="160"/>
      <c r="FY47" s="160"/>
      <c r="FZ47" s="160"/>
      <c r="GA47" s="160"/>
      <c r="GB47" s="161"/>
      <c r="GC47" s="160"/>
      <c r="GD47" s="160"/>
      <c r="GE47" s="160"/>
      <c r="GF47" s="160"/>
      <c r="GG47" s="160"/>
      <c r="GH47" s="160"/>
      <c r="GI47" s="160"/>
      <c r="GJ47" s="164"/>
      <c r="GK47" s="164"/>
      <c r="GL47" s="164"/>
      <c r="GM47" s="164"/>
      <c r="GN47" s="164"/>
      <c r="GO47" s="164"/>
      <c r="GP47" s="164"/>
      <c r="GQ47" s="164"/>
      <c r="GR47" s="164"/>
      <c r="GS47" s="164"/>
      <c r="GT47" s="164"/>
      <c r="GU47" s="164"/>
      <c r="GV47" s="164"/>
      <c r="GW47" s="164"/>
      <c r="GX47" s="164"/>
      <c r="GY47" s="164"/>
      <c r="GZ47" s="164"/>
      <c r="HA47" s="164"/>
      <c r="HB47" s="164"/>
      <c r="HC47" s="164"/>
      <c r="HD47" s="164"/>
      <c r="HE47" s="164"/>
      <c r="HF47" s="164"/>
      <c r="HG47" s="164"/>
      <c r="HH47" s="164"/>
      <c r="HI47" s="164"/>
      <c r="HJ47" s="164"/>
      <c r="HK47" s="164"/>
      <c r="HL47" s="164"/>
      <c r="HM47" s="164"/>
      <c r="HN47" s="164"/>
      <c r="HO47" s="164"/>
      <c r="HP47" s="164"/>
      <c r="HQ47" s="164"/>
      <c r="HR47" s="164"/>
      <c r="HS47" s="164"/>
      <c r="HT47" s="164"/>
      <c r="HU47" s="164"/>
      <c r="HV47" s="164"/>
      <c r="HW47" s="164"/>
      <c r="HX47" s="164"/>
      <c r="HY47" s="164"/>
      <c r="HZ47" s="164"/>
      <c r="IA47" s="164"/>
      <c r="IB47" s="164"/>
      <c r="IC47" s="164"/>
      <c r="ID47" s="164"/>
      <c r="IE47" s="164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165" customFormat="1" x14ac:dyDescent="0.2">
      <c r="A48" s="161"/>
      <c r="B48" s="158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0"/>
      <c r="V48" s="161"/>
      <c r="W48" s="161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1"/>
      <c r="AI48" s="161"/>
      <c r="AJ48" s="160"/>
      <c r="AK48" s="161"/>
      <c r="AL48" s="161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1"/>
      <c r="AX48" s="161"/>
      <c r="AY48" s="160"/>
      <c r="AZ48" s="161"/>
      <c r="BA48" s="161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1"/>
      <c r="BM48" s="161"/>
      <c r="BN48" s="160"/>
      <c r="BO48" s="161"/>
      <c r="BP48" s="161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1"/>
      <c r="CB48" s="161"/>
      <c r="CC48" s="160"/>
      <c r="CD48" s="161"/>
      <c r="CE48" s="161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1"/>
      <c r="CQ48" s="161"/>
      <c r="CR48" s="160"/>
      <c r="CS48" s="161"/>
      <c r="CT48" s="161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1"/>
      <c r="DF48" s="161"/>
      <c r="DG48" s="160"/>
      <c r="DH48" s="161"/>
      <c r="DI48" s="161"/>
      <c r="DJ48" s="160"/>
      <c r="DK48" s="160"/>
      <c r="DL48" s="160"/>
      <c r="DM48" s="160"/>
      <c r="DN48" s="160"/>
      <c r="DO48" s="160"/>
      <c r="DP48" s="160"/>
      <c r="DQ48" s="160"/>
      <c r="DR48" s="160"/>
      <c r="DS48" s="160"/>
      <c r="DT48" s="161"/>
      <c r="DU48" s="161"/>
      <c r="DV48" s="160"/>
      <c r="DW48" s="161"/>
      <c r="DX48" s="161"/>
      <c r="DY48" s="160"/>
      <c r="DZ48" s="160"/>
      <c r="EA48" s="160"/>
      <c r="EB48" s="160"/>
      <c r="EC48" s="160"/>
      <c r="ED48" s="160"/>
      <c r="EE48" s="160"/>
      <c r="EF48" s="160"/>
      <c r="EG48" s="160"/>
      <c r="EH48" s="160"/>
      <c r="EI48" s="161"/>
      <c r="EJ48" s="161"/>
      <c r="EK48" s="160"/>
      <c r="EL48" s="161"/>
      <c r="EM48" s="161"/>
      <c r="EN48" s="160"/>
      <c r="EO48" s="160"/>
      <c r="EP48" s="160"/>
      <c r="EQ48" s="160"/>
      <c r="ER48" s="160"/>
      <c r="ES48" s="160"/>
      <c r="ET48" s="160"/>
      <c r="EU48" s="160"/>
      <c r="EV48" s="160"/>
      <c r="EW48" s="160"/>
      <c r="EX48" s="161"/>
      <c r="EY48" s="160"/>
      <c r="EZ48" s="160"/>
      <c r="FA48" s="161"/>
      <c r="FB48" s="160"/>
      <c r="FC48" s="160"/>
      <c r="FD48" s="160"/>
      <c r="FE48" s="160"/>
      <c r="FF48" s="160"/>
      <c r="FG48" s="160"/>
      <c r="FH48" s="160"/>
      <c r="FI48" s="160"/>
      <c r="FJ48" s="160"/>
      <c r="FK48" s="160"/>
      <c r="FL48" s="160"/>
      <c r="FM48" s="161"/>
      <c r="FN48" s="160"/>
      <c r="FO48" s="160"/>
      <c r="FP48" s="161"/>
      <c r="FQ48" s="160"/>
      <c r="FR48" s="160"/>
      <c r="FS48" s="160"/>
      <c r="FT48" s="160"/>
      <c r="FU48" s="160"/>
      <c r="FV48" s="160"/>
      <c r="FW48" s="160"/>
      <c r="FX48" s="160"/>
      <c r="FY48" s="160"/>
      <c r="FZ48" s="160"/>
      <c r="GA48" s="160"/>
      <c r="GB48" s="161"/>
      <c r="GC48" s="160"/>
      <c r="GD48" s="160"/>
      <c r="GE48" s="160"/>
      <c r="GF48" s="160"/>
      <c r="GG48" s="160"/>
      <c r="GH48" s="160"/>
      <c r="GI48" s="160"/>
      <c r="GJ48" s="164"/>
      <c r="GK48" s="164"/>
      <c r="GL48" s="164"/>
      <c r="GM48" s="164"/>
      <c r="GN48" s="164"/>
      <c r="GO48" s="164"/>
      <c r="GP48" s="164"/>
      <c r="GQ48" s="164"/>
      <c r="GR48" s="164"/>
      <c r="GS48" s="164"/>
      <c r="GT48" s="164"/>
      <c r="GU48" s="164"/>
      <c r="GV48" s="164"/>
      <c r="GW48" s="164"/>
      <c r="GX48" s="164"/>
      <c r="GY48" s="164"/>
      <c r="GZ48" s="164"/>
      <c r="HA48" s="164"/>
      <c r="HB48" s="164"/>
      <c r="HC48" s="164"/>
      <c r="HD48" s="164"/>
      <c r="HE48" s="164"/>
      <c r="HF48" s="164"/>
      <c r="HG48" s="164"/>
      <c r="HH48" s="164"/>
      <c r="HI48" s="164"/>
      <c r="HJ48" s="164"/>
      <c r="HK48" s="164"/>
      <c r="HL48" s="164"/>
      <c r="HM48" s="164"/>
      <c r="HN48" s="164"/>
      <c r="HO48" s="164"/>
      <c r="HP48" s="164"/>
      <c r="HQ48" s="164"/>
      <c r="HR48" s="164"/>
      <c r="HS48" s="164"/>
      <c r="HT48" s="164"/>
      <c r="HU48" s="164"/>
      <c r="HV48" s="164"/>
      <c r="HW48" s="164"/>
      <c r="HX48" s="164"/>
      <c r="HY48" s="164"/>
      <c r="HZ48" s="164"/>
      <c r="IA48" s="164"/>
      <c r="IB48" s="164"/>
      <c r="IC48" s="164"/>
      <c r="ID48" s="164"/>
      <c r="IE48" s="164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165" customFormat="1" x14ac:dyDescent="0.2">
      <c r="A49" s="161"/>
      <c r="B49" s="158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0"/>
      <c r="V49" s="161"/>
      <c r="W49" s="161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1"/>
      <c r="AI49" s="161"/>
      <c r="AJ49" s="160"/>
      <c r="AK49" s="161"/>
      <c r="AL49" s="161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1"/>
      <c r="AX49" s="161"/>
      <c r="AY49" s="160"/>
      <c r="AZ49" s="161"/>
      <c r="BA49" s="161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1"/>
      <c r="BM49" s="161"/>
      <c r="BN49" s="160"/>
      <c r="BO49" s="161"/>
      <c r="BP49" s="161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1"/>
      <c r="CB49" s="161"/>
      <c r="CC49" s="160"/>
      <c r="CD49" s="161"/>
      <c r="CE49" s="161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1"/>
      <c r="CQ49" s="161"/>
      <c r="CR49" s="160"/>
      <c r="CS49" s="161"/>
      <c r="CT49" s="161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1"/>
      <c r="DF49" s="161"/>
      <c r="DG49" s="160"/>
      <c r="DH49" s="161"/>
      <c r="DI49" s="161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1"/>
      <c r="DU49" s="161"/>
      <c r="DV49" s="160"/>
      <c r="DW49" s="161"/>
      <c r="DX49" s="161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1"/>
      <c r="EJ49" s="161"/>
      <c r="EK49" s="160"/>
      <c r="EL49" s="161"/>
      <c r="EM49" s="161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1"/>
      <c r="EY49" s="160"/>
      <c r="EZ49" s="160"/>
      <c r="FA49" s="161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1"/>
      <c r="FN49" s="160"/>
      <c r="FO49" s="160"/>
      <c r="FP49" s="161"/>
      <c r="FQ49" s="160"/>
      <c r="FR49" s="160"/>
      <c r="FS49" s="160"/>
      <c r="FT49" s="160"/>
      <c r="FU49" s="160"/>
      <c r="FV49" s="160"/>
      <c r="FW49" s="160"/>
      <c r="FX49" s="160"/>
      <c r="FY49" s="160"/>
      <c r="FZ49" s="160"/>
      <c r="GA49" s="160"/>
      <c r="GB49" s="161"/>
      <c r="GC49" s="160"/>
      <c r="GD49" s="160"/>
      <c r="GE49" s="160"/>
      <c r="GF49" s="160"/>
      <c r="GG49" s="160"/>
      <c r="GH49" s="160"/>
      <c r="GI49" s="160"/>
      <c r="GJ49" s="164"/>
      <c r="GK49" s="164"/>
      <c r="GL49" s="164"/>
      <c r="GM49" s="164"/>
      <c r="GN49" s="164"/>
      <c r="GO49" s="164"/>
      <c r="GP49" s="164"/>
      <c r="GQ49" s="164"/>
      <c r="GR49" s="164"/>
      <c r="GS49" s="164"/>
      <c r="GT49" s="164"/>
      <c r="GU49" s="164"/>
      <c r="GV49" s="164"/>
      <c r="GW49" s="164"/>
      <c r="GX49" s="164"/>
      <c r="GY49" s="164"/>
      <c r="GZ49" s="164"/>
      <c r="HA49" s="164"/>
      <c r="HB49" s="164"/>
      <c r="HC49" s="164"/>
      <c r="HD49" s="164"/>
      <c r="HE49" s="164"/>
      <c r="HF49" s="164"/>
      <c r="HG49" s="164"/>
      <c r="HH49" s="164"/>
      <c r="HI49" s="164"/>
      <c r="HJ49" s="164"/>
      <c r="HK49" s="164"/>
      <c r="HL49" s="164"/>
      <c r="HM49" s="164"/>
      <c r="HN49" s="164"/>
      <c r="HO49" s="164"/>
      <c r="HP49" s="164"/>
      <c r="HQ49" s="164"/>
      <c r="HR49" s="164"/>
      <c r="HS49" s="164"/>
      <c r="HT49" s="164"/>
      <c r="HU49" s="164"/>
      <c r="HV49" s="164"/>
      <c r="HW49" s="164"/>
      <c r="HX49" s="164"/>
      <c r="HY49" s="164"/>
      <c r="HZ49" s="164"/>
      <c r="IA49" s="164"/>
      <c r="IB49" s="164"/>
      <c r="IC49" s="164"/>
      <c r="ID49" s="164"/>
      <c r="IE49" s="164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165" customFormat="1" x14ac:dyDescent="0.2">
      <c r="A50" s="161"/>
      <c r="B50" s="158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161"/>
      <c r="DI50" s="161"/>
      <c r="DJ50" s="161"/>
      <c r="DK50" s="161"/>
      <c r="DL50" s="161"/>
      <c r="DM50" s="161"/>
      <c r="DN50" s="161"/>
      <c r="DO50" s="161"/>
      <c r="DP50" s="161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A50" s="161"/>
      <c r="EB50" s="161"/>
      <c r="EC50" s="161"/>
      <c r="ED50" s="161"/>
      <c r="EE50" s="161"/>
      <c r="EF50" s="161"/>
      <c r="EG50" s="161"/>
      <c r="EH50" s="161"/>
      <c r="EI50" s="161"/>
      <c r="EJ50" s="161"/>
      <c r="EK50" s="161"/>
      <c r="EL50" s="161"/>
      <c r="EM50" s="161"/>
      <c r="EN50" s="161"/>
      <c r="EO50" s="161"/>
      <c r="EP50" s="161"/>
      <c r="EQ50" s="161"/>
      <c r="ER50" s="161"/>
      <c r="ES50" s="161"/>
      <c r="ET50" s="161"/>
      <c r="EU50" s="161"/>
      <c r="EV50" s="161"/>
      <c r="EW50" s="161"/>
      <c r="EX50" s="161"/>
      <c r="EY50" s="161"/>
      <c r="EZ50" s="161"/>
      <c r="FA50" s="161"/>
      <c r="FB50" s="161"/>
      <c r="FC50" s="161"/>
      <c r="FD50" s="161"/>
      <c r="FE50" s="161"/>
      <c r="FF50" s="161"/>
      <c r="FG50" s="161"/>
      <c r="FH50" s="161"/>
      <c r="FI50" s="161"/>
      <c r="FJ50" s="161"/>
      <c r="FK50" s="161"/>
      <c r="FL50" s="161"/>
      <c r="FM50" s="161"/>
      <c r="FN50" s="161"/>
      <c r="FO50" s="161"/>
      <c r="FP50" s="161"/>
      <c r="FQ50" s="161"/>
      <c r="FR50" s="161"/>
      <c r="FS50" s="161"/>
      <c r="FT50" s="161"/>
      <c r="FU50" s="161"/>
      <c r="FV50" s="161"/>
      <c r="FW50" s="161"/>
      <c r="FX50" s="161"/>
      <c r="FY50" s="161"/>
      <c r="FZ50" s="161"/>
      <c r="GA50" s="161"/>
      <c r="GB50" s="161"/>
      <c r="GC50" s="161"/>
      <c r="GD50" s="161"/>
      <c r="GE50" s="161"/>
      <c r="GF50" s="161"/>
      <c r="GG50" s="161"/>
      <c r="GH50" s="161"/>
      <c r="GI50" s="161"/>
      <c r="GJ50" s="164"/>
      <c r="GK50" s="164"/>
      <c r="GL50" s="164"/>
      <c r="GM50" s="164"/>
      <c r="GN50" s="164"/>
      <c r="GO50" s="164"/>
      <c r="GP50" s="164"/>
      <c r="GQ50" s="164"/>
      <c r="GR50" s="164"/>
      <c r="GS50" s="164"/>
      <c r="GT50" s="164"/>
      <c r="GU50" s="164"/>
      <c r="GV50" s="164"/>
      <c r="GW50" s="164"/>
      <c r="GX50" s="164"/>
      <c r="GY50" s="164"/>
      <c r="GZ50" s="164"/>
      <c r="HA50" s="164"/>
      <c r="HB50" s="164"/>
      <c r="HC50" s="164"/>
      <c r="HD50" s="164"/>
      <c r="HE50" s="164"/>
      <c r="HF50" s="164"/>
      <c r="HG50" s="164"/>
      <c r="HH50" s="164"/>
      <c r="HI50" s="164"/>
      <c r="HJ50" s="164"/>
      <c r="HK50" s="164"/>
      <c r="HL50" s="164"/>
      <c r="HM50" s="164"/>
      <c r="HN50" s="164"/>
      <c r="HO50" s="164"/>
      <c r="HP50" s="164"/>
      <c r="HQ50" s="164"/>
      <c r="HR50" s="164"/>
      <c r="HS50" s="164"/>
      <c r="HT50" s="164"/>
      <c r="HU50" s="164"/>
      <c r="HV50" s="164"/>
      <c r="HW50" s="164"/>
      <c r="HX50" s="164"/>
      <c r="HY50" s="164"/>
      <c r="HZ50" s="164"/>
      <c r="IA50" s="164"/>
      <c r="IB50" s="164"/>
      <c r="IC50" s="164"/>
      <c r="ID50" s="164"/>
      <c r="IE50" s="164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165" customFormat="1" x14ac:dyDescent="0.2">
      <c r="A51" s="161"/>
      <c r="B51" s="158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1"/>
      <c r="CM51" s="161"/>
      <c r="CN51" s="161"/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161"/>
      <c r="DI51" s="161"/>
      <c r="DJ51" s="161"/>
      <c r="DK51" s="161"/>
      <c r="DL51" s="161"/>
      <c r="DM51" s="161"/>
      <c r="DN51" s="161"/>
      <c r="DO51" s="161"/>
      <c r="DP51" s="161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A51" s="161"/>
      <c r="EB51" s="161"/>
      <c r="EC51" s="161"/>
      <c r="ED51" s="161"/>
      <c r="EE51" s="161"/>
      <c r="EF51" s="161"/>
      <c r="EG51" s="161"/>
      <c r="EH51" s="161"/>
      <c r="EI51" s="161"/>
      <c r="EJ51" s="161"/>
      <c r="EK51" s="161"/>
      <c r="EL51" s="161"/>
      <c r="EM51" s="161"/>
      <c r="EN51" s="161"/>
      <c r="EO51" s="161"/>
      <c r="EP51" s="161"/>
      <c r="EQ51" s="161"/>
      <c r="ER51" s="161"/>
      <c r="ES51" s="161"/>
      <c r="ET51" s="161"/>
      <c r="EU51" s="161"/>
      <c r="EV51" s="161"/>
      <c r="EW51" s="161"/>
      <c r="EX51" s="161"/>
      <c r="EY51" s="161"/>
      <c r="EZ51" s="161"/>
      <c r="FA51" s="161"/>
      <c r="FB51" s="161"/>
      <c r="FC51" s="161"/>
      <c r="FD51" s="161"/>
      <c r="FE51" s="161"/>
      <c r="FF51" s="161"/>
      <c r="FG51" s="161"/>
      <c r="FH51" s="161"/>
      <c r="FI51" s="161"/>
      <c r="FJ51" s="161"/>
      <c r="FK51" s="161"/>
      <c r="FL51" s="161"/>
      <c r="FM51" s="161"/>
      <c r="FN51" s="161"/>
      <c r="FO51" s="161"/>
      <c r="FP51" s="161"/>
      <c r="FQ51" s="161"/>
      <c r="FR51" s="161"/>
      <c r="FS51" s="161"/>
      <c r="FT51" s="161"/>
      <c r="FU51" s="161"/>
      <c r="FV51" s="161"/>
      <c r="FW51" s="161"/>
      <c r="FX51" s="161"/>
      <c r="FY51" s="161"/>
      <c r="FZ51" s="161"/>
      <c r="GA51" s="161"/>
      <c r="GB51" s="161"/>
      <c r="GC51" s="161"/>
      <c r="GD51" s="161"/>
      <c r="GE51" s="161"/>
      <c r="GF51" s="161"/>
      <c r="GG51" s="161"/>
      <c r="GH51" s="161"/>
      <c r="GI51" s="161"/>
      <c r="GJ51" s="164"/>
      <c r="GK51" s="164"/>
      <c r="GL51" s="164"/>
      <c r="GM51" s="164"/>
      <c r="GN51" s="164"/>
      <c r="GO51" s="164"/>
      <c r="GP51" s="164"/>
      <c r="GQ51" s="164"/>
      <c r="GR51" s="164"/>
      <c r="GS51" s="164"/>
      <c r="GT51" s="164"/>
      <c r="GU51" s="164"/>
      <c r="GV51" s="164"/>
      <c r="GW51" s="164"/>
      <c r="GX51" s="164"/>
      <c r="GY51" s="164"/>
      <c r="GZ51" s="164"/>
      <c r="HA51" s="164"/>
      <c r="HB51" s="164"/>
      <c r="HC51" s="164"/>
      <c r="HD51" s="164"/>
      <c r="HE51" s="164"/>
      <c r="HF51" s="164"/>
      <c r="HG51" s="164"/>
      <c r="HH51" s="164"/>
      <c r="HI51" s="164"/>
      <c r="HJ51" s="164"/>
      <c r="HK51" s="164"/>
      <c r="HL51" s="164"/>
      <c r="HM51" s="164"/>
      <c r="HN51" s="164"/>
      <c r="HO51" s="164"/>
      <c r="HP51" s="164"/>
      <c r="HQ51" s="164"/>
      <c r="HR51" s="164"/>
      <c r="HS51" s="164"/>
      <c r="HT51" s="164"/>
      <c r="HU51" s="164"/>
      <c r="HV51" s="164"/>
      <c r="HW51" s="164"/>
      <c r="HX51" s="164"/>
      <c r="HY51" s="164"/>
      <c r="HZ51" s="164"/>
      <c r="IA51" s="164"/>
      <c r="IB51" s="164"/>
      <c r="IC51" s="164"/>
      <c r="ID51" s="164"/>
      <c r="IE51" s="164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165" customFormat="1" x14ac:dyDescent="0.2">
      <c r="A52" s="161"/>
      <c r="B52" s="158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161"/>
      <c r="DI52" s="161"/>
      <c r="DJ52" s="161"/>
      <c r="DK52" s="161"/>
      <c r="DL52" s="161"/>
      <c r="DM52" s="161"/>
      <c r="DN52" s="161"/>
      <c r="DO52" s="161"/>
      <c r="DP52" s="161"/>
      <c r="DQ52" s="161"/>
      <c r="DR52" s="161"/>
      <c r="DS52" s="161"/>
      <c r="DT52" s="161"/>
      <c r="DU52" s="161"/>
      <c r="DV52" s="161"/>
      <c r="DW52" s="161"/>
      <c r="DX52" s="161"/>
      <c r="DY52" s="161"/>
      <c r="DZ52" s="161"/>
      <c r="EA52" s="161"/>
      <c r="EB52" s="161"/>
      <c r="EC52" s="161"/>
      <c r="ED52" s="161"/>
      <c r="EE52" s="161"/>
      <c r="EF52" s="161"/>
      <c r="EG52" s="161"/>
      <c r="EH52" s="161"/>
      <c r="EI52" s="161"/>
      <c r="EJ52" s="161"/>
      <c r="EK52" s="161"/>
      <c r="EL52" s="161"/>
      <c r="EM52" s="161"/>
      <c r="EN52" s="161"/>
      <c r="EO52" s="161"/>
      <c r="EP52" s="161"/>
      <c r="EQ52" s="161"/>
      <c r="ER52" s="161"/>
      <c r="ES52" s="161"/>
      <c r="ET52" s="161"/>
      <c r="EU52" s="161"/>
      <c r="EV52" s="161"/>
      <c r="EW52" s="161"/>
      <c r="EX52" s="161"/>
      <c r="EY52" s="161"/>
      <c r="EZ52" s="161"/>
      <c r="FA52" s="161"/>
      <c r="FB52" s="161"/>
      <c r="FC52" s="161"/>
      <c r="FD52" s="161"/>
      <c r="FE52" s="161"/>
      <c r="FF52" s="161"/>
      <c r="FG52" s="161"/>
      <c r="FH52" s="161"/>
      <c r="FI52" s="161"/>
      <c r="FJ52" s="161"/>
      <c r="FK52" s="161"/>
      <c r="FL52" s="161"/>
      <c r="FM52" s="161"/>
      <c r="FN52" s="161"/>
      <c r="FO52" s="161"/>
      <c r="FP52" s="161"/>
      <c r="FQ52" s="161"/>
      <c r="FR52" s="161"/>
      <c r="FS52" s="161"/>
      <c r="FT52" s="161"/>
      <c r="FU52" s="161"/>
      <c r="FV52" s="161"/>
      <c r="FW52" s="161"/>
      <c r="FX52" s="161"/>
      <c r="FY52" s="161"/>
      <c r="FZ52" s="161"/>
      <c r="GA52" s="161"/>
      <c r="GB52" s="161"/>
      <c r="GC52" s="161"/>
      <c r="GD52" s="161"/>
      <c r="GE52" s="161"/>
      <c r="GF52" s="161"/>
      <c r="GG52" s="161"/>
      <c r="GH52" s="161"/>
      <c r="GI52" s="161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  <c r="HK52" s="164"/>
      <c r="HL52" s="164"/>
      <c r="HM52" s="164"/>
      <c r="HN52" s="164"/>
      <c r="HO52" s="164"/>
      <c r="HP52" s="164"/>
      <c r="HQ52" s="164"/>
      <c r="HR52" s="164"/>
      <c r="HS52" s="164"/>
      <c r="HT52" s="164"/>
      <c r="HU52" s="164"/>
      <c r="HV52" s="164"/>
      <c r="HW52" s="164"/>
      <c r="HX52" s="164"/>
      <c r="HY52" s="164"/>
      <c r="HZ52" s="164"/>
      <c r="IA52" s="164"/>
      <c r="IB52" s="164"/>
      <c r="IC52" s="164"/>
      <c r="ID52" s="164"/>
      <c r="IE52" s="164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165" customFormat="1" x14ac:dyDescent="0.2">
      <c r="A53" s="161"/>
      <c r="B53" s="158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1"/>
      <c r="DH53" s="161"/>
      <c r="DI53" s="161"/>
      <c r="DJ53" s="161"/>
      <c r="DK53" s="161"/>
      <c r="DL53" s="161"/>
      <c r="DM53" s="161"/>
      <c r="DN53" s="161"/>
      <c r="DO53" s="161"/>
      <c r="DP53" s="161"/>
      <c r="DQ53" s="161"/>
      <c r="DR53" s="161"/>
      <c r="DS53" s="161"/>
      <c r="DT53" s="161"/>
      <c r="DU53" s="161"/>
      <c r="DV53" s="161"/>
      <c r="DW53" s="161"/>
      <c r="DX53" s="161"/>
      <c r="DY53" s="161"/>
      <c r="DZ53" s="161"/>
      <c r="EA53" s="161"/>
      <c r="EB53" s="161"/>
      <c r="EC53" s="161"/>
      <c r="ED53" s="161"/>
      <c r="EE53" s="161"/>
      <c r="EF53" s="161"/>
      <c r="EG53" s="161"/>
      <c r="EH53" s="161"/>
      <c r="EI53" s="161"/>
      <c r="EJ53" s="161"/>
      <c r="EK53" s="161"/>
      <c r="EL53" s="161"/>
      <c r="EM53" s="161"/>
      <c r="EN53" s="161"/>
      <c r="EO53" s="161"/>
      <c r="EP53" s="161"/>
      <c r="EQ53" s="161"/>
      <c r="ER53" s="161"/>
      <c r="ES53" s="161"/>
      <c r="ET53" s="161"/>
      <c r="EU53" s="161"/>
      <c r="EV53" s="161"/>
      <c r="EW53" s="161"/>
      <c r="EX53" s="161"/>
      <c r="EY53" s="161"/>
      <c r="EZ53" s="161"/>
      <c r="FA53" s="161"/>
      <c r="FB53" s="161"/>
      <c r="FC53" s="161"/>
      <c r="FD53" s="161"/>
      <c r="FE53" s="161"/>
      <c r="FF53" s="161"/>
      <c r="FG53" s="161"/>
      <c r="FH53" s="161"/>
      <c r="FI53" s="161"/>
      <c r="FJ53" s="161"/>
      <c r="FK53" s="161"/>
      <c r="FL53" s="161"/>
      <c r="FM53" s="161"/>
      <c r="FN53" s="161"/>
      <c r="FO53" s="161"/>
      <c r="FP53" s="161"/>
      <c r="FQ53" s="161"/>
      <c r="FR53" s="161"/>
      <c r="FS53" s="161"/>
      <c r="FT53" s="161"/>
      <c r="FU53" s="161"/>
      <c r="FV53" s="161"/>
      <c r="FW53" s="161"/>
      <c r="FX53" s="161"/>
      <c r="FY53" s="161"/>
      <c r="FZ53" s="161"/>
      <c r="GA53" s="161"/>
      <c r="GB53" s="161"/>
      <c r="GC53" s="161"/>
      <c r="GD53" s="161"/>
      <c r="GE53" s="161"/>
      <c r="GF53" s="161"/>
      <c r="GG53" s="161"/>
      <c r="GH53" s="161"/>
      <c r="GI53" s="161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  <c r="HK53" s="164"/>
      <c r="HL53" s="164"/>
      <c r="HM53" s="164"/>
      <c r="HN53" s="164"/>
      <c r="HO53" s="164"/>
      <c r="HP53" s="164"/>
      <c r="HQ53" s="164"/>
      <c r="HR53" s="164"/>
      <c r="HS53" s="164"/>
      <c r="HT53" s="164"/>
      <c r="HU53" s="164"/>
      <c r="HV53" s="164"/>
      <c r="HW53" s="164"/>
      <c r="HX53" s="164"/>
      <c r="HY53" s="164"/>
      <c r="HZ53" s="164"/>
      <c r="IA53" s="164"/>
      <c r="IB53" s="164"/>
      <c r="IC53" s="164"/>
      <c r="ID53" s="164"/>
      <c r="IE53" s="164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165" customFormat="1" x14ac:dyDescent="0.2">
      <c r="A54" s="161"/>
      <c r="B54" s="158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1"/>
      <c r="DA54" s="161"/>
      <c r="DB54" s="161"/>
      <c r="DC54" s="161"/>
      <c r="DD54" s="161"/>
      <c r="DE54" s="161"/>
      <c r="DF54" s="161"/>
      <c r="DG54" s="161"/>
      <c r="DH54" s="161"/>
      <c r="DI54" s="161"/>
      <c r="DJ54" s="161"/>
      <c r="DK54" s="161"/>
      <c r="DL54" s="161"/>
      <c r="DM54" s="161"/>
      <c r="DN54" s="161"/>
      <c r="DO54" s="161"/>
      <c r="DP54" s="161"/>
      <c r="DQ54" s="161"/>
      <c r="DR54" s="161"/>
      <c r="DS54" s="161"/>
      <c r="DT54" s="161"/>
      <c r="DU54" s="161"/>
      <c r="DV54" s="161"/>
      <c r="DW54" s="161"/>
      <c r="DX54" s="161"/>
      <c r="DY54" s="161"/>
      <c r="DZ54" s="161"/>
      <c r="EA54" s="161"/>
      <c r="EB54" s="161"/>
      <c r="EC54" s="161"/>
      <c r="ED54" s="161"/>
      <c r="EE54" s="161"/>
      <c r="EF54" s="161"/>
      <c r="EG54" s="161"/>
      <c r="EH54" s="161"/>
      <c r="EI54" s="161"/>
      <c r="EJ54" s="161"/>
      <c r="EK54" s="161"/>
      <c r="EL54" s="161"/>
      <c r="EM54" s="161"/>
      <c r="EN54" s="161"/>
      <c r="EO54" s="161"/>
      <c r="EP54" s="161"/>
      <c r="EQ54" s="161"/>
      <c r="ER54" s="161"/>
      <c r="ES54" s="161"/>
      <c r="ET54" s="161"/>
      <c r="EU54" s="161"/>
      <c r="EV54" s="161"/>
      <c r="EW54" s="161"/>
      <c r="EX54" s="161"/>
      <c r="EY54" s="161"/>
      <c r="EZ54" s="161"/>
      <c r="FA54" s="161"/>
      <c r="FB54" s="161"/>
      <c r="FC54" s="161"/>
      <c r="FD54" s="161"/>
      <c r="FE54" s="161"/>
      <c r="FF54" s="161"/>
      <c r="FG54" s="161"/>
      <c r="FH54" s="161"/>
      <c r="FI54" s="161"/>
      <c r="FJ54" s="161"/>
      <c r="FK54" s="161"/>
      <c r="FL54" s="161"/>
      <c r="FM54" s="161"/>
      <c r="FN54" s="161"/>
      <c r="FO54" s="161"/>
      <c r="FP54" s="161"/>
      <c r="FQ54" s="161"/>
      <c r="FR54" s="161"/>
      <c r="FS54" s="161"/>
      <c r="FT54" s="161"/>
      <c r="FU54" s="161"/>
      <c r="FV54" s="161"/>
      <c r="FW54" s="161"/>
      <c r="FX54" s="161"/>
      <c r="FY54" s="161"/>
      <c r="FZ54" s="161"/>
      <c r="GA54" s="161"/>
      <c r="GB54" s="161"/>
      <c r="GC54" s="161"/>
      <c r="GD54" s="161"/>
      <c r="GE54" s="161"/>
      <c r="GF54" s="161"/>
      <c r="GG54" s="161"/>
      <c r="GH54" s="161"/>
      <c r="GI54" s="161"/>
      <c r="GJ54" s="164"/>
      <c r="GK54" s="164"/>
      <c r="GL54" s="164"/>
      <c r="GM54" s="164"/>
      <c r="GN54" s="164"/>
      <c r="GO54" s="164"/>
      <c r="GP54" s="164"/>
      <c r="GQ54" s="164"/>
      <c r="GR54" s="164"/>
      <c r="GS54" s="164"/>
      <c r="GT54" s="164"/>
      <c r="GU54" s="164"/>
      <c r="GV54" s="164"/>
      <c r="GW54" s="164"/>
      <c r="GX54" s="164"/>
      <c r="GY54" s="164"/>
      <c r="GZ54" s="164"/>
      <c r="HA54" s="164"/>
      <c r="HB54" s="164"/>
      <c r="HC54" s="164"/>
      <c r="HD54" s="164"/>
      <c r="HE54" s="164"/>
      <c r="HF54" s="164"/>
      <c r="HG54" s="164"/>
      <c r="HH54" s="164"/>
      <c r="HI54" s="164"/>
      <c r="HJ54" s="164"/>
      <c r="HK54" s="164"/>
      <c r="HL54" s="164"/>
      <c r="HM54" s="164"/>
      <c r="HN54" s="164"/>
      <c r="HO54" s="164"/>
      <c r="HP54" s="164"/>
      <c r="HQ54" s="164"/>
      <c r="HR54" s="164"/>
      <c r="HS54" s="164"/>
      <c r="HT54" s="164"/>
      <c r="HU54" s="164"/>
      <c r="HV54" s="164"/>
      <c r="HW54" s="164"/>
      <c r="HX54" s="164"/>
      <c r="HY54" s="164"/>
      <c r="HZ54" s="164"/>
      <c r="IA54" s="164"/>
      <c r="IB54" s="164"/>
      <c r="IC54" s="164"/>
      <c r="ID54" s="164"/>
      <c r="IE54" s="164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165" customFormat="1" x14ac:dyDescent="0.2">
      <c r="A55" s="161"/>
      <c r="B55" s="158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4"/>
      <c r="GK55" s="164"/>
      <c r="GL55" s="164"/>
      <c r="GM55" s="164"/>
      <c r="GN55" s="164"/>
      <c r="GO55" s="164"/>
      <c r="GP55" s="164"/>
      <c r="GQ55" s="164"/>
      <c r="GR55" s="164"/>
      <c r="GS55" s="164"/>
      <c r="GT55" s="164"/>
      <c r="GU55" s="164"/>
      <c r="GV55" s="164"/>
      <c r="GW55" s="164"/>
      <c r="GX55" s="164"/>
      <c r="GY55" s="164"/>
      <c r="GZ55" s="164"/>
      <c r="HA55" s="164"/>
      <c r="HB55" s="164"/>
      <c r="HC55" s="164"/>
      <c r="HD55" s="164"/>
      <c r="HE55" s="164"/>
      <c r="HF55" s="164"/>
      <c r="HG55" s="164"/>
      <c r="HH55" s="164"/>
      <c r="HI55" s="164"/>
      <c r="HJ55" s="164"/>
      <c r="HK55" s="164"/>
      <c r="HL55" s="164"/>
      <c r="HM55" s="164"/>
      <c r="HN55" s="164"/>
      <c r="HO55" s="164"/>
      <c r="HP55" s="164"/>
      <c r="HQ55" s="164"/>
      <c r="HR55" s="164"/>
      <c r="HS55" s="164"/>
      <c r="HT55" s="164"/>
      <c r="HU55" s="164"/>
      <c r="HV55" s="164"/>
      <c r="HW55" s="164"/>
      <c r="HX55" s="164"/>
      <c r="HY55" s="164"/>
      <c r="HZ55" s="164"/>
      <c r="IA55" s="164"/>
      <c r="IB55" s="164"/>
      <c r="IC55" s="164"/>
      <c r="ID55" s="164"/>
      <c r="IE55" s="164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165" customFormat="1" x14ac:dyDescent="0.2">
      <c r="A56" s="161"/>
      <c r="B56" s="158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4"/>
      <c r="GK56" s="164"/>
      <c r="GL56" s="164"/>
      <c r="GM56" s="164"/>
      <c r="GN56" s="164"/>
      <c r="GO56" s="164"/>
      <c r="GP56" s="164"/>
      <c r="GQ56" s="164"/>
      <c r="GR56" s="164"/>
      <c r="GS56" s="164"/>
      <c r="GT56" s="164"/>
      <c r="GU56" s="164"/>
      <c r="GV56" s="164"/>
      <c r="GW56" s="164"/>
      <c r="GX56" s="164"/>
      <c r="GY56" s="164"/>
      <c r="GZ56" s="164"/>
      <c r="HA56" s="164"/>
      <c r="HB56" s="164"/>
      <c r="HC56" s="164"/>
      <c r="HD56" s="164"/>
      <c r="HE56" s="164"/>
      <c r="HF56" s="164"/>
      <c r="HG56" s="164"/>
      <c r="HH56" s="164"/>
      <c r="HI56" s="164"/>
      <c r="HJ56" s="164"/>
      <c r="HK56" s="164"/>
      <c r="HL56" s="164"/>
      <c r="HM56" s="164"/>
      <c r="HN56" s="164"/>
      <c r="HO56" s="164"/>
      <c r="HP56" s="164"/>
      <c r="HQ56" s="164"/>
      <c r="HR56" s="164"/>
      <c r="HS56" s="164"/>
      <c r="HT56" s="164"/>
      <c r="HU56" s="164"/>
      <c r="HV56" s="164"/>
      <c r="HW56" s="164"/>
      <c r="HX56" s="164"/>
      <c r="HY56" s="164"/>
      <c r="HZ56" s="164"/>
      <c r="IA56" s="164"/>
      <c r="IB56" s="164"/>
      <c r="IC56" s="164"/>
      <c r="ID56" s="164"/>
      <c r="IE56" s="164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s="165" customFormat="1" x14ac:dyDescent="0.2">
      <c r="A57" s="161"/>
      <c r="B57" s="158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161"/>
      <c r="EI57" s="161"/>
      <c r="EJ57" s="161"/>
      <c r="EK57" s="161"/>
      <c r="EL57" s="161"/>
      <c r="EM57" s="161"/>
      <c r="EN57" s="161"/>
      <c r="EO57" s="161"/>
      <c r="EP57" s="161"/>
      <c r="EQ57" s="161"/>
      <c r="ER57" s="161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1"/>
      <c r="FG57" s="161"/>
      <c r="FH57" s="161"/>
      <c r="FI57" s="161"/>
      <c r="FJ57" s="161"/>
      <c r="FK57" s="161"/>
      <c r="FL57" s="161"/>
      <c r="FM57" s="161"/>
      <c r="FN57" s="161"/>
      <c r="FO57" s="161"/>
      <c r="FP57" s="161"/>
      <c r="FQ57" s="161"/>
      <c r="FR57" s="161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  <c r="HK57" s="164"/>
      <c r="HL57" s="164"/>
      <c r="HM57" s="164"/>
      <c r="HN57" s="164"/>
      <c r="HO57" s="164"/>
      <c r="HP57" s="164"/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s="165" customFormat="1" x14ac:dyDescent="0.2">
      <c r="A58" s="161"/>
      <c r="B58" s="158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  <c r="HK58" s="164"/>
      <c r="HL58" s="164"/>
      <c r="HM58" s="164"/>
      <c r="HN58" s="164"/>
      <c r="HO58" s="164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165" customFormat="1" x14ac:dyDescent="0.2">
      <c r="A59" s="161"/>
      <c r="B59" s="158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4"/>
      <c r="GK59" s="164"/>
      <c r="GL59" s="164"/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164"/>
      <c r="GX59" s="164"/>
      <c r="GY59" s="164"/>
      <c r="GZ59" s="164"/>
      <c r="HA59" s="164"/>
      <c r="HB59" s="164"/>
      <c r="HC59" s="164"/>
      <c r="HD59" s="164"/>
      <c r="HE59" s="164"/>
      <c r="HF59" s="164"/>
      <c r="HG59" s="164"/>
      <c r="HH59" s="164"/>
      <c r="HI59" s="164"/>
      <c r="HJ59" s="164"/>
      <c r="HK59" s="164"/>
      <c r="HL59" s="164"/>
      <c r="HM59" s="164"/>
      <c r="HN59" s="164"/>
      <c r="HO59" s="164"/>
      <c r="HP59" s="164"/>
      <c r="HQ59" s="164"/>
      <c r="HR59" s="164"/>
      <c r="HS59" s="164"/>
      <c r="HT59" s="164"/>
      <c r="HU59" s="164"/>
      <c r="HV59" s="164"/>
      <c r="HW59" s="164"/>
      <c r="HX59" s="164"/>
      <c r="HY59" s="164"/>
      <c r="HZ59" s="164"/>
      <c r="IA59" s="164"/>
      <c r="IB59" s="164"/>
      <c r="IC59" s="164"/>
      <c r="ID59" s="164"/>
      <c r="IE59" s="164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165" customFormat="1" x14ac:dyDescent="0.2">
      <c r="A60" s="161"/>
      <c r="B60" s="158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161"/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161"/>
      <c r="DI60" s="161"/>
      <c r="DJ60" s="161"/>
      <c r="DK60" s="161"/>
      <c r="DL60" s="161"/>
      <c r="DM60" s="161"/>
      <c r="DN60" s="161"/>
      <c r="DO60" s="161"/>
      <c r="DP60" s="161"/>
      <c r="DQ60" s="161"/>
      <c r="DR60" s="161"/>
      <c r="DS60" s="161"/>
      <c r="DT60" s="161"/>
      <c r="DU60" s="161"/>
      <c r="DV60" s="161"/>
      <c r="DW60" s="161"/>
      <c r="DX60" s="161"/>
      <c r="DY60" s="161"/>
      <c r="DZ60" s="161"/>
      <c r="EA60" s="161"/>
      <c r="EB60" s="161"/>
      <c r="EC60" s="161"/>
      <c r="ED60" s="161"/>
      <c r="EE60" s="161"/>
      <c r="EF60" s="161"/>
      <c r="EG60" s="161"/>
      <c r="EH60" s="161"/>
      <c r="EI60" s="161"/>
      <c r="EJ60" s="161"/>
      <c r="EK60" s="161"/>
      <c r="EL60" s="161"/>
      <c r="EM60" s="161"/>
      <c r="EN60" s="161"/>
      <c r="EO60" s="161"/>
      <c r="EP60" s="161"/>
      <c r="EQ60" s="161"/>
      <c r="ER60" s="161"/>
      <c r="ES60" s="161"/>
      <c r="ET60" s="161"/>
      <c r="EU60" s="161"/>
      <c r="EV60" s="161"/>
      <c r="EW60" s="161"/>
      <c r="EX60" s="161"/>
      <c r="EY60" s="161"/>
      <c r="EZ60" s="161"/>
      <c r="FA60" s="161"/>
      <c r="FB60" s="161"/>
      <c r="FC60" s="161"/>
      <c r="FD60" s="161"/>
      <c r="FE60" s="161"/>
      <c r="FF60" s="161"/>
      <c r="FG60" s="161"/>
      <c r="FH60" s="161"/>
      <c r="FI60" s="161"/>
      <c r="FJ60" s="161"/>
      <c r="FK60" s="161"/>
      <c r="FL60" s="161"/>
      <c r="FM60" s="161"/>
      <c r="FN60" s="161"/>
      <c r="FO60" s="161"/>
      <c r="FP60" s="161"/>
      <c r="FQ60" s="161"/>
      <c r="FR60" s="161"/>
      <c r="FS60" s="161"/>
      <c r="FT60" s="161"/>
      <c r="FU60" s="161"/>
      <c r="FV60" s="161"/>
      <c r="FW60" s="161"/>
      <c r="FX60" s="161"/>
      <c r="FY60" s="161"/>
      <c r="FZ60" s="161"/>
      <c r="GA60" s="161"/>
      <c r="GB60" s="161"/>
      <c r="GC60" s="161"/>
      <c r="GD60" s="161"/>
      <c r="GE60" s="161"/>
      <c r="GF60" s="161"/>
      <c r="GG60" s="161"/>
      <c r="GH60" s="161"/>
      <c r="GI60" s="161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s="165" customFormat="1" x14ac:dyDescent="0.2">
      <c r="A61" s="161"/>
      <c r="B61" s="158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161"/>
      <c r="DP61" s="161"/>
      <c r="DQ61" s="161"/>
      <c r="DR61" s="161"/>
      <c r="DS61" s="161"/>
      <c r="DT61" s="161"/>
      <c r="DU61" s="161"/>
      <c r="DV61" s="161"/>
      <c r="DW61" s="161"/>
      <c r="DX61" s="161"/>
      <c r="DY61" s="161"/>
      <c r="DZ61" s="161"/>
      <c r="EA61" s="161"/>
      <c r="EB61" s="161"/>
      <c r="EC61" s="161"/>
      <c r="ED61" s="161"/>
      <c r="EE61" s="161"/>
      <c r="EF61" s="161"/>
      <c r="EG61" s="161"/>
      <c r="EH61" s="161"/>
      <c r="EI61" s="161"/>
      <c r="EJ61" s="161"/>
      <c r="EK61" s="161"/>
      <c r="EL61" s="161"/>
      <c r="EM61" s="161"/>
      <c r="EN61" s="161"/>
      <c r="EO61" s="161"/>
      <c r="EP61" s="161"/>
      <c r="EQ61" s="161"/>
      <c r="ER61" s="161"/>
      <c r="ES61" s="161"/>
      <c r="ET61" s="161"/>
      <c r="EU61" s="161"/>
      <c r="EV61" s="161"/>
      <c r="EW61" s="161"/>
      <c r="EX61" s="161"/>
      <c r="EY61" s="161"/>
      <c r="EZ61" s="161"/>
      <c r="FA61" s="161"/>
      <c r="FB61" s="161"/>
      <c r="FC61" s="161"/>
      <c r="FD61" s="161"/>
      <c r="FE61" s="161"/>
      <c r="FF61" s="161"/>
      <c r="FG61" s="161"/>
      <c r="FH61" s="161"/>
      <c r="FI61" s="161"/>
      <c r="FJ61" s="161"/>
      <c r="FK61" s="161"/>
      <c r="FL61" s="161"/>
      <c r="FM61" s="161"/>
      <c r="FN61" s="161"/>
      <c r="FO61" s="161"/>
      <c r="FP61" s="161"/>
      <c r="FQ61" s="161"/>
      <c r="FR61" s="161"/>
      <c r="FS61" s="161"/>
      <c r="FT61" s="161"/>
      <c r="FU61" s="161"/>
      <c r="FV61" s="161"/>
      <c r="FW61" s="161"/>
      <c r="FX61" s="161"/>
      <c r="FY61" s="161"/>
      <c r="FZ61" s="161"/>
      <c r="GA61" s="161"/>
      <c r="GB61" s="161"/>
      <c r="GC61" s="161"/>
      <c r="GD61" s="161"/>
      <c r="GE61" s="161"/>
      <c r="GF61" s="161"/>
      <c r="GG61" s="161"/>
      <c r="GH61" s="161"/>
      <c r="GI61" s="161"/>
      <c r="GJ61" s="164"/>
      <c r="GK61" s="164"/>
      <c r="GL61" s="164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164"/>
      <c r="GX61" s="164"/>
      <c r="GY61" s="164"/>
      <c r="GZ61" s="164"/>
      <c r="HA61" s="164"/>
      <c r="HB61" s="164"/>
      <c r="HC61" s="164"/>
      <c r="HD61" s="164"/>
      <c r="HE61" s="164"/>
      <c r="HF61" s="164"/>
      <c r="HG61" s="164"/>
      <c r="HH61" s="164"/>
      <c r="HI61" s="164"/>
      <c r="HJ61" s="164"/>
      <c r="HK61" s="164"/>
      <c r="HL61" s="164"/>
      <c r="HM61" s="164"/>
      <c r="HN61" s="164"/>
      <c r="HO61" s="164"/>
      <c r="HP61" s="164"/>
      <c r="HQ61" s="164"/>
      <c r="HR61" s="164"/>
      <c r="HS61" s="164"/>
      <c r="HT61" s="164"/>
      <c r="HU61" s="164"/>
      <c r="HV61" s="164"/>
      <c r="HW61" s="164"/>
      <c r="HX61" s="164"/>
      <c r="HY61" s="164"/>
      <c r="HZ61" s="164"/>
      <c r="IA61" s="164"/>
      <c r="IB61" s="164"/>
      <c r="IC61" s="164"/>
      <c r="ID61" s="164"/>
      <c r="IE61" s="164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s="165" customFormat="1" x14ac:dyDescent="0.2">
      <c r="A62" s="161"/>
      <c r="B62" s="158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  <c r="HV62" s="164"/>
      <c r="HW62" s="164"/>
      <c r="HX62" s="164"/>
      <c r="HY62" s="164"/>
      <c r="HZ62" s="164"/>
      <c r="IA62" s="164"/>
      <c r="IB62" s="164"/>
      <c r="IC62" s="164"/>
      <c r="ID62" s="164"/>
      <c r="IE62" s="164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s="165" customFormat="1" x14ac:dyDescent="0.2">
      <c r="A63" s="161"/>
      <c r="B63" s="158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161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161"/>
      <c r="FT63" s="161"/>
      <c r="FU63" s="161"/>
      <c r="FV63" s="161"/>
      <c r="FW63" s="161"/>
      <c r="FX63" s="161"/>
      <c r="FY63" s="161"/>
      <c r="FZ63" s="161"/>
      <c r="GA63" s="161"/>
      <c r="GB63" s="161"/>
      <c r="GC63" s="161"/>
      <c r="GD63" s="161"/>
      <c r="GE63" s="161"/>
      <c r="GF63" s="161"/>
      <c r="GG63" s="161"/>
      <c r="GH63" s="161"/>
      <c r="GI63" s="161"/>
      <c r="GJ63" s="164"/>
      <c r="GK63" s="164"/>
      <c r="GL63" s="164"/>
      <c r="GM63" s="164"/>
      <c r="GN63" s="164"/>
      <c r="GO63" s="164"/>
      <c r="GP63" s="164"/>
      <c r="GQ63" s="164"/>
      <c r="GR63" s="164"/>
      <c r="GS63" s="164"/>
      <c r="GT63" s="164"/>
      <c r="GU63" s="164"/>
      <c r="GV63" s="164"/>
      <c r="GW63" s="164"/>
      <c r="GX63" s="164"/>
      <c r="GY63" s="164"/>
      <c r="GZ63" s="164"/>
      <c r="HA63" s="164"/>
      <c r="HB63" s="164"/>
      <c r="HC63" s="164"/>
      <c r="HD63" s="164"/>
      <c r="HE63" s="164"/>
      <c r="HF63" s="164"/>
      <c r="HG63" s="164"/>
      <c r="HH63" s="164"/>
      <c r="HI63" s="164"/>
      <c r="HJ63" s="164"/>
      <c r="HK63" s="164"/>
      <c r="HL63" s="164"/>
      <c r="HM63" s="164"/>
      <c r="HN63" s="164"/>
      <c r="HO63" s="164"/>
      <c r="HP63" s="164"/>
      <c r="HQ63" s="164"/>
      <c r="HR63" s="164"/>
      <c r="HS63" s="164"/>
      <c r="HT63" s="164"/>
      <c r="HU63" s="164"/>
      <c r="HV63" s="164"/>
      <c r="HW63" s="164"/>
      <c r="HX63" s="164"/>
      <c r="HY63" s="164"/>
      <c r="HZ63" s="164"/>
      <c r="IA63" s="164"/>
      <c r="IB63" s="164"/>
      <c r="IC63" s="164"/>
      <c r="ID63" s="164"/>
      <c r="IE63" s="164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s="165" customFormat="1" x14ac:dyDescent="0.2">
      <c r="A64" s="161"/>
      <c r="B64" s="158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161"/>
      <c r="FT64" s="161"/>
      <c r="FU64" s="161"/>
      <c r="FV64" s="161"/>
      <c r="FW64" s="161"/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4"/>
      <c r="GK64" s="164"/>
      <c r="GL64" s="164"/>
      <c r="GM64" s="164"/>
      <c r="GN64" s="164"/>
      <c r="GO64" s="164"/>
      <c r="GP64" s="164"/>
      <c r="GQ64" s="164"/>
      <c r="GR64" s="164"/>
      <c r="GS64" s="164"/>
      <c r="GT64" s="164"/>
      <c r="GU64" s="164"/>
      <c r="GV64" s="164"/>
      <c r="GW64" s="164"/>
      <c r="GX64" s="164"/>
      <c r="GY64" s="164"/>
      <c r="GZ64" s="164"/>
      <c r="HA64" s="164"/>
      <c r="HB64" s="164"/>
      <c r="HC64" s="164"/>
      <c r="HD64" s="164"/>
      <c r="HE64" s="164"/>
      <c r="HF64" s="164"/>
      <c r="HG64" s="164"/>
      <c r="HH64" s="164"/>
      <c r="HI64" s="164"/>
      <c r="HJ64" s="164"/>
      <c r="HK64" s="164"/>
      <c r="HL64" s="164"/>
      <c r="HM64" s="164"/>
      <c r="HN64" s="164"/>
      <c r="HO64" s="164"/>
      <c r="HP64" s="164"/>
      <c r="HQ64" s="164"/>
      <c r="HR64" s="164"/>
      <c r="HS64" s="164"/>
      <c r="HT64" s="164"/>
      <c r="HU64" s="164"/>
      <c r="HV64" s="164"/>
      <c r="HW64" s="164"/>
      <c r="HX64" s="164"/>
      <c r="HY64" s="164"/>
      <c r="HZ64" s="164"/>
      <c r="IA64" s="164"/>
      <c r="IB64" s="164"/>
      <c r="IC64" s="164"/>
      <c r="ID64" s="164"/>
      <c r="IE64" s="164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s="165" customFormat="1" x14ac:dyDescent="0.2">
      <c r="A65" s="161"/>
      <c r="B65" s="158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/>
      <c r="FU65" s="161"/>
      <c r="FV65" s="161"/>
      <c r="FW65" s="161"/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4"/>
      <c r="GK65" s="164"/>
      <c r="GL65" s="164"/>
      <c r="GM65" s="164"/>
      <c r="GN65" s="164"/>
      <c r="GO65" s="164"/>
      <c r="GP65" s="164"/>
      <c r="GQ65" s="164"/>
      <c r="GR65" s="164"/>
      <c r="GS65" s="164"/>
      <c r="GT65" s="164"/>
      <c r="GU65" s="164"/>
      <c r="GV65" s="164"/>
      <c r="GW65" s="164"/>
      <c r="GX65" s="164"/>
      <c r="GY65" s="164"/>
      <c r="GZ65" s="164"/>
      <c r="HA65" s="164"/>
      <c r="HB65" s="164"/>
      <c r="HC65" s="164"/>
      <c r="HD65" s="164"/>
      <c r="HE65" s="164"/>
      <c r="HF65" s="164"/>
      <c r="HG65" s="164"/>
      <c r="HH65" s="164"/>
      <c r="HI65" s="164"/>
      <c r="HJ65" s="164"/>
      <c r="HK65" s="164"/>
      <c r="HL65" s="164"/>
      <c r="HM65" s="164"/>
      <c r="HN65" s="164"/>
      <c r="HO65" s="164"/>
      <c r="HP65" s="164"/>
      <c r="HQ65" s="164"/>
      <c r="HR65" s="164"/>
      <c r="HS65" s="164"/>
      <c r="HT65" s="164"/>
      <c r="HU65" s="164"/>
      <c r="HV65" s="164"/>
      <c r="HW65" s="164"/>
      <c r="HX65" s="164"/>
      <c r="HY65" s="164"/>
      <c r="HZ65" s="164"/>
      <c r="IA65" s="164"/>
      <c r="IB65" s="164"/>
      <c r="IC65" s="164"/>
      <c r="ID65" s="164"/>
      <c r="IE65" s="164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s="165" customFormat="1" x14ac:dyDescent="0.2">
      <c r="A66" s="161"/>
      <c r="B66" s="158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/>
      <c r="FU66" s="161"/>
      <c r="FV66" s="161"/>
      <c r="FW66" s="161"/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4"/>
      <c r="GK66" s="164"/>
      <c r="GL66" s="164"/>
      <c r="GM66" s="164"/>
      <c r="GN66" s="164"/>
      <c r="GO66" s="164"/>
      <c r="GP66" s="164"/>
      <c r="GQ66" s="164"/>
      <c r="GR66" s="164"/>
      <c r="GS66" s="164"/>
      <c r="GT66" s="164"/>
      <c r="GU66" s="164"/>
      <c r="GV66" s="164"/>
      <c r="GW66" s="164"/>
      <c r="GX66" s="164"/>
      <c r="GY66" s="164"/>
      <c r="GZ66" s="164"/>
      <c r="HA66" s="164"/>
      <c r="HB66" s="164"/>
      <c r="HC66" s="164"/>
      <c r="HD66" s="164"/>
      <c r="HE66" s="164"/>
      <c r="HF66" s="164"/>
      <c r="HG66" s="164"/>
      <c r="HH66" s="164"/>
      <c r="HI66" s="164"/>
      <c r="HJ66" s="164"/>
      <c r="HK66" s="164"/>
      <c r="HL66" s="164"/>
      <c r="HM66" s="164"/>
      <c r="HN66" s="164"/>
      <c r="HO66" s="164"/>
      <c r="HP66" s="164"/>
      <c r="HQ66" s="164"/>
      <c r="HR66" s="164"/>
      <c r="HS66" s="164"/>
      <c r="HT66" s="164"/>
      <c r="HU66" s="164"/>
      <c r="HV66" s="164"/>
      <c r="HW66" s="164"/>
      <c r="HX66" s="164"/>
      <c r="HY66" s="164"/>
      <c r="HZ66" s="164"/>
      <c r="IA66" s="164"/>
      <c r="IB66" s="164"/>
      <c r="IC66" s="164"/>
      <c r="ID66" s="164"/>
      <c r="IE66" s="164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s="165" customFormat="1" x14ac:dyDescent="0.2">
      <c r="A67" s="161"/>
      <c r="B67" s="158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61"/>
      <c r="DB67" s="161"/>
      <c r="DC67" s="161"/>
      <c r="DD67" s="161"/>
      <c r="DE67" s="161"/>
      <c r="DF67" s="161"/>
      <c r="DG67" s="161"/>
      <c r="DH67" s="161"/>
      <c r="DI67" s="161"/>
      <c r="DJ67" s="161"/>
      <c r="DK67" s="161"/>
      <c r="DL67" s="161"/>
      <c r="DM67" s="161"/>
      <c r="DN67" s="161"/>
      <c r="DO67" s="161"/>
      <c r="DP67" s="161"/>
      <c r="DQ67" s="161"/>
      <c r="DR67" s="161"/>
      <c r="DS67" s="161"/>
      <c r="DT67" s="161"/>
      <c r="DU67" s="161"/>
      <c r="DV67" s="161"/>
      <c r="DW67" s="161"/>
      <c r="DX67" s="161"/>
      <c r="DY67" s="161"/>
      <c r="DZ67" s="161"/>
      <c r="EA67" s="161"/>
      <c r="EB67" s="161"/>
      <c r="EC67" s="161"/>
      <c r="ED67" s="161"/>
      <c r="EE67" s="161"/>
      <c r="EF67" s="161"/>
      <c r="EG67" s="161"/>
      <c r="EH67" s="161"/>
      <c r="EI67" s="161"/>
      <c r="EJ67" s="161"/>
      <c r="EK67" s="161"/>
      <c r="EL67" s="161"/>
      <c r="EM67" s="161"/>
      <c r="EN67" s="161"/>
      <c r="EO67" s="161"/>
      <c r="EP67" s="161"/>
      <c r="EQ67" s="161"/>
      <c r="ER67" s="161"/>
      <c r="ES67" s="161"/>
      <c r="ET67" s="161"/>
      <c r="EU67" s="161"/>
      <c r="EV67" s="161"/>
      <c r="EW67" s="161"/>
      <c r="EX67" s="161"/>
      <c r="EY67" s="161"/>
      <c r="EZ67" s="161"/>
      <c r="FA67" s="161"/>
      <c r="FB67" s="161"/>
      <c r="FC67" s="161"/>
      <c r="FD67" s="161"/>
      <c r="FE67" s="161"/>
      <c r="FF67" s="161"/>
      <c r="FG67" s="161"/>
      <c r="FH67" s="161"/>
      <c r="FI67" s="161"/>
      <c r="FJ67" s="161"/>
      <c r="FK67" s="161"/>
      <c r="FL67" s="161"/>
      <c r="FM67" s="161"/>
      <c r="FN67" s="161"/>
      <c r="FO67" s="161"/>
      <c r="FP67" s="161"/>
      <c r="FQ67" s="161"/>
      <c r="FR67" s="161"/>
      <c r="FS67" s="161"/>
      <c r="FT67" s="161"/>
      <c r="FU67" s="161"/>
      <c r="FV67" s="161"/>
      <c r="FW67" s="161"/>
      <c r="FX67" s="161"/>
      <c r="FY67" s="161"/>
      <c r="FZ67" s="161"/>
      <c r="GA67" s="161"/>
      <c r="GB67" s="161"/>
      <c r="GC67" s="161"/>
      <c r="GD67" s="161"/>
      <c r="GE67" s="161"/>
      <c r="GF67" s="161"/>
      <c r="GG67" s="161"/>
      <c r="GH67" s="161"/>
      <c r="GI67" s="161"/>
      <c r="GJ67" s="164"/>
      <c r="GK67" s="164"/>
      <c r="GL67" s="164"/>
      <c r="GM67" s="164"/>
      <c r="GN67" s="164"/>
      <c r="GO67" s="164"/>
      <c r="GP67" s="164"/>
      <c r="GQ67" s="164"/>
      <c r="GR67" s="164"/>
      <c r="GS67" s="164"/>
      <c r="GT67" s="164"/>
      <c r="GU67" s="164"/>
      <c r="GV67" s="164"/>
      <c r="GW67" s="164"/>
      <c r="GX67" s="164"/>
      <c r="GY67" s="164"/>
      <c r="GZ67" s="164"/>
      <c r="HA67" s="164"/>
      <c r="HB67" s="164"/>
      <c r="HC67" s="164"/>
      <c r="HD67" s="164"/>
      <c r="HE67" s="164"/>
      <c r="HF67" s="164"/>
      <c r="HG67" s="164"/>
      <c r="HH67" s="164"/>
      <c r="HI67" s="164"/>
      <c r="HJ67" s="164"/>
      <c r="HK67" s="164"/>
      <c r="HL67" s="164"/>
      <c r="HM67" s="164"/>
      <c r="HN67" s="164"/>
      <c r="HO67" s="164"/>
      <c r="HP67" s="164"/>
      <c r="HQ67" s="164"/>
      <c r="HR67" s="164"/>
      <c r="HS67" s="164"/>
      <c r="HT67" s="164"/>
      <c r="HU67" s="164"/>
      <c r="HV67" s="164"/>
      <c r="HW67" s="164"/>
      <c r="HX67" s="164"/>
      <c r="HY67" s="164"/>
      <c r="HZ67" s="164"/>
      <c r="IA67" s="164"/>
      <c r="IB67" s="164"/>
      <c r="IC67" s="164"/>
      <c r="ID67" s="164"/>
      <c r="IE67" s="164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165" customFormat="1" x14ac:dyDescent="0.2">
      <c r="A68" s="161"/>
      <c r="B68" s="158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61"/>
      <c r="DB68" s="161"/>
      <c r="DC68" s="161"/>
      <c r="DD68" s="161"/>
      <c r="DE68" s="161"/>
      <c r="DF68" s="161"/>
      <c r="DG68" s="161"/>
      <c r="DH68" s="161"/>
      <c r="DI68" s="161"/>
      <c r="DJ68" s="161"/>
      <c r="DK68" s="161"/>
      <c r="DL68" s="161"/>
      <c r="DM68" s="161"/>
      <c r="DN68" s="161"/>
      <c r="DO68" s="161"/>
      <c r="DP68" s="161"/>
      <c r="DQ68" s="161"/>
      <c r="DR68" s="161"/>
      <c r="DS68" s="161"/>
      <c r="DT68" s="161"/>
      <c r="DU68" s="161"/>
      <c r="DV68" s="161"/>
      <c r="DW68" s="161"/>
      <c r="DX68" s="161"/>
      <c r="DY68" s="161"/>
      <c r="DZ68" s="161"/>
      <c r="EA68" s="161"/>
      <c r="EB68" s="161"/>
      <c r="EC68" s="161"/>
      <c r="ED68" s="161"/>
      <c r="EE68" s="161"/>
      <c r="EF68" s="161"/>
      <c r="EG68" s="161"/>
      <c r="EH68" s="161"/>
      <c r="EI68" s="161"/>
      <c r="EJ68" s="161"/>
      <c r="EK68" s="161"/>
      <c r="EL68" s="161"/>
      <c r="EM68" s="161"/>
      <c r="EN68" s="161"/>
      <c r="EO68" s="161"/>
      <c r="EP68" s="161"/>
      <c r="EQ68" s="161"/>
      <c r="ER68" s="161"/>
      <c r="ES68" s="161"/>
      <c r="ET68" s="161"/>
      <c r="EU68" s="161"/>
      <c r="EV68" s="161"/>
      <c r="EW68" s="161"/>
      <c r="EX68" s="161"/>
      <c r="EY68" s="161"/>
      <c r="EZ68" s="161"/>
      <c r="FA68" s="161"/>
      <c r="FB68" s="161"/>
      <c r="FC68" s="161"/>
      <c r="FD68" s="161"/>
      <c r="FE68" s="161"/>
      <c r="FF68" s="161"/>
      <c r="FG68" s="161"/>
      <c r="FH68" s="161"/>
      <c r="FI68" s="161"/>
      <c r="FJ68" s="161"/>
      <c r="FK68" s="161"/>
      <c r="FL68" s="161"/>
      <c r="FM68" s="161"/>
      <c r="FN68" s="161"/>
      <c r="FO68" s="161"/>
      <c r="FP68" s="161"/>
      <c r="FQ68" s="161"/>
      <c r="FR68" s="161"/>
      <c r="FS68" s="161"/>
      <c r="FT68" s="161"/>
      <c r="FU68" s="161"/>
      <c r="FV68" s="161"/>
      <c r="FW68" s="161"/>
      <c r="FX68" s="161"/>
      <c r="FY68" s="161"/>
      <c r="FZ68" s="161"/>
      <c r="GA68" s="161"/>
      <c r="GB68" s="161"/>
      <c r="GC68" s="161"/>
      <c r="GD68" s="161"/>
      <c r="GE68" s="161"/>
      <c r="GF68" s="161"/>
      <c r="GG68" s="161"/>
      <c r="GH68" s="161"/>
      <c r="GI68" s="161"/>
      <c r="GJ68" s="164"/>
      <c r="GK68" s="164"/>
      <c r="GL68" s="164"/>
      <c r="GM68" s="164"/>
      <c r="GN68" s="164"/>
      <c r="GO68" s="164"/>
      <c r="GP68" s="164"/>
      <c r="GQ68" s="164"/>
      <c r="GR68" s="164"/>
      <c r="GS68" s="164"/>
      <c r="GT68" s="164"/>
      <c r="GU68" s="164"/>
      <c r="GV68" s="164"/>
      <c r="GW68" s="164"/>
      <c r="GX68" s="164"/>
      <c r="GY68" s="164"/>
      <c r="GZ68" s="164"/>
      <c r="HA68" s="164"/>
      <c r="HB68" s="164"/>
      <c r="HC68" s="164"/>
      <c r="HD68" s="164"/>
      <c r="HE68" s="164"/>
      <c r="HF68" s="164"/>
      <c r="HG68" s="164"/>
      <c r="HH68" s="164"/>
      <c r="HI68" s="164"/>
      <c r="HJ68" s="164"/>
      <c r="HK68" s="164"/>
      <c r="HL68" s="164"/>
      <c r="HM68" s="164"/>
      <c r="HN68" s="164"/>
      <c r="HO68" s="164"/>
      <c r="HP68" s="164"/>
      <c r="HQ68" s="164"/>
      <c r="HR68" s="164"/>
      <c r="HS68" s="164"/>
      <c r="HT68" s="164"/>
      <c r="HU68" s="164"/>
      <c r="HV68" s="164"/>
      <c r="HW68" s="164"/>
      <c r="HX68" s="164"/>
      <c r="HY68" s="164"/>
      <c r="HZ68" s="164"/>
      <c r="IA68" s="164"/>
      <c r="IB68" s="164"/>
      <c r="IC68" s="164"/>
      <c r="ID68" s="164"/>
      <c r="IE68" s="164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165" customFormat="1" x14ac:dyDescent="0.2">
      <c r="A69" s="161"/>
      <c r="B69" s="158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1"/>
      <c r="CJ69" s="161"/>
      <c r="CK69" s="161"/>
      <c r="CL69" s="161"/>
      <c r="CM69" s="161"/>
      <c r="CN69" s="161"/>
      <c r="CO69" s="161"/>
      <c r="CP69" s="161"/>
      <c r="CQ69" s="161"/>
      <c r="CR69" s="161"/>
      <c r="CS69" s="161"/>
      <c r="CT69" s="161"/>
      <c r="CU69" s="161"/>
      <c r="CV69" s="161"/>
      <c r="CW69" s="161"/>
      <c r="CX69" s="161"/>
      <c r="CY69" s="161"/>
      <c r="CZ69" s="161"/>
      <c r="DA69" s="161"/>
      <c r="DB69" s="161"/>
      <c r="DC69" s="161"/>
      <c r="DD69" s="161"/>
      <c r="DE69" s="161"/>
      <c r="DF69" s="161"/>
      <c r="DG69" s="161"/>
      <c r="DH69" s="161"/>
      <c r="DI69" s="161"/>
      <c r="DJ69" s="161"/>
      <c r="DK69" s="161"/>
      <c r="DL69" s="161"/>
      <c r="DM69" s="161"/>
      <c r="DN69" s="161"/>
      <c r="DO69" s="161"/>
      <c r="DP69" s="161"/>
      <c r="DQ69" s="161"/>
      <c r="DR69" s="161"/>
      <c r="DS69" s="161"/>
      <c r="DT69" s="161"/>
      <c r="DU69" s="161"/>
      <c r="DV69" s="161"/>
      <c r="DW69" s="161"/>
      <c r="DX69" s="161"/>
      <c r="DY69" s="161"/>
      <c r="DZ69" s="161"/>
      <c r="EA69" s="161"/>
      <c r="EB69" s="161"/>
      <c r="EC69" s="161"/>
      <c r="ED69" s="161"/>
      <c r="EE69" s="161"/>
      <c r="EF69" s="161"/>
      <c r="EG69" s="161"/>
      <c r="EH69" s="161"/>
      <c r="EI69" s="161"/>
      <c r="EJ69" s="161"/>
      <c r="EK69" s="161"/>
      <c r="EL69" s="161"/>
      <c r="EM69" s="161"/>
      <c r="EN69" s="161"/>
      <c r="EO69" s="161"/>
      <c r="EP69" s="161"/>
      <c r="EQ69" s="161"/>
      <c r="ER69" s="161"/>
      <c r="ES69" s="161"/>
      <c r="ET69" s="161"/>
      <c r="EU69" s="161"/>
      <c r="EV69" s="161"/>
      <c r="EW69" s="161"/>
      <c r="EX69" s="161"/>
      <c r="EY69" s="161"/>
      <c r="EZ69" s="161"/>
      <c r="FA69" s="161"/>
      <c r="FB69" s="161"/>
      <c r="FC69" s="161"/>
      <c r="FD69" s="161"/>
      <c r="FE69" s="161"/>
      <c r="FF69" s="161"/>
      <c r="FG69" s="161"/>
      <c r="FH69" s="161"/>
      <c r="FI69" s="161"/>
      <c r="FJ69" s="161"/>
      <c r="FK69" s="161"/>
      <c r="FL69" s="161"/>
      <c r="FM69" s="161"/>
      <c r="FN69" s="161"/>
      <c r="FO69" s="161"/>
      <c r="FP69" s="161"/>
      <c r="FQ69" s="161"/>
      <c r="FR69" s="161"/>
      <c r="FS69" s="161"/>
      <c r="FT69" s="161"/>
      <c r="FU69" s="161"/>
      <c r="FV69" s="161"/>
      <c r="FW69" s="161"/>
      <c r="FX69" s="161"/>
      <c r="FY69" s="161"/>
      <c r="FZ69" s="161"/>
      <c r="GA69" s="161"/>
      <c r="GB69" s="161"/>
      <c r="GC69" s="161"/>
      <c r="GD69" s="161"/>
      <c r="GE69" s="161"/>
      <c r="GF69" s="161"/>
      <c r="GG69" s="161"/>
      <c r="GH69" s="161"/>
      <c r="GI69" s="161"/>
      <c r="GJ69" s="164"/>
      <c r="GK69" s="164"/>
      <c r="GL69" s="164"/>
      <c r="GM69" s="164"/>
      <c r="GN69" s="164"/>
      <c r="GO69" s="164"/>
      <c r="GP69" s="164"/>
      <c r="GQ69" s="164"/>
      <c r="GR69" s="164"/>
      <c r="GS69" s="164"/>
      <c r="GT69" s="164"/>
      <c r="GU69" s="164"/>
      <c r="GV69" s="164"/>
      <c r="GW69" s="164"/>
      <c r="GX69" s="164"/>
      <c r="GY69" s="164"/>
      <c r="GZ69" s="164"/>
      <c r="HA69" s="164"/>
      <c r="HB69" s="164"/>
      <c r="HC69" s="164"/>
      <c r="HD69" s="164"/>
      <c r="HE69" s="164"/>
      <c r="HF69" s="164"/>
      <c r="HG69" s="164"/>
      <c r="HH69" s="164"/>
      <c r="HI69" s="164"/>
      <c r="HJ69" s="164"/>
      <c r="HK69" s="164"/>
      <c r="HL69" s="164"/>
      <c r="HM69" s="164"/>
      <c r="HN69" s="164"/>
      <c r="HO69" s="164"/>
      <c r="HP69" s="164"/>
      <c r="HQ69" s="164"/>
      <c r="HR69" s="164"/>
      <c r="HS69" s="164"/>
      <c r="HT69" s="164"/>
      <c r="HU69" s="164"/>
      <c r="HV69" s="164"/>
      <c r="HW69" s="164"/>
      <c r="HX69" s="164"/>
      <c r="HY69" s="164"/>
      <c r="HZ69" s="164"/>
      <c r="IA69" s="164"/>
      <c r="IB69" s="164"/>
      <c r="IC69" s="164"/>
      <c r="ID69" s="164"/>
      <c r="IE69" s="164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165" customFormat="1" x14ac:dyDescent="0.2">
      <c r="A70" s="161"/>
      <c r="B70" s="158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  <c r="EC70" s="161"/>
      <c r="ED70" s="161"/>
      <c r="EE70" s="161"/>
      <c r="EF70" s="161"/>
      <c r="EG70" s="161"/>
      <c r="EH70" s="161"/>
      <c r="EI70" s="161"/>
      <c r="EJ70" s="161"/>
      <c r="EK70" s="161"/>
      <c r="EL70" s="161"/>
      <c r="EM70" s="161"/>
      <c r="EN70" s="161"/>
      <c r="EO70" s="161"/>
      <c r="EP70" s="161"/>
      <c r="EQ70" s="161"/>
      <c r="ER70" s="161"/>
      <c r="ES70" s="161"/>
      <c r="ET70" s="161"/>
      <c r="EU70" s="161"/>
      <c r="EV70" s="161"/>
      <c r="EW70" s="161"/>
      <c r="EX70" s="161"/>
      <c r="EY70" s="161"/>
      <c r="EZ70" s="161"/>
      <c r="FA70" s="161"/>
      <c r="FB70" s="161"/>
      <c r="FC70" s="161"/>
      <c r="FD70" s="161"/>
      <c r="FE70" s="161"/>
      <c r="FF70" s="161"/>
      <c r="FG70" s="161"/>
      <c r="FH70" s="161"/>
      <c r="FI70" s="161"/>
      <c r="FJ70" s="161"/>
      <c r="FK70" s="161"/>
      <c r="FL70" s="161"/>
      <c r="FM70" s="161"/>
      <c r="FN70" s="161"/>
      <c r="FO70" s="161"/>
      <c r="FP70" s="161"/>
      <c r="FQ70" s="161"/>
      <c r="FR70" s="161"/>
      <c r="FS70" s="161"/>
      <c r="FT70" s="161"/>
      <c r="FU70" s="161"/>
      <c r="FV70" s="161"/>
      <c r="FW70" s="161"/>
      <c r="FX70" s="161"/>
      <c r="FY70" s="161"/>
      <c r="FZ70" s="161"/>
      <c r="GA70" s="161"/>
      <c r="GB70" s="161"/>
      <c r="GC70" s="161"/>
      <c r="GD70" s="161"/>
      <c r="GE70" s="161"/>
      <c r="GF70" s="161"/>
      <c r="GG70" s="161"/>
      <c r="GH70" s="161"/>
      <c r="GI70" s="161"/>
      <c r="GJ70" s="164"/>
      <c r="GK70" s="164"/>
      <c r="GL70" s="164"/>
      <c r="GM70" s="164"/>
      <c r="GN70" s="164"/>
      <c r="GO70" s="164"/>
      <c r="GP70" s="164"/>
      <c r="GQ70" s="164"/>
      <c r="GR70" s="164"/>
      <c r="GS70" s="164"/>
      <c r="GT70" s="164"/>
      <c r="GU70" s="164"/>
      <c r="GV70" s="164"/>
      <c r="GW70" s="164"/>
      <c r="GX70" s="164"/>
      <c r="GY70" s="164"/>
      <c r="GZ70" s="164"/>
      <c r="HA70" s="164"/>
      <c r="HB70" s="164"/>
      <c r="HC70" s="164"/>
      <c r="HD70" s="164"/>
      <c r="HE70" s="164"/>
      <c r="HF70" s="164"/>
      <c r="HG70" s="164"/>
      <c r="HH70" s="164"/>
      <c r="HI70" s="164"/>
      <c r="HJ70" s="164"/>
      <c r="HK70" s="164"/>
      <c r="HL70" s="164"/>
      <c r="HM70" s="164"/>
      <c r="HN70" s="164"/>
      <c r="HO70" s="164"/>
      <c r="HP70" s="164"/>
      <c r="HQ70" s="164"/>
      <c r="HR70" s="164"/>
      <c r="HS70" s="164"/>
      <c r="HT70" s="164"/>
      <c r="HU70" s="164"/>
      <c r="HV70" s="164"/>
      <c r="HW70" s="164"/>
      <c r="HX70" s="164"/>
      <c r="HY70" s="164"/>
      <c r="HZ70" s="164"/>
      <c r="IA70" s="164"/>
      <c r="IB70" s="164"/>
      <c r="IC70" s="164"/>
      <c r="ID70" s="164"/>
      <c r="IE70" s="164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165" customFormat="1" x14ac:dyDescent="0.2">
      <c r="A71" s="161"/>
      <c r="B71" s="158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1"/>
      <c r="CA71" s="161"/>
      <c r="CB71" s="161"/>
      <c r="CC71" s="161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61"/>
      <c r="CO71" s="161"/>
      <c r="CP71" s="161"/>
      <c r="CQ71" s="161"/>
      <c r="CR71" s="161"/>
      <c r="CS71" s="161"/>
      <c r="CT71" s="161"/>
      <c r="CU71" s="161"/>
      <c r="CV71" s="161"/>
      <c r="CW71" s="161"/>
      <c r="CX71" s="161"/>
      <c r="CY71" s="161"/>
      <c r="CZ71" s="161"/>
      <c r="DA71" s="161"/>
      <c r="DB71" s="161"/>
      <c r="DC71" s="161"/>
      <c r="DD71" s="161"/>
      <c r="DE71" s="161"/>
      <c r="DF71" s="161"/>
      <c r="DG71" s="161"/>
      <c r="DH71" s="161"/>
      <c r="DI71" s="161"/>
      <c r="DJ71" s="161"/>
      <c r="DK71" s="161"/>
      <c r="DL71" s="161"/>
      <c r="DM71" s="161"/>
      <c r="DN71" s="161"/>
      <c r="DO71" s="161"/>
      <c r="DP71" s="161"/>
      <c r="DQ71" s="161"/>
      <c r="DR71" s="161"/>
      <c r="DS71" s="161"/>
      <c r="DT71" s="161"/>
      <c r="DU71" s="161"/>
      <c r="DV71" s="161"/>
      <c r="DW71" s="161"/>
      <c r="DX71" s="161"/>
      <c r="DY71" s="161"/>
      <c r="DZ71" s="161"/>
      <c r="EA71" s="161"/>
      <c r="EB71" s="161"/>
      <c r="EC71" s="161"/>
      <c r="ED71" s="161"/>
      <c r="EE71" s="161"/>
      <c r="EF71" s="161"/>
      <c r="EG71" s="161"/>
      <c r="EH71" s="161"/>
      <c r="EI71" s="161"/>
      <c r="EJ71" s="161"/>
      <c r="EK71" s="161"/>
      <c r="EL71" s="161"/>
      <c r="EM71" s="161"/>
      <c r="EN71" s="161"/>
      <c r="EO71" s="161"/>
      <c r="EP71" s="161"/>
      <c r="EQ71" s="161"/>
      <c r="ER71" s="161"/>
      <c r="ES71" s="161"/>
      <c r="ET71" s="161"/>
      <c r="EU71" s="161"/>
      <c r="EV71" s="161"/>
      <c r="EW71" s="161"/>
      <c r="EX71" s="161"/>
      <c r="EY71" s="161"/>
      <c r="EZ71" s="161"/>
      <c r="FA71" s="161"/>
      <c r="FB71" s="161"/>
      <c r="FC71" s="161"/>
      <c r="FD71" s="161"/>
      <c r="FE71" s="161"/>
      <c r="FF71" s="161"/>
      <c r="FG71" s="161"/>
      <c r="FH71" s="161"/>
      <c r="FI71" s="161"/>
      <c r="FJ71" s="161"/>
      <c r="FK71" s="161"/>
      <c r="FL71" s="161"/>
      <c r="FM71" s="161"/>
      <c r="FN71" s="161"/>
      <c r="FO71" s="161"/>
      <c r="FP71" s="161"/>
      <c r="FQ71" s="161"/>
      <c r="FR71" s="161"/>
      <c r="FS71" s="161"/>
      <c r="FT71" s="161"/>
      <c r="FU71" s="161"/>
      <c r="FV71" s="161"/>
      <c r="FW71" s="161"/>
      <c r="FX71" s="161"/>
      <c r="FY71" s="161"/>
      <c r="FZ71" s="161"/>
      <c r="GA71" s="161"/>
      <c r="GB71" s="161"/>
      <c r="GC71" s="161"/>
      <c r="GD71" s="161"/>
      <c r="GE71" s="161"/>
      <c r="GF71" s="161"/>
      <c r="GG71" s="161"/>
      <c r="GH71" s="161"/>
      <c r="GI71" s="161"/>
      <c r="GJ71" s="164"/>
      <c r="GK71" s="164"/>
      <c r="GL71" s="164"/>
      <c r="GM71" s="164"/>
      <c r="GN71" s="164"/>
      <c r="GO71" s="164"/>
      <c r="GP71" s="164"/>
      <c r="GQ71" s="164"/>
      <c r="GR71" s="164"/>
      <c r="GS71" s="164"/>
      <c r="GT71" s="164"/>
      <c r="GU71" s="164"/>
      <c r="GV71" s="164"/>
      <c r="GW71" s="164"/>
      <c r="GX71" s="164"/>
      <c r="GY71" s="164"/>
      <c r="GZ71" s="164"/>
      <c r="HA71" s="164"/>
      <c r="HB71" s="164"/>
      <c r="HC71" s="164"/>
      <c r="HD71" s="164"/>
      <c r="HE71" s="164"/>
      <c r="HF71" s="164"/>
      <c r="HG71" s="164"/>
      <c r="HH71" s="164"/>
      <c r="HI71" s="164"/>
      <c r="HJ71" s="164"/>
      <c r="HK71" s="164"/>
      <c r="HL71" s="164"/>
      <c r="HM71" s="164"/>
      <c r="HN71" s="164"/>
      <c r="HO71" s="164"/>
      <c r="HP71" s="164"/>
      <c r="HQ71" s="164"/>
      <c r="HR71" s="164"/>
      <c r="HS71" s="164"/>
      <c r="HT71" s="164"/>
      <c r="HU71" s="164"/>
      <c r="HV71" s="164"/>
      <c r="HW71" s="164"/>
      <c r="HX71" s="164"/>
      <c r="HY71" s="164"/>
      <c r="HZ71" s="164"/>
      <c r="IA71" s="164"/>
      <c r="IB71" s="164"/>
      <c r="IC71" s="164"/>
      <c r="ID71" s="164"/>
      <c r="IE71" s="164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165" customFormat="1" x14ac:dyDescent="0.2">
      <c r="A72" s="161"/>
      <c r="B72" s="158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1"/>
      <c r="CA72" s="161"/>
      <c r="CB72" s="161"/>
      <c r="CC72" s="161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61"/>
      <c r="CO72" s="161"/>
      <c r="CP72" s="161"/>
      <c r="CQ72" s="161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61"/>
      <c r="DC72" s="161"/>
      <c r="DD72" s="161"/>
      <c r="DE72" s="161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61"/>
      <c r="DQ72" s="161"/>
      <c r="DR72" s="161"/>
      <c r="DS72" s="161"/>
      <c r="DT72" s="161"/>
      <c r="DU72" s="161"/>
      <c r="DV72" s="161"/>
      <c r="DW72" s="161"/>
      <c r="DX72" s="161"/>
      <c r="DY72" s="161"/>
      <c r="DZ72" s="161"/>
      <c r="EA72" s="161"/>
      <c r="EB72" s="161"/>
      <c r="EC72" s="161"/>
      <c r="ED72" s="161"/>
      <c r="EE72" s="161"/>
      <c r="EF72" s="161"/>
      <c r="EG72" s="161"/>
      <c r="EH72" s="161"/>
      <c r="EI72" s="161"/>
      <c r="EJ72" s="161"/>
      <c r="EK72" s="161"/>
      <c r="EL72" s="161"/>
      <c r="EM72" s="161"/>
      <c r="EN72" s="161"/>
      <c r="EO72" s="161"/>
      <c r="EP72" s="161"/>
      <c r="EQ72" s="161"/>
      <c r="ER72" s="161"/>
      <c r="ES72" s="161"/>
      <c r="ET72" s="161"/>
      <c r="EU72" s="161"/>
      <c r="EV72" s="161"/>
      <c r="EW72" s="161"/>
      <c r="EX72" s="161"/>
      <c r="EY72" s="161"/>
      <c r="EZ72" s="161"/>
      <c r="FA72" s="161"/>
      <c r="FB72" s="161"/>
      <c r="FC72" s="161"/>
      <c r="FD72" s="161"/>
      <c r="FE72" s="161"/>
      <c r="FF72" s="161"/>
      <c r="FG72" s="161"/>
      <c r="FH72" s="161"/>
      <c r="FI72" s="161"/>
      <c r="FJ72" s="161"/>
      <c r="FK72" s="161"/>
      <c r="FL72" s="161"/>
      <c r="FM72" s="161"/>
      <c r="FN72" s="161"/>
      <c r="FO72" s="161"/>
      <c r="FP72" s="161"/>
      <c r="FQ72" s="161"/>
      <c r="FR72" s="161"/>
      <c r="FS72" s="161"/>
      <c r="FT72" s="161"/>
      <c r="FU72" s="161"/>
      <c r="FV72" s="161"/>
      <c r="FW72" s="161"/>
      <c r="FX72" s="161"/>
      <c r="FY72" s="161"/>
      <c r="FZ72" s="161"/>
      <c r="GA72" s="161"/>
      <c r="GB72" s="161"/>
      <c r="GC72" s="161"/>
      <c r="GD72" s="161"/>
      <c r="GE72" s="161"/>
      <c r="GF72" s="161"/>
      <c r="GG72" s="161"/>
      <c r="GH72" s="161"/>
      <c r="GI72" s="161"/>
      <c r="GJ72" s="164"/>
      <c r="GK72" s="164"/>
      <c r="GL72" s="164"/>
      <c r="GM72" s="164"/>
      <c r="GN72" s="164"/>
      <c r="GO72" s="164"/>
      <c r="GP72" s="164"/>
      <c r="GQ72" s="164"/>
      <c r="GR72" s="164"/>
      <c r="GS72" s="164"/>
      <c r="GT72" s="164"/>
      <c r="GU72" s="164"/>
      <c r="GV72" s="164"/>
      <c r="GW72" s="164"/>
      <c r="GX72" s="164"/>
      <c r="GY72" s="164"/>
      <c r="GZ72" s="164"/>
      <c r="HA72" s="164"/>
      <c r="HB72" s="164"/>
      <c r="HC72" s="164"/>
      <c r="HD72" s="164"/>
      <c r="HE72" s="164"/>
      <c r="HF72" s="164"/>
      <c r="HG72" s="164"/>
      <c r="HH72" s="164"/>
      <c r="HI72" s="164"/>
      <c r="HJ72" s="164"/>
      <c r="HK72" s="164"/>
      <c r="HL72" s="164"/>
      <c r="HM72" s="164"/>
      <c r="HN72" s="164"/>
      <c r="HO72" s="164"/>
      <c r="HP72" s="164"/>
      <c r="HQ72" s="164"/>
      <c r="HR72" s="164"/>
      <c r="HS72" s="164"/>
      <c r="HT72" s="164"/>
      <c r="HU72" s="164"/>
      <c r="HV72" s="164"/>
      <c r="HW72" s="164"/>
      <c r="HX72" s="164"/>
      <c r="HY72" s="164"/>
      <c r="HZ72" s="164"/>
      <c r="IA72" s="164"/>
      <c r="IB72" s="164"/>
      <c r="IC72" s="164"/>
      <c r="ID72" s="164"/>
      <c r="IE72" s="164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165" customFormat="1" x14ac:dyDescent="0.2">
      <c r="A73" s="161"/>
      <c r="B73" s="158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1"/>
      <c r="CA73" s="161"/>
      <c r="CB73" s="161"/>
      <c r="CC73" s="161"/>
      <c r="CD73" s="161"/>
      <c r="CE73" s="161"/>
      <c r="CF73" s="161"/>
      <c r="CG73" s="161"/>
      <c r="CH73" s="161"/>
      <c r="CI73" s="161"/>
      <c r="CJ73" s="161"/>
      <c r="CK73" s="161"/>
      <c r="CL73" s="161"/>
      <c r="CM73" s="161"/>
      <c r="CN73" s="161"/>
      <c r="CO73" s="161"/>
      <c r="CP73" s="161"/>
      <c r="CQ73" s="161"/>
      <c r="CR73" s="161"/>
      <c r="CS73" s="161"/>
      <c r="CT73" s="161"/>
      <c r="CU73" s="161"/>
      <c r="CV73" s="161"/>
      <c r="CW73" s="161"/>
      <c r="CX73" s="161"/>
      <c r="CY73" s="161"/>
      <c r="CZ73" s="161"/>
      <c r="DA73" s="161"/>
      <c r="DB73" s="161"/>
      <c r="DC73" s="161"/>
      <c r="DD73" s="161"/>
      <c r="DE73" s="161"/>
      <c r="DF73" s="161"/>
      <c r="DG73" s="161"/>
      <c r="DH73" s="161"/>
      <c r="DI73" s="161"/>
      <c r="DJ73" s="161"/>
      <c r="DK73" s="161"/>
      <c r="DL73" s="161"/>
      <c r="DM73" s="161"/>
      <c r="DN73" s="161"/>
      <c r="DO73" s="161"/>
      <c r="DP73" s="161"/>
      <c r="DQ73" s="161"/>
      <c r="DR73" s="161"/>
      <c r="DS73" s="161"/>
      <c r="DT73" s="161"/>
      <c r="DU73" s="161"/>
      <c r="DV73" s="161"/>
      <c r="DW73" s="161"/>
      <c r="DX73" s="161"/>
      <c r="DY73" s="161"/>
      <c r="DZ73" s="161"/>
      <c r="EA73" s="161"/>
      <c r="EB73" s="161"/>
      <c r="EC73" s="161"/>
      <c r="ED73" s="161"/>
      <c r="EE73" s="161"/>
      <c r="EF73" s="161"/>
      <c r="EG73" s="161"/>
      <c r="EH73" s="161"/>
      <c r="EI73" s="161"/>
      <c r="EJ73" s="161"/>
      <c r="EK73" s="161"/>
      <c r="EL73" s="161"/>
      <c r="EM73" s="161"/>
      <c r="EN73" s="161"/>
      <c r="EO73" s="161"/>
      <c r="EP73" s="161"/>
      <c r="EQ73" s="161"/>
      <c r="ER73" s="161"/>
      <c r="ES73" s="161"/>
      <c r="ET73" s="161"/>
      <c r="EU73" s="161"/>
      <c r="EV73" s="161"/>
      <c r="EW73" s="161"/>
      <c r="EX73" s="161"/>
      <c r="EY73" s="161"/>
      <c r="EZ73" s="161"/>
      <c r="FA73" s="161"/>
      <c r="FB73" s="161"/>
      <c r="FC73" s="161"/>
      <c r="FD73" s="161"/>
      <c r="FE73" s="161"/>
      <c r="FF73" s="161"/>
      <c r="FG73" s="161"/>
      <c r="FH73" s="161"/>
      <c r="FI73" s="161"/>
      <c r="FJ73" s="161"/>
      <c r="FK73" s="161"/>
      <c r="FL73" s="161"/>
      <c r="FM73" s="161"/>
      <c r="FN73" s="161"/>
      <c r="FO73" s="161"/>
      <c r="FP73" s="161"/>
      <c r="FQ73" s="161"/>
      <c r="FR73" s="161"/>
      <c r="FS73" s="161"/>
      <c r="FT73" s="161"/>
      <c r="FU73" s="161"/>
      <c r="FV73" s="161"/>
      <c r="FW73" s="161"/>
      <c r="FX73" s="161"/>
      <c r="FY73" s="161"/>
      <c r="FZ73" s="161"/>
      <c r="GA73" s="161"/>
      <c r="GB73" s="161"/>
      <c r="GC73" s="161"/>
      <c r="GD73" s="161"/>
      <c r="GE73" s="161"/>
      <c r="GF73" s="161"/>
      <c r="GG73" s="161"/>
      <c r="GH73" s="161"/>
      <c r="GI73" s="161"/>
      <c r="GJ73" s="164"/>
      <c r="GK73" s="164"/>
      <c r="GL73" s="164"/>
      <c r="GM73" s="164"/>
      <c r="GN73" s="164"/>
      <c r="GO73" s="164"/>
      <c r="GP73" s="164"/>
      <c r="GQ73" s="164"/>
      <c r="GR73" s="164"/>
      <c r="GS73" s="164"/>
      <c r="GT73" s="164"/>
      <c r="GU73" s="164"/>
      <c r="GV73" s="164"/>
      <c r="GW73" s="164"/>
      <c r="GX73" s="164"/>
      <c r="GY73" s="164"/>
      <c r="GZ73" s="164"/>
      <c r="HA73" s="164"/>
      <c r="HB73" s="164"/>
      <c r="HC73" s="164"/>
      <c r="HD73" s="164"/>
      <c r="HE73" s="164"/>
      <c r="HF73" s="164"/>
      <c r="HG73" s="164"/>
      <c r="HH73" s="164"/>
      <c r="HI73" s="164"/>
      <c r="HJ73" s="164"/>
      <c r="HK73" s="164"/>
      <c r="HL73" s="164"/>
      <c r="HM73" s="164"/>
      <c r="HN73" s="164"/>
      <c r="HO73" s="164"/>
      <c r="HP73" s="164"/>
      <c r="HQ73" s="164"/>
      <c r="HR73" s="164"/>
      <c r="HS73" s="164"/>
      <c r="HT73" s="164"/>
      <c r="HU73" s="164"/>
      <c r="HV73" s="164"/>
      <c r="HW73" s="164"/>
      <c r="HX73" s="164"/>
      <c r="HY73" s="164"/>
      <c r="HZ73" s="164"/>
      <c r="IA73" s="164"/>
      <c r="IB73" s="164"/>
      <c r="IC73" s="164"/>
      <c r="ID73" s="164"/>
      <c r="IE73" s="164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165" customFormat="1" x14ac:dyDescent="0.2">
      <c r="A74" s="161"/>
      <c r="B74" s="158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4"/>
      <c r="GK74" s="164"/>
      <c r="GL74" s="164"/>
      <c r="GM74" s="164"/>
      <c r="GN74" s="164"/>
      <c r="GO74" s="164"/>
      <c r="GP74" s="164"/>
      <c r="GQ74" s="164"/>
      <c r="GR74" s="164"/>
      <c r="GS74" s="164"/>
      <c r="GT74" s="164"/>
      <c r="GU74" s="164"/>
      <c r="GV74" s="164"/>
      <c r="GW74" s="164"/>
      <c r="GX74" s="164"/>
      <c r="GY74" s="164"/>
      <c r="GZ74" s="164"/>
      <c r="HA74" s="164"/>
      <c r="HB74" s="164"/>
      <c r="HC74" s="164"/>
      <c r="HD74" s="164"/>
      <c r="HE74" s="164"/>
      <c r="HF74" s="164"/>
      <c r="HG74" s="164"/>
      <c r="HH74" s="164"/>
      <c r="HI74" s="164"/>
      <c r="HJ74" s="164"/>
      <c r="HK74" s="164"/>
      <c r="HL74" s="164"/>
      <c r="HM74" s="164"/>
      <c r="HN74" s="164"/>
      <c r="HO74" s="164"/>
      <c r="HP74" s="164"/>
      <c r="HQ74" s="164"/>
      <c r="HR74" s="164"/>
      <c r="HS74" s="164"/>
      <c r="HT74" s="164"/>
      <c r="HU74" s="164"/>
      <c r="HV74" s="164"/>
      <c r="HW74" s="164"/>
      <c r="HX74" s="164"/>
      <c r="HY74" s="164"/>
      <c r="HZ74" s="164"/>
      <c r="IA74" s="164"/>
      <c r="IB74" s="164"/>
      <c r="IC74" s="164"/>
      <c r="ID74" s="164"/>
      <c r="IE74" s="164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165" customFormat="1" x14ac:dyDescent="0.2">
      <c r="A75" s="161"/>
      <c r="B75" s="158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4"/>
      <c r="GK75" s="164"/>
      <c r="GL75" s="164"/>
      <c r="GM75" s="164"/>
      <c r="GN75" s="164"/>
      <c r="GO75" s="164"/>
      <c r="GP75" s="164"/>
      <c r="GQ75" s="164"/>
      <c r="GR75" s="164"/>
      <c r="GS75" s="164"/>
      <c r="GT75" s="164"/>
      <c r="GU75" s="164"/>
      <c r="GV75" s="164"/>
      <c r="GW75" s="164"/>
      <c r="GX75" s="164"/>
      <c r="GY75" s="164"/>
      <c r="GZ75" s="164"/>
      <c r="HA75" s="164"/>
      <c r="HB75" s="164"/>
      <c r="HC75" s="164"/>
      <c r="HD75" s="164"/>
      <c r="HE75" s="164"/>
      <c r="HF75" s="164"/>
      <c r="HG75" s="164"/>
      <c r="HH75" s="164"/>
      <c r="HI75" s="164"/>
      <c r="HJ75" s="164"/>
      <c r="HK75" s="164"/>
      <c r="HL75" s="164"/>
      <c r="HM75" s="164"/>
      <c r="HN75" s="164"/>
      <c r="HO75" s="164"/>
      <c r="HP75" s="164"/>
      <c r="HQ75" s="164"/>
      <c r="HR75" s="164"/>
      <c r="HS75" s="164"/>
      <c r="HT75" s="164"/>
      <c r="HU75" s="164"/>
      <c r="HV75" s="164"/>
      <c r="HW75" s="164"/>
      <c r="HX75" s="164"/>
      <c r="HY75" s="164"/>
      <c r="HZ75" s="164"/>
      <c r="IA75" s="164"/>
      <c r="IB75" s="164"/>
      <c r="IC75" s="164"/>
      <c r="ID75" s="164"/>
      <c r="IE75" s="164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165" customFormat="1" x14ac:dyDescent="0.2">
      <c r="A76" s="161"/>
      <c r="B76" s="158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4"/>
      <c r="GK76" s="164"/>
      <c r="GL76" s="164"/>
      <c r="GM76" s="164"/>
      <c r="GN76" s="164"/>
      <c r="GO76" s="164"/>
      <c r="GP76" s="164"/>
      <c r="GQ76" s="164"/>
      <c r="GR76" s="164"/>
      <c r="GS76" s="164"/>
      <c r="GT76" s="164"/>
      <c r="GU76" s="164"/>
      <c r="GV76" s="164"/>
      <c r="GW76" s="164"/>
      <c r="GX76" s="164"/>
      <c r="GY76" s="164"/>
      <c r="GZ76" s="164"/>
      <c r="HA76" s="164"/>
      <c r="HB76" s="164"/>
      <c r="HC76" s="164"/>
      <c r="HD76" s="164"/>
      <c r="HE76" s="164"/>
      <c r="HF76" s="164"/>
      <c r="HG76" s="164"/>
      <c r="HH76" s="164"/>
      <c r="HI76" s="164"/>
      <c r="HJ76" s="164"/>
      <c r="HK76" s="164"/>
      <c r="HL76" s="164"/>
      <c r="HM76" s="164"/>
      <c r="HN76" s="164"/>
      <c r="HO76" s="164"/>
      <c r="HP76" s="164"/>
      <c r="HQ76" s="164"/>
      <c r="HR76" s="164"/>
      <c r="HS76" s="164"/>
      <c r="HT76" s="164"/>
      <c r="HU76" s="164"/>
      <c r="HV76" s="164"/>
      <c r="HW76" s="164"/>
      <c r="HX76" s="164"/>
      <c r="HY76" s="164"/>
      <c r="HZ76" s="164"/>
      <c r="IA76" s="164"/>
      <c r="IB76" s="164"/>
      <c r="IC76" s="164"/>
      <c r="ID76" s="164"/>
      <c r="IE76" s="164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165" customFormat="1" x14ac:dyDescent="0.2">
      <c r="A77" s="161"/>
      <c r="B77" s="158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  <c r="CU77" s="161"/>
      <c r="CV77" s="161"/>
      <c r="CW77" s="161"/>
      <c r="CX77" s="161"/>
      <c r="CY77" s="161"/>
      <c r="CZ77" s="161"/>
      <c r="DA77" s="161"/>
      <c r="DB77" s="161"/>
      <c r="DC77" s="161"/>
      <c r="DD77" s="161"/>
      <c r="DE77" s="161"/>
      <c r="DF77" s="161"/>
      <c r="DG77" s="161"/>
      <c r="DH77" s="161"/>
      <c r="DI77" s="161"/>
      <c r="DJ77" s="161"/>
      <c r="DK77" s="161"/>
      <c r="DL77" s="161"/>
      <c r="DM77" s="161"/>
      <c r="DN77" s="161"/>
      <c r="DO77" s="161"/>
      <c r="DP77" s="161"/>
      <c r="DQ77" s="161"/>
      <c r="DR77" s="161"/>
      <c r="DS77" s="161"/>
      <c r="DT77" s="161"/>
      <c r="DU77" s="161"/>
      <c r="DV77" s="161"/>
      <c r="DW77" s="161"/>
      <c r="DX77" s="161"/>
      <c r="DY77" s="161"/>
      <c r="DZ77" s="161"/>
      <c r="EA77" s="161"/>
      <c r="EB77" s="161"/>
      <c r="EC77" s="161"/>
      <c r="ED77" s="161"/>
      <c r="EE77" s="161"/>
      <c r="EF77" s="161"/>
      <c r="EG77" s="161"/>
      <c r="EH77" s="161"/>
      <c r="EI77" s="161"/>
      <c r="EJ77" s="161"/>
      <c r="EK77" s="161"/>
      <c r="EL77" s="161"/>
      <c r="EM77" s="161"/>
      <c r="EN77" s="161"/>
      <c r="EO77" s="161"/>
      <c r="EP77" s="161"/>
      <c r="EQ77" s="161"/>
      <c r="ER77" s="161"/>
      <c r="ES77" s="161"/>
      <c r="ET77" s="161"/>
      <c r="EU77" s="161"/>
      <c r="EV77" s="161"/>
      <c r="EW77" s="161"/>
      <c r="EX77" s="161"/>
      <c r="EY77" s="161"/>
      <c r="EZ77" s="161"/>
      <c r="FA77" s="161"/>
      <c r="FB77" s="161"/>
      <c r="FC77" s="161"/>
      <c r="FD77" s="161"/>
      <c r="FE77" s="161"/>
      <c r="FF77" s="161"/>
      <c r="FG77" s="161"/>
      <c r="FH77" s="161"/>
      <c r="FI77" s="161"/>
      <c r="FJ77" s="161"/>
      <c r="FK77" s="161"/>
      <c r="FL77" s="161"/>
      <c r="FM77" s="161"/>
      <c r="FN77" s="161"/>
      <c r="FO77" s="161"/>
      <c r="FP77" s="161"/>
      <c r="FQ77" s="161"/>
      <c r="FR77" s="161"/>
      <c r="FS77" s="161"/>
      <c r="FT77" s="161"/>
      <c r="FU77" s="161"/>
      <c r="FV77" s="161"/>
      <c r="FW77" s="161"/>
      <c r="FX77" s="161"/>
      <c r="FY77" s="161"/>
      <c r="FZ77" s="161"/>
      <c r="GA77" s="161"/>
      <c r="GB77" s="161"/>
      <c r="GC77" s="161"/>
      <c r="GD77" s="161"/>
      <c r="GE77" s="161"/>
      <c r="GF77" s="161"/>
      <c r="GG77" s="161"/>
      <c r="GH77" s="161"/>
      <c r="GI77" s="161"/>
      <c r="GJ77" s="164"/>
      <c r="GK77" s="164"/>
      <c r="GL77" s="164"/>
      <c r="GM77" s="164"/>
      <c r="GN77" s="164"/>
      <c r="GO77" s="164"/>
      <c r="GP77" s="164"/>
      <c r="GQ77" s="164"/>
      <c r="GR77" s="164"/>
      <c r="GS77" s="164"/>
      <c r="GT77" s="164"/>
      <c r="GU77" s="164"/>
      <c r="GV77" s="164"/>
      <c r="GW77" s="164"/>
      <c r="GX77" s="164"/>
      <c r="GY77" s="164"/>
      <c r="GZ77" s="164"/>
      <c r="HA77" s="164"/>
      <c r="HB77" s="164"/>
      <c r="HC77" s="164"/>
      <c r="HD77" s="164"/>
      <c r="HE77" s="164"/>
      <c r="HF77" s="164"/>
      <c r="HG77" s="164"/>
      <c r="HH77" s="164"/>
      <c r="HI77" s="164"/>
      <c r="HJ77" s="164"/>
      <c r="HK77" s="164"/>
      <c r="HL77" s="164"/>
      <c r="HM77" s="164"/>
      <c r="HN77" s="164"/>
      <c r="HO77" s="164"/>
      <c r="HP77" s="164"/>
      <c r="HQ77" s="164"/>
      <c r="HR77" s="164"/>
      <c r="HS77" s="164"/>
      <c r="HT77" s="164"/>
      <c r="HU77" s="164"/>
      <c r="HV77" s="164"/>
      <c r="HW77" s="164"/>
      <c r="HX77" s="164"/>
      <c r="HY77" s="164"/>
      <c r="HZ77" s="164"/>
      <c r="IA77" s="164"/>
      <c r="IB77" s="164"/>
      <c r="IC77" s="164"/>
      <c r="ID77" s="164"/>
      <c r="IE77" s="164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165" customFormat="1" x14ac:dyDescent="0.2">
      <c r="A78" s="161"/>
      <c r="B78" s="158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1"/>
      <c r="CA78" s="161"/>
      <c r="CB78" s="161"/>
      <c r="CC78" s="161"/>
      <c r="CD78" s="161"/>
      <c r="CE78" s="161"/>
      <c r="CF78" s="161"/>
      <c r="CG78" s="161"/>
      <c r="CH78" s="161"/>
      <c r="CI78" s="161"/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1"/>
      <c r="DC78" s="161"/>
      <c r="DD78" s="161"/>
      <c r="DE78" s="161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1"/>
      <c r="DQ78" s="161"/>
      <c r="DR78" s="161"/>
      <c r="DS78" s="161"/>
      <c r="DT78" s="161"/>
      <c r="DU78" s="161"/>
      <c r="DV78" s="161"/>
      <c r="DW78" s="161"/>
      <c r="DX78" s="161"/>
      <c r="DY78" s="161"/>
      <c r="DZ78" s="161"/>
      <c r="EA78" s="161"/>
      <c r="EB78" s="161"/>
      <c r="EC78" s="161"/>
      <c r="ED78" s="161"/>
      <c r="EE78" s="161"/>
      <c r="EF78" s="161"/>
      <c r="EG78" s="161"/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61"/>
      <c r="ES78" s="161"/>
      <c r="ET78" s="161"/>
      <c r="EU78" s="161"/>
      <c r="EV78" s="161"/>
      <c r="EW78" s="161"/>
      <c r="EX78" s="161"/>
      <c r="EY78" s="161"/>
      <c r="EZ78" s="161"/>
      <c r="FA78" s="161"/>
      <c r="FB78" s="161"/>
      <c r="FC78" s="161"/>
      <c r="FD78" s="161"/>
      <c r="FE78" s="161"/>
      <c r="FF78" s="161"/>
      <c r="FG78" s="161"/>
      <c r="FH78" s="161"/>
      <c r="FI78" s="161"/>
      <c r="FJ78" s="161"/>
      <c r="FK78" s="161"/>
      <c r="FL78" s="161"/>
      <c r="FM78" s="161"/>
      <c r="FN78" s="161"/>
      <c r="FO78" s="161"/>
      <c r="FP78" s="161"/>
      <c r="FQ78" s="161"/>
      <c r="FR78" s="161"/>
      <c r="FS78" s="161"/>
      <c r="FT78" s="161"/>
      <c r="FU78" s="161"/>
      <c r="FV78" s="161"/>
      <c r="FW78" s="161"/>
      <c r="FX78" s="161"/>
      <c r="FY78" s="161"/>
      <c r="FZ78" s="161"/>
      <c r="GA78" s="161"/>
      <c r="GB78" s="161"/>
      <c r="GC78" s="161"/>
      <c r="GD78" s="161"/>
      <c r="GE78" s="161"/>
      <c r="GF78" s="161"/>
      <c r="GG78" s="161"/>
      <c r="GH78" s="161"/>
      <c r="GI78" s="161"/>
      <c r="GJ78" s="164"/>
      <c r="GK78" s="164"/>
      <c r="GL78" s="164"/>
      <c r="GM78" s="164"/>
      <c r="GN78" s="164"/>
      <c r="GO78" s="164"/>
      <c r="GP78" s="164"/>
      <c r="GQ78" s="164"/>
      <c r="GR78" s="164"/>
      <c r="GS78" s="164"/>
      <c r="GT78" s="164"/>
      <c r="GU78" s="164"/>
      <c r="GV78" s="164"/>
      <c r="GW78" s="164"/>
      <c r="GX78" s="164"/>
      <c r="GY78" s="164"/>
      <c r="GZ78" s="164"/>
      <c r="HA78" s="164"/>
      <c r="HB78" s="164"/>
      <c r="HC78" s="164"/>
      <c r="HD78" s="164"/>
      <c r="HE78" s="164"/>
      <c r="HF78" s="164"/>
      <c r="HG78" s="164"/>
      <c r="HH78" s="164"/>
      <c r="HI78" s="164"/>
      <c r="HJ78" s="164"/>
      <c r="HK78" s="164"/>
      <c r="HL78" s="164"/>
      <c r="HM78" s="164"/>
      <c r="HN78" s="164"/>
      <c r="HO78" s="164"/>
      <c r="HP78" s="164"/>
      <c r="HQ78" s="164"/>
      <c r="HR78" s="164"/>
      <c r="HS78" s="164"/>
      <c r="HT78" s="164"/>
      <c r="HU78" s="164"/>
      <c r="HV78" s="164"/>
      <c r="HW78" s="164"/>
      <c r="HX78" s="164"/>
      <c r="HY78" s="164"/>
      <c r="HZ78" s="164"/>
      <c r="IA78" s="164"/>
      <c r="IB78" s="164"/>
      <c r="IC78" s="164"/>
      <c r="ID78" s="164"/>
      <c r="IE78" s="164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165" customFormat="1" x14ac:dyDescent="0.2">
      <c r="A79" s="161"/>
      <c r="B79" s="158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161"/>
      <c r="DD79" s="161"/>
      <c r="DE79" s="161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1"/>
      <c r="DQ79" s="161"/>
      <c r="DR79" s="161"/>
      <c r="DS79" s="161"/>
      <c r="DT79" s="161"/>
      <c r="DU79" s="161"/>
      <c r="DV79" s="161"/>
      <c r="DW79" s="161"/>
      <c r="DX79" s="161"/>
      <c r="DY79" s="161"/>
      <c r="DZ79" s="161"/>
      <c r="EA79" s="161"/>
      <c r="EB79" s="161"/>
      <c r="EC79" s="161"/>
      <c r="ED79" s="161"/>
      <c r="EE79" s="161"/>
      <c r="EF79" s="161"/>
      <c r="EG79" s="161"/>
      <c r="EH79" s="161"/>
      <c r="EI79" s="161"/>
      <c r="EJ79" s="161"/>
      <c r="EK79" s="161"/>
      <c r="EL79" s="161"/>
      <c r="EM79" s="161"/>
      <c r="EN79" s="161"/>
      <c r="EO79" s="161"/>
      <c r="EP79" s="161"/>
      <c r="EQ79" s="161"/>
      <c r="ER79" s="161"/>
      <c r="ES79" s="161"/>
      <c r="ET79" s="161"/>
      <c r="EU79" s="161"/>
      <c r="EV79" s="161"/>
      <c r="EW79" s="161"/>
      <c r="EX79" s="161"/>
      <c r="EY79" s="161"/>
      <c r="EZ79" s="161"/>
      <c r="FA79" s="161"/>
      <c r="FB79" s="161"/>
      <c r="FC79" s="161"/>
      <c r="FD79" s="161"/>
      <c r="FE79" s="161"/>
      <c r="FF79" s="161"/>
      <c r="FG79" s="161"/>
      <c r="FH79" s="161"/>
      <c r="FI79" s="161"/>
      <c r="FJ79" s="161"/>
      <c r="FK79" s="161"/>
      <c r="FL79" s="161"/>
      <c r="FM79" s="161"/>
      <c r="FN79" s="161"/>
      <c r="FO79" s="161"/>
      <c r="FP79" s="161"/>
      <c r="FQ79" s="161"/>
      <c r="FR79" s="161"/>
      <c r="FS79" s="161"/>
      <c r="FT79" s="161"/>
      <c r="FU79" s="161"/>
      <c r="FV79" s="161"/>
      <c r="FW79" s="161"/>
      <c r="FX79" s="161"/>
      <c r="FY79" s="161"/>
      <c r="FZ79" s="161"/>
      <c r="GA79" s="161"/>
      <c r="GB79" s="161"/>
      <c r="GC79" s="161"/>
      <c r="GD79" s="161"/>
      <c r="GE79" s="161"/>
      <c r="GF79" s="161"/>
      <c r="GG79" s="161"/>
      <c r="GH79" s="161"/>
      <c r="GI79" s="161"/>
      <c r="GJ79" s="164"/>
      <c r="GK79" s="164"/>
      <c r="GL79" s="164"/>
      <c r="GM79" s="164"/>
      <c r="GN79" s="164"/>
      <c r="GO79" s="164"/>
      <c r="GP79" s="164"/>
      <c r="GQ79" s="164"/>
      <c r="GR79" s="164"/>
      <c r="GS79" s="164"/>
      <c r="GT79" s="164"/>
      <c r="GU79" s="164"/>
      <c r="GV79" s="164"/>
      <c r="GW79" s="164"/>
      <c r="GX79" s="164"/>
      <c r="GY79" s="164"/>
      <c r="GZ79" s="164"/>
      <c r="HA79" s="164"/>
      <c r="HB79" s="164"/>
      <c r="HC79" s="164"/>
      <c r="HD79" s="164"/>
      <c r="HE79" s="164"/>
      <c r="HF79" s="164"/>
      <c r="HG79" s="164"/>
      <c r="HH79" s="164"/>
      <c r="HI79" s="164"/>
      <c r="HJ79" s="164"/>
      <c r="HK79" s="164"/>
      <c r="HL79" s="164"/>
      <c r="HM79" s="164"/>
      <c r="HN79" s="164"/>
      <c r="HO79" s="164"/>
      <c r="HP79" s="164"/>
      <c r="HQ79" s="164"/>
      <c r="HR79" s="164"/>
      <c r="HS79" s="164"/>
      <c r="HT79" s="164"/>
      <c r="HU79" s="164"/>
      <c r="HV79" s="164"/>
      <c r="HW79" s="164"/>
      <c r="HX79" s="164"/>
      <c r="HY79" s="164"/>
      <c r="HZ79" s="164"/>
      <c r="IA79" s="164"/>
      <c r="IB79" s="164"/>
      <c r="IC79" s="164"/>
      <c r="ID79" s="164"/>
      <c r="IE79" s="164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165" customFormat="1" x14ac:dyDescent="0.2">
      <c r="A80" s="161"/>
      <c r="B80" s="158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161"/>
      <c r="DD80" s="161"/>
      <c r="DE80" s="161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1"/>
      <c r="DQ80" s="161"/>
      <c r="DR80" s="161"/>
      <c r="DS80" s="161"/>
      <c r="DT80" s="161"/>
      <c r="DU80" s="161"/>
      <c r="DV80" s="161"/>
      <c r="DW80" s="161"/>
      <c r="DX80" s="161"/>
      <c r="DY80" s="161"/>
      <c r="DZ80" s="161"/>
      <c r="EA80" s="161"/>
      <c r="EB80" s="161"/>
      <c r="EC80" s="161"/>
      <c r="ED80" s="161"/>
      <c r="EE80" s="161"/>
      <c r="EF80" s="161"/>
      <c r="EG80" s="161"/>
      <c r="EH80" s="161"/>
      <c r="EI80" s="161"/>
      <c r="EJ80" s="161"/>
      <c r="EK80" s="161"/>
      <c r="EL80" s="161"/>
      <c r="EM80" s="161"/>
      <c r="EN80" s="161"/>
      <c r="EO80" s="161"/>
      <c r="EP80" s="161"/>
      <c r="EQ80" s="161"/>
      <c r="ER80" s="161"/>
      <c r="ES80" s="161"/>
      <c r="ET80" s="161"/>
      <c r="EU80" s="161"/>
      <c r="EV80" s="161"/>
      <c r="EW80" s="161"/>
      <c r="EX80" s="161"/>
      <c r="EY80" s="161"/>
      <c r="EZ80" s="161"/>
      <c r="FA80" s="161"/>
      <c r="FB80" s="161"/>
      <c r="FC80" s="161"/>
      <c r="FD80" s="161"/>
      <c r="FE80" s="161"/>
      <c r="FF80" s="161"/>
      <c r="FG80" s="161"/>
      <c r="FH80" s="161"/>
      <c r="FI80" s="161"/>
      <c r="FJ80" s="161"/>
      <c r="FK80" s="161"/>
      <c r="FL80" s="161"/>
      <c r="FM80" s="161"/>
      <c r="FN80" s="161"/>
      <c r="FO80" s="161"/>
      <c r="FP80" s="161"/>
      <c r="FQ80" s="161"/>
      <c r="FR80" s="161"/>
      <c r="FS80" s="161"/>
      <c r="FT80" s="161"/>
      <c r="FU80" s="161"/>
      <c r="FV80" s="161"/>
      <c r="FW80" s="161"/>
      <c r="FX80" s="161"/>
      <c r="FY80" s="161"/>
      <c r="FZ80" s="161"/>
      <c r="GA80" s="161"/>
      <c r="GB80" s="161"/>
      <c r="GC80" s="161"/>
      <c r="GD80" s="161"/>
      <c r="GE80" s="161"/>
      <c r="GF80" s="161"/>
      <c r="GG80" s="161"/>
      <c r="GH80" s="161"/>
      <c r="GI80" s="161"/>
      <c r="GJ80" s="164"/>
      <c r="GK80" s="164"/>
      <c r="GL80" s="164"/>
      <c r="GM80" s="164"/>
      <c r="GN80" s="164"/>
      <c r="GO80" s="164"/>
      <c r="GP80" s="164"/>
      <c r="GQ80" s="164"/>
      <c r="GR80" s="164"/>
      <c r="GS80" s="164"/>
      <c r="GT80" s="164"/>
      <c r="GU80" s="164"/>
      <c r="GV80" s="164"/>
      <c r="GW80" s="164"/>
      <c r="GX80" s="164"/>
      <c r="GY80" s="164"/>
      <c r="GZ80" s="164"/>
      <c r="HA80" s="164"/>
      <c r="HB80" s="164"/>
      <c r="HC80" s="164"/>
      <c r="HD80" s="164"/>
      <c r="HE80" s="164"/>
      <c r="HF80" s="164"/>
      <c r="HG80" s="164"/>
      <c r="HH80" s="164"/>
      <c r="HI80" s="164"/>
      <c r="HJ80" s="164"/>
      <c r="HK80" s="164"/>
      <c r="HL80" s="164"/>
      <c r="HM80" s="164"/>
      <c r="HN80" s="164"/>
      <c r="HO80" s="164"/>
      <c r="HP80" s="164"/>
      <c r="HQ80" s="164"/>
      <c r="HR80" s="164"/>
      <c r="HS80" s="164"/>
      <c r="HT80" s="164"/>
      <c r="HU80" s="164"/>
      <c r="HV80" s="164"/>
      <c r="HW80" s="164"/>
      <c r="HX80" s="164"/>
      <c r="HY80" s="164"/>
      <c r="HZ80" s="164"/>
      <c r="IA80" s="164"/>
      <c r="IB80" s="164"/>
      <c r="IC80" s="164"/>
      <c r="ID80" s="164"/>
      <c r="IE80" s="164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165" customFormat="1" x14ac:dyDescent="0.2">
      <c r="A81" s="161"/>
      <c r="B81" s="158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1"/>
      <c r="EE81" s="161"/>
      <c r="EF81" s="161"/>
      <c r="EG81" s="161"/>
      <c r="EH81" s="161"/>
      <c r="EI81" s="161"/>
      <c r="EJ81" s="161"/>
      <c r="EK81" s="161"/>
      <c r="EL81" s="161"/>
      <c r="EM81" s="161"/>
      <c r="EN81" s="161"/>
      <c r="EO81" s="161"/>
      <c r="EP81" s="161"/>
      <c r="EQ81" s="161"/>
      <c r="ER81" s="161"/>
      <c r="ES81" s="161"/>
      <c r="ET81" s="161"/>
      <c r="EU81" s="161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  <c r="FF81" s="161"/>
      <c r="FG81" s="161"/>
      <c r="FH81" s="161"/>
      <c r="FI81" s="161"/>
      <c r="FJ81" s="161"/>
      <c r="FK81" s="161"/>
      <c r="FL81" s="161"/>
      <c r="FM81" s="161"/>
      <c r="FN81" s="161"/>
      <c r="FO81" s="161"/>
      <c r="FP81" s="161"/>
      <c r="FQ81" s="161"/>
      <c r="FR81" s="161"/>
      <c r="FS81" s="161"/>
      <c r="FT81" s="161"/>
      <c r="FU81" s="161"/>
      <c r="FV81" s="161"/>
      <c r="FW81" s="161"/>
      <c r="FX81" s="161"/>
      <c r="FY81" s="161"/>
      <c r="FZ81" s="161"/>
      <c r="GA81" s="161"/>
      <c r="GB81" s="161"/>
      <c r="GC81" s="161"/>
      <c r="GD81" s="161"/>
      <c r="GE81" s="161"/>
      <c r="GF81" s="161"/>
      <c r="GG81" s="161"/>
      <c r="GH81" s="161"/>
      <c r="GI81" s="161"/>
      <c r="GJ81" s="164"/>
      <c r="GK81" s="164"/>
      <c r="GL81" s="164"/>
      <c r="GM81" s="164"/>
      <c r="GN81" s="164"/>
      <c r="GO81" s="164"/>
      <c r="GP81" s="164"/>
      <c r="GQ81" s="164"/>
      <c r="GR81" s="164"/>
      <c r="GS81" s="164"/>
      <c r="GT81" s="164"/>
      <c r="GU81" s="164"/>
      <c r="GV81" s="164"/>
      <c r="GW81" s="164"/>
      <c r="GX81" s="164"/>
      <c r="GY81" s="164"/>
      <c r="GZ81" s="164"/>
      <c r="HA81" s="164"/>
      <c r="HB81" s="164"/>
      <c r="HC81" s="164"/>
      <c r="HD81" s="164"/>
      <c r="HE81" s="164"/>
      <c r="HF81" s="164"/>
      <c r="HG81" s="164"/>
      <c r="HH81" s="164"/>
      <c r="HI81" s="164"/>
      <c r="HJ81" s="164"/>
      <c r="HK81" s="164"/>
      <c r="HL81" s="164"/>
      <c r="HM81" s="164"/>
      <c r="HN81" s="164"/>
      <c r="HO81" s="164"/>
      <c r="HP81" s="164"/>
      <c r="HQ81" s="164"/>
      <c r="HR81" s="164"/>
      <c r="HS81" s="164"/>
      <c r="HT81" s="164"/>
      <c r="HU81" s="164"/>
      <c r="HV81" s="164"/>
      <c r="HW81" s="164"/>
      <c r="HX81" s="164"/>
      <c r="HY81" s="164"/>
      <c r="HZ81" s="164"/>
      <c r="IA81" s="164"/>
      <c r="IB81" s="164"/>
      <c r="IC81" s="164"/>
      <c r="ID81" s="164"/>
      <c r="IE81" s="164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165" customFormat="1" x14ac:dyDescent="0.2">
      <c r="A82" s="161"/>
      <c r="B82" s="158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1"/>
      <c r="CA82" s="161"/>
      <c r="CB82" s="161"/>
      <c r="CC82" s="161"/>
      <c r="CD82" s="161"/>
      <c r="CE82" s="161"/>
      <c r="CF82" s="161"/>
      <c r="CG82" s="161"/>
      <c r="CH82" s="161"/>
      <c r="CI82" s="161"/>
      <c r="CJ82" s="161"/>
      <c r="CK82" s="161"/>
      <c r="CL82" s="161"/>
      <c r="CM82" s="161"/>
      <c r="CN82" s="161"/>
      <c r="CO82" s="161"/>
      <c r="CP82" s="161"/>
      <c r="CQ82" s="161"/>
      <c r="CR82" s="161"/>
      <c r="CS82" s="161"/>
      <c r="CT82" s="161"/>
      <c r="CU82" s="161"/>
      <c r="CV82" s="161"/>
      <c r="CW82" s="161"/>
      <c r="CX82" s="161"/>
      <c r="CY82" s="161"/>
      <c r="CZ82" s="161"/>
      <c r="DA82" s="161"/>
      <c r="DB82" s="161"/>
      <c r="DC82" s="161"/>
      <c r="DD82" s="161"/>
      <c r="DE82" s="161"/>
      <c r="DF82" s="161"/>
      <c r="DG82" s="161"/>
      <c r="DH82" s="161"/>
      <c r="DI82" s="161"/>
      <c r="DJ82" s="161"/>
      <c r="DK82" s="161"/>
      <c r="DL82" s="161"/>
      <c r="DM82" s="161"/>
      <c r="DN82" s="161"/>
      <c r="DO82" s="161"/>
      <c r="DP82" s="161"/>
      <c r="DQ82" s="161"/>
      <c r="DR82" s="161"/>
      <c r="DS82" s="161"/>
      <c r="DT82" s="161"/>
      <c r="DU82" s="161"/>
      <c r="DV82" s="161"/>
      <c r="DW82" s="161"/>
      <c r="DX82" s="161"/>
      <c r="DY82" s="161"/>
      <c r="DZ82" s="161"/>
      <c r="EA82" s="161"/>
      <c r="EB82" s="161"/>
      <c r="EC82" s="161"/>
      <c r="ED82" s="161"/>
      <c r="EE82" s="161"/>
      <c r="EF82" s="161"/>
      <c r="EG82" s="161"/>
      <c r="EH82" s="161"/>
      <c r="EI82" s="161"/>
      <c r="EJ82" s="161"/>
      <c r="EK82" s="161"/>
      <c r="EL82" s="161"/>
      <c r="EM82" s="161"/>
      <c r="EN82" s="161"/>
      <c r="EO82" s="161"/>
      <c r="EP82" s="161"/>
      <c r="EQ82" s="161"/>
      <c r="ER82" s="161"/>
      <c r="ES82" s="161"/>
      <c r="ET82" s="161"/>
      <c r="EU82" s="161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  <c r="FF82" s="161"/>
      <c r="FG82" s="161"/>
      <c r="FH82" s="161"/>
      <c r="FI82" s="161"/>
      <c r="FJ82" s="161"/>
      <c r="FK82" s="161"/>
      <c r="FL82" s="161"/>
      <c r="FM82" s="161"/>
      <c r="FN82" s="161"/>
      <c r="FO82" s="161"/>
      <c r="FP82" s="161"/>
      <c r="FQ82" s="161"/>
      <c r="FR82" s="161"/>
      <c r="FS82" s="161"/>
      <c r="FT82" s="161"/>
      <c r="FU82" s="161"/>
      <c r="FV82" s="161"/>
      <c r="FW82" s="161"/>
      <c r="FX82" s="161"/>
      <c r="FY82" s="161"/>
      <c r="FZ82" s="161"/>
      <c r="GA82" s="161"/>
      <c r="GB82" s="161"/>
      <c r="GC82" s="161"/>
      <c r="GD82" s="161"/>
      <c r="GE82" s="161"/>
      <c r="GF82" s="161"/>
      <c r="GG82" s="161"/>
      <c r="GH82" s="161"/>
      <c r="GI82" s="161"/>
      <c r="GJ82" s="164"/>
      <c r="GK82" s="164"/>
      <c r="GL82" s="164"/>
      <c r="GM82" s="164"/>
      <c r="GN82" s="164"/>
      <c r="GO82" s="164"/>
      <c r="GP82" s="164"/>
      <c r="GQ82" s="164"/>
      <c r="GR82" s="164"/>
      <c r="GS82" s="164"/>
      <c r="GT82" s="164"/>
      <c r="GU82" s="164"/>
      <c r="GV82" s="164"/>
      <c r="GW82" s="164"/>
      <c r="GX82" s="164"/>
      <c r="GY82" s="164"/>
      <c r="GZ82" s="164"/>
      <c r="HA82" s="164"/>
      <c r="HB82" s="164"/>
      <c r="HC82" s="164"/>
      <c r="HD82" s="164"/>
      <c r="HE82" s="164"/>
      <c r="HF82" s="164"/>
      <c r="HG82" s="164"/>
      <c r="HH82" s="164"/>
      <c r="HI82" s="164"/>
      <c r="HJ82" s="164"/>
      <c r="HK82" s="164"/>
      <c r="HL82" s="164"/>
      <c r="HM82" s="164"/>
      <c r="HN82" s="164"/>
      <c r="HO82" s="164"/>
      <c r="HP82" s="164"/>
      <c r="HQ82" s="164"/>
      <c r="HR82" s="164"/>
      <c r="HS82" s="164"/>
      <c r="HT82" s="164"/>
      <c r="HU82" s="164"/>
      <c r="HV82" s="164"/>
      <c r="HW82" s="164"/>
      <c r="HX82" s="164"/>
      <c r="HY82" s="164"/>
      <c r="HZ82" s="164"/>
      <c r="IA82" s="164"/>
      <c r="IB82" s="164"/>
      <c r="IC82" s="164"/>
      <c r="ID82" s="164"/>
      <c r="IE82" s="164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165" customFormat="1" x14ac:dyDescent="0.2">
      <c r="A83" s="161"/>
      <c r="B83" s="158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1"/>
      <c r="DC83" s="161"/>
      <c r="DD83" s="161"/>
      <c r="DE83" s="161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161"/>
      <c r="DQ83" s="161"/>
      <c r="DR83" s="161"/>
      <c r="DS83" s="161"/>
      <c r="DT83" s="161"/>
      <c r="DU83" s="161"/>
      <c r="DV83" s="161"/>
      <c r="DW83" s="161"/>
      <c r="DX83" s="161"/>
      <c r="DY83" s="161"/>
      <c r="DZ83" s="161"/>
      <c r="EA83" s="161"/>
      <c r="EB83" s="161"/>
      <c r="EC83" s="161"/>
      <c r="ED83" s="161"/>
      <c r="EE83" s="161"/>
      <c r="EF83" s="161"/>
      <c r="EG83" s="161"/>
      <c r="EH83" s="161"/>
      <c r="EI83" s="161"/>
      <c r="EJ83" s="161"/>
      <c r="EK83" s="161"/>
      <c r="EL83" s="161"/>
      <c r="EM83" s="161"/>
      <c r="EN83" s="161"/>
      <c r="EO83" s="161"/>
      <c r="EP83" s="161"/>
      <c r="EQ83" s="161"/>
      <c r="ER83" s="161"/>
      <c r="ES83" s="161"/>
      <c r="ET83" s="161"/>
      <c r="EU83" s="161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161"/>
      <c r="FG83" s="161"/>
      <c r="FH83" s="161"/>
      <c r="FI83" s="161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161"/>
      <c r="FU83" s="161"/>
      <c r="FV83" s="161"/>
      <c r="FW83" s="161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161"/>
      <c r="GI83" s="161"/>
      <c r="GJ83" s="164"/>
      <c r="GK83" s="164"/>
      <c r="GL83" s="164"/>
      <c r="GM83" s="164"/>
      <c r="GN83" s="164"/>
      <c r="GO83" s="164"/>
      <c r="GP83" s="164"/>
      <c r="GQ83" s="164"/>
      <c r="GR83" s="164"/>
      <c r="GS83" s="164"/>
      <c r="GT83" s="164"/>
      <c r="GU83" s="164"/>
      <c r="GV83" s="164"/>
      <c r="GW83" s="164"/>
      <c r="GX83" s="164"/>
      <c r="GY83" s="164"/>
      <c r="GZ83" s="164"/>
      <c r="HA83" s="164"/>
      <c r="HB83" s="164"/>
      <c r="HC83" s="164"/>
      <c r="HD83" s="164"/>
      <c r="HE83" s="164"/>
      <c r="HF83" s="164"/>
      <c r="HG83" s="164"/>
      <c r="HH83" s="164"/>
      <c r="HI83" s="164"/>
      <c r="HJ83" s="164"/>
      <c r="HK83" s="164"/>
      <c r="HL83" s="164"/>
      <c r="HM83" s="164"/>
      <c r="HN83" s="164"/>
      <c r="HO83" s="164"/>
      <c r="HP83" s="164"/>
      <c r="HQ83" s="164"/>
      <c r="HR83" s="164"/>
      <c r="HS83" s="164"/>
      <c r="HT83" s="164"/>
      <c r="HU83" s="164"/>
      <c r="HV83" s="164"/>
      <c r="HW83" s="164"/>
      <c r="HX83" s="164"/>
      <c r="HY83" s="164"/>
      <c r="HZ83" s="164"/>
      <c r="IA83" s="164"/>
      <c r="IB83" s="164"/>
      <c r="IC83" s="164"/>
      <c r="ID83" s="164"/>
      <c r="IE83" s="164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165" customFormat="1" x14ac:dyDescent="0.2">
      <c r="A84" s="161"/>
      <c r="B84" s="158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1"/>
      <c r="CA84" s="161"/>
      <c r="CB84" s="161"/>
      <c r="CC84" s="161"/>
      <c r="CD84" s="161"/>
      <c r="CE84" s="161"/>
      <c r="CF84" s="161"/>
      <c r="CG84" s="161"/>
      <c r="CH84" s="161"/>
      <c r="CI84" s="161"/>
      <c r="CJ84" s="161"/>
      <c r="CK84" s="161"/>
      <c r="CL84" s="161"/>
      <c r="CM84" s="161"/>
      <c r="CN84" s="161"/>
      <c r="CO84" s="161"/>
      <c r="CP84" s="161"/>
      <c r="CQ84" s="161"/>
      <c r="CR84" s="161"/>
      <c r="CS84" s="161"/>
      <c r="CT84" s="161"/>
      <c r="CU84" s="161"/>
      <c r="CV84" s="161"/>
      <c r="CW84" s="161"/>
      <c r="CX84" s="161"/>
      <c r="CY84" s="161"/>
      <c r="CZ84" s="161"/>
      <c r="DA84" s="161"/>
      <c r="DB84" s="161"/>
      <c r="DC84" s="161"/>
      <c r="DD84" s="161"/>
      <c r="DE84" s="161"/>
      <c r="DF84" s="161"/>
      <c r="DG84" s="161"/>
      <c r="DH84" s="161"/>
      <c r="DI84" s="161"/>
      <c r="DJ84" s="161"/>
      <c r="DK84" s="161"/>
      <c r="DL84" s="161"/>
      <c r="DM84" s="161"/>
      <c r="DN84" s="161"/>
      <c r="DO84" s="161"/>
      <c r="DP84" s="161"/>
      <c r="DQ84" s="161"/>
      <c r="DR84" s="161"/>
      <c r="DS84" s="161"/>
      <c r="DT84" s="161"/>
      <c r="DU84" s="161"/>
      <c r="DV84" s="161"/>
      <c r="DW84" s="161"/>
      <c r="DX84" s="161"/>
      <c r="DY84" s="161"/>
      <c r="DZ84" s="161"/>
      <c r="EA84" s="161"/>
      <c r="EB84" s="161"/>
      <c r="EC84" s="161"/>
      <c r="ED84" s="161"/>
      <c r="EE84" s="161"/>
      <c r="EF84" s="161"/>
      <c r="EG84" s="161"/>
      <c r="EH84" s="161"/>
      <c r="EI84" s="161"/>
      <c r="EJ84" s="161"/>
      <c r="EK84" s="161"/>
      <c r="EL84" s="161"/>
      <c r="EM84" s="161"/>
      <c r="EN84" s="161"/>
      <c r="EO84" s="161"/>
      <c r="EP84" s="161"/>
      <c r="EQ84" s="161"/>
      <c r="ER84" s="161"/>
      <c r="ES84" s="161"/>
      <c r="ET84" s="161"/>
      <c r="EU84" s="161"/>
      <c r="EV84" s="161"/>
      <c r="EW84" s="161"/>
      <c r="EX84" s="161"/>
      <c r="EY84" s="161"/>
      <c r="EZ84" s="161"/>
      <c r="FA84" s="161"/>
      <c r="FB84" s="161"/>
      <c r="FC84" s="161"/>
      <c r="FD84" s="161"/>
      <c r="FE84" s="161"/>
      <c r="FF84" s="161"/>
      <c r="FG84" s="161"/>
      <c r="FH84" s="161"/>
      <c r="FI84" s="161"/>
      <c r="FJ84" s="161"/>
      <c r="FK84" s="161"/>
      <c r="FL84" s="161"/>
      <c r="FM84" s="161"/>
      <c r="FN84" s="161"/>
      <c r="FO84" s="161"/>
      <c r="FP84" s="161"/>
      <c r="FQ84" s="161"/>
      <c r="FR84" s="161"/>
      <c r="FS84" s="161"/>
      <c r="FT84" s="161"/>
      <c r="FU84" s="161"/>
      <c r="FV84" s="161"/>
      <c r="FW84" s="161"/>
      <c r="FX84" s="161"/>
      <c r="FY84" s="161"/>
      <c r="FZ84" s="161"/>
      <c r="GA84" s="161"/>
      <c r="GB84" s="161"/>
      <c r="GC84" s="161"/>
      <c r="GD84" s="161"/>
      <c r="GE84" s="161"/>
      <c r="GF84" s="161"/>
      <c r="GG84" s="161"/>
      <c r="GH84" s="161"/>
      <c r="GI84" s="161"/>
      <c r="GJ84" s="164"/>
      <c r="GK84" s="164"/>
      <c r="GL84" s="164"/>
      <c r="GM84" s="164"/>
      <c r="GN84" s="164"/>
      <c r="GO84" s="164"/>
      <c r="GP84" s="164"/>
      <c r="GQ84" s="164"/>
      <c r="GR84" s="164"/>
      <c r="GS84" s="164"/>
      <c r="GT84" s="164"/>
      <c r="GU84" s="164"/>
      <c r="GV84" s="164"/>
      <c r="GW84" s="164"/>
      <c r="GX84" s="164"/>
      <c r="GY84" s="164"/>
      <c r="GZ84" s="164"/>
      <c r="HA84" s="164"/>
      <c r="HB84" s="164"/>
      <c r="HC84" s="164"/>
      <c r="HD84" s="164"/>
      <c r="HE84" s="164"/>
      <c r="HF84" s="164"/>
      <c r="HG84" s="164"/>
      <c r="HH84" s="164"/>
      <c r="HI84" s="164"/>
      <c r="HJ84" s="164"/>
      <c r="HK84" s="164"/>
      <c r="HL84" s="164"/>
      <c r="HM84" s="164"/>
      <c r="HN84" s="164"/>
      <c r="HO84" s="164"/>
      <c r="HP84" s="164"/>
      <c r="HQ84" s="164"/>
      <c r="HR84" s="164"/>
      <c r="HS84" s="164"/>
      <c r="HT84" s="164"/>
      <c r="HU84" s="164"/>
      <c r="HV84" s="164"/>
      <c r="HW84" s="164"/>
      <c r="HX84" s="164"/>
      <c r="HY84" s="164"/>
      <c r="HZ84" s="164"/>
      <c r="IA84" s="164"/>
      <c r="IB84" s="164"/>
      <c r="IC84" s="164"/>
      <c r="ID84" s="164"/>
      <c r="IE84" s="164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s="165" customFormat="1" x14ac:dyDescent="0.2">
      <c r="A85" s="161"/>
      <c r="B85" s="158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1"/>
      <c r="DY85" s="161"/>
      <c r="DZ85" s="161"/>
      <c r="EA85" s="161"/>
      <c r="EB85" s="161"/>
      <c r="EC85" s="161"/>
      <c r="ED85" s="161"/>
      <c r="EE85" s="161"/>
      <c r="EF85" s="161"/>
      <c r="EG85" s="161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161"/>
      <c r="ES85" s="161"/>
      <c r="ET85" s="161"/>
      <c r="EU85" s="161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1"/>
      <c r="FG85" s="161"/>
      <c r="FH85" s="161"/>
      <c r="FI85" s="161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1"/>
      <c r="GI85" s="161"/>
      <c r="GJ85" s="164"/>
      <c r="GK85" s="164"/>
      <c r="GL85" s="164"/>
      <c r="GM85" s="164"/>
      <c r="GN85" s="164"/>
      <c r="GO85" s="164"/>
      <c r="GP85" s="164"/>
      <c r="GQ85" s="164"/>
      <c r="GR85" s="164"/>
      <c r="GS85" s="164"/>
      <c r="GT85" s="164"/>
      <c r="GU85" s="164"/>
      <c r="GV85" s="164"/>
      <c r="GW85" s="164"/>
      <c r="GX85" s="164"/>
      <c r="GY85" s="164"/>
      <c r="GZ85" s="164"/>
      <c r="HA85" s="164"/>
      <c r="HB85" s="164"/>
      <c r="HC85" s="164"/>
      <c r="HD85" s="164"/>
      <c r="HE85" s="164"/>
      <c r="HF85" s="164"/>
      <c r="HG85" s="164"/>
      <c r="HH85" s="164"/>
      <c r="HI85" s="164"/>
      <c r="HJ85" s="164"/>
      <c r="HK85" s="164"/>
      <c r="HL85" s="164"/>
      <c r="HM85" s="164"/>
      <c r="HN85" s="164"/>
      <c r="HO85" s="164"/>
      <c r="HP85" s="164"/>
      <c r="HQ85" s="164"/>
      <c r="HR85" s="164"/>
      <c r="HS85" s="164"/>
      <c r="HT85" s="164"/>
      <c r="HU85" s="164"/>
      <c r="HV85" s="164"/>
      <c r="HW85" s="164"/>
      <c r="HX85" s="164"/>
      <c r="HY85" s="164"/>
      <c r="HZ85" s="164"/>
      <c r="IA85" s="164"/>
      <c r="IB85" s="164"/>
      <c r="IC85" s="164"/>
      <c r="ID85" s="164"/>
      <c r="IE85" s="164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165" customFormat="1" x14ac:dyDescent="0.2">
      <c r="A86" s="161"/>
      <c r="B86" s="158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1"/>
      <c r="CA86" s="161"/>
      <c r="CB86" s="161"/>
      <c r="CC86" s="161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1"/>
      <c r="CO86" s="161"/>
      <c r="CP86" s="161"/>
      <c r="CQ86" s="161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1"/>
      <c r="DC86" s="161"/>
      <c r="DD86" s="161"/>
      <c r="DE86" s="161"/>
      <c r="DF86" s="161"/>
      <c r="DG86" s="161"/>
      <c r="DH86" s="161"/>
      <c r="DI86" s="161"/>
      <c r="DJ86" s="161"/>
      <c r="DK86" s="161"/>
      <c r="DL86" s="161"/>
      <c r="DM86" s="161"/>
      <c r="DN86" s="161"/>
      <c r="DO86" s="161"/>
      <c r="DP86" s="161"/>
      <c r="DQ86" s="161"/>
      <c r="DR86" s="161"/>
      <c r="DS86" s="161"/>
      <c r="DT86" s="161"/>
      <c r="DU86" s="161"/>
      <c r="DV86" s="161"/>
      <c r="DW86" s="161"/>
      <c r="DX86" s="161"/>
      <c r="DY86" s="161"/>
      <c r="DZ86" s="161"/>
      <c r="EA86" s="161"/>
      <c r="EB86" s="161"/>
      <c r="EC86" s="161"/>
      <c r="ED86" s="161"/>
      <c r="EE86" s="161"/>
      <c r="EF86" s="161"/>
      <c r="EG86" s="161"/>
      <c r="EH86" s="161"/>
      <c r="EI86" s="161"/>
      <c r="EJ86" s="161"/>
      <c r="EK86" s="161"/>
      <c r="EL86" s="161"/>
      <c r="EM86" s="161"/>
      <c r="EN86" s="161"/>
      <c r="EO86" s="161"/>
      <c r="EP86" s="161"/>
      <c r="EQ86" s="161"/>
      <c r="ER86" s="161"/>
      <c r="ES86" s="161"/>
      <c r="ET86" s="161"/>
      <c r="EU86" s="161"/>
      <c r="EV86" s="161"/>
      <c r="EW86" s="161"/>
      <c r="EX86" s="161"/>
      <c r="EY86" s="161"/>
      <c r="EZ86" s="161"/>
      <c r="FA86" s="161"/>
      <c r="FB86" s="161"/>
      <c r="FC86" s="161"/>
      <c r="FD86" s="161"/>
      <c r="FE86" s="161"/>
      <c r="FF86" s="161"/>
      <c r="FG86" s="161"/>
      <c r="FH86" s="161"/>
      <c r="FI86" s="161"/>
      <c r="FJ86" s="161"/>
      <c r="FK86" s="161"/>
      <c r="FL86" s="161"/>
      <c r="FM86" s="161"/>
      <c r="FN86" s="161"/>
      <c r="FO86" s="161"/>
      <c r="FP86" s="161"/>
      <c r="FQ86" s="161"/>
      <c r="FR86" s="161"/>
      <c r="FS86" s="161"/>
      <c r="FT86" s="161"/>
      <c r="FU86" s="161"/>
      <c r="FV86" s="161"/>
      <c r="FW86" s="161"/>
      <c r="FX86" s="161"/>
      <c r="FY86" s="161"/>
      <c r="FZ86" s="161"/>
      <c r="GA86" s="161"/>
      <c r="GB86" s="161"/>
      <c r="GC86" s="161"/>
      <c r="GD86" s="161"/>
      <c r="GE86" s="161"/>
      <c r="GF86" s="161"/>
      <c r="GG86" s="161"/>
      <c r="GH86" s="161"/>
      <c r="GI86" s="161"/>
      <c r="GJ86" s="164"/>
      <c r="GK86" s="164"/>
      <c r="GL86" s="164"/>
      <c r="GM86" s="164"/>
      <c r="GN86" s="164"/>
      <c r="GO86" s="164"/>
      <c r="GP86" s="164"/>
      <c r="GQ86" s="164"/>
      <c r="GR86" s="164"/>
      <c r="GS86" s="164"/>
      <c r="GT86" s="164"/>
      <c r="GU86" s="164"/>
      <c r="GV86" s="164"/>
      <c r="GW86" s="164"/>
      <c r="GX86" s="164"/>
      <c r="GY86" s="164"/>
      <c r="GZ86" s="164"/>
      <c r="HA86" s="164"/>
      <c r="HB86" s="164"/>
      <c r="HC86" s="164"/>
      <c r="HD86" s="164"/>
      <c r="HE86" s="164"/>
      <c r="HF86" s="164"/>
      <c r="HG86" s="164"/>
      <c r="HH86" s="164"/>
      <c r="HI86" s="164"/>
      <c r="HJ86" s="164"/>
      <c r="HK86" s="164"/>
      <c r="HL86" s="164"/>
      <c r="HM86" s="164"/>
      <c r="HN86" s="164"/>
      <c r="HO86" s="164"/>
      <c r="HP86" s="164"/>
      <c r="HQ86" s="164"/>
      <c r="HR86" s="164"/>
      <c r="HS86" s="164"/>
      <c r="HT86" s="164"/>
      <c r="HU86" s="164"/>
      <c r="HV86" s="164"/>
      <c r="HW86" s="164"/>
      <c r="HX86" s="164"/>
      <c r="HY86" s="164"/>
      <c r="HZ86" s="164"/>
      <c r="IA86" s="164"/>
      <c r="IB86" s="164"/>
      <c r="IC86" s="164"/>
      <c r="ID86" s="164"/>
      <c r="IE86" s="164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s="165" customFormat="1" x14ac:dyDescent="0.2">
      <c r="A87" s="161"/>
      <c r="B87" s="158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1"/>
      <c r="CA87" s="161"/>
      <c r="CB87" s="161"/>
      <c r="CC87" s="161"/>
      <c r="CD87" s="161"/>
      <c r="CE87" s="161"/>
      <c r="CF87" s="161"/>
      <c r="CG87" s="161"/>
      <c r="CH87" s="161"/>
      <c r="CI87" s="161"/>
      <c r="CJ87" s="161"/>
      <c r="CK87" s="161"/>
      <c r="CL87" s="161"/>
      <c r="CM87" s="161"/>
      <c r="CN87" s="161"/>
      <c r="CO87" s="161"/>
      <c r="CP87" s="161"/>
      <c r="CQ87" s="161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1"/>
      <c r="DC87" s="161"/>
      <c r="DD87" s="161"/>
      <c r="DE87" s="161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1"/>
      <c r="DQ87" s="161"/>
      <c r="DR87" s="161"/>
      <c r="DS87" s="161"/>
      <c r="DT87" s="161"/>
      <c r="DU87" s="161"/>
      <c r="DV87" s="161"/>
      <c r="DW87" s="161"/>
      <c r="DX87" s="161"/>
      <c r="DY87" s="161"/>
      <c r="DZ87" s="161"/>
      <c r="EA87" s="161"/>
      <c r="EB87" s="161"/>
      <c r="EC87" s="161"/>
      <c r="ED87" s="161"/>
      <c r="EE87" s="161"/>
      <c r="EF87" s="161"/>
      <c r="EG87" s="161"/>
      <c r="EH87" s="161"/>
      <c r="EI87" s="161"/>
      <c r="EJ87" s="161"/>
      <c r="EK87" s="161"/>
      <c r="EL87" s="161"/>
      <c r="EM87" s="161"/>
      <c r="EN87" s="161"/>
      <c r="EO87" s="161"/>
      <c r="EP87" s="161"/>
      <c r="EQ87" s="161"/>
      <c r="ER87" s="161"/>
      <c r="ES87" s="161"/>
      <c r="ET87" s="161"/>
      <c r="EU87" s="161"/>
      <c r="EV87" s="161"/>
      <c r="EW87" s="161"/>
      <c r="EX87" s="161"/>
      <c r="EY87" s="161"/>
      <c r="EZ87" s="161"/>
      <c r="FA87" s="161"/>
      <c r="FB87" s="161"/>
      <c r="FC87" s="161"/>
      <c r="FD87" s="161"/>
      <c r="FE87" s="161"/>
      <c r="FF87" s="161"/>
      <c r="FG87" s="161"/>
      <c r="FH87" s="161"/>
      <c r="FI87" s="161"/>
      <c r="FJ87" s="161"/>
      <c r="FK87" s="161"/>
      <c r="FL87" s="161"/>
      <c r="FM87" s="161"/>
      <c r="FN87" s="161"/>
      <c r="FO87" s="161"/>
      <c r="FP87" s="161"/>
      <c r="FQ87" s="161"/>
      <c r="FR87" s="161"/>
      <c r="FS87" s="161"/>
      <c r="FT87" s="161"/>
      <c r="FU87" s="161"/>
      <c r="FV87" s="161"/>
      <c r="FW87" s="161"/>
      <c r="FX87" s="161"/>
      <c r="FY87" s="161"/>
      <c r="FZ87" s="161"/>
      <c r="GA87" s="161"/>
      <c r="GB87" s="161"/>
      <c r="GC87" s="161"/>
      <c r="GD87" s="161"/>
      <c r="GE87" s="161"/>
      <c r="GF87" s="161"/>
      <c r="GG87" s="161"/>
      <c r="GH87" s="161"/>
      <c r="GI87" s="161"/>
      <c r="GJ87" s="164"/>
      <c r="GK87" s="164"/>
      <c r="GL87" s="164"/>
      <c r="GM87" s="164"/>
      <c r="GN87" s="164"/>
      <c r="GO87" s="164"/>
      <c r="GP87" s="164"/>
      <c r="GQ87" s="164"/>
      <c r="GR87" s="164"/>
      <c r="GS87" s="164"/>
      <c r="GT87" s="164"/>
      <c r="GU87" s="164"/>
      <c r="GV87" s="164"/>
      <c r="GW87" s="164"/>
      <c r="GX87" s="164"/>
      <c r="GY87" s="164"/>
      <c r="GZ87" s="164"/>
      <c r="HA87" s="164"/>
      <c r="HB87" s="164"/>
      <c r="HC87" s="164"/>
      <c r="HD87" s="164"/>
      <c r="HE87" s="164"/>
      <c r="HF87" s="164"/>
      <c r="HG87" s="164"/>
      <c r="HH87" s="164"/>
      <c r="HI87" s="164"/>
      <c r="HJ87" s="164"/>
      <c r="HK87" s="164"/>
      <c r="HL87" s="164"/>
      <c r="HM87" s="164"/>
      <c r="HN87" s="164"/>
      <c r="HO87" s="164"/>
      <c r="HP87" s="164"/>
      <c r="HQ87" s="164"/>
      <c r="HR87" s="164"/>
      <c r="HS87" s="164"/>
      <c r="HT87" s="164"/>
      <c r="HU87" s="164"/>
      <c r="HV87" s="164"/>
      <c r="HW87" s="164"/>
      <c r="HX87" s="164"/>
      <c r="HY87" s="164"/>
      <c r="HZ87" s="164"/>
      <c r="IA87" s="164"/>
      <c r="IB87" s="164"/>
      <c r="IC87" s="164"/>
      <c r="ID87" s="164"/>
      <c r="IE87" s="164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s="165" customFormat="1" x14ac:dyDescent="0.2">
      <c r="A88" s="161"/>
      <c r="B88" s="158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  <c r="DT88" s="161"/>
      <c r="DU88" s="161"/>
      <c r="DV88" s="161"/>
      <c r="DW88" s="161"/>
      <c r="DX88" s="161"/>
      <c r="DY88" s="161"/>
      <c r="DZ88" s="161"/>
      <c r="EA88" s="161"/>
      <c r="EB88" s="161"/>
      <c r="EC88" s="161"/>
      <c r="ED88" s="161"/>
      <c r="EE88" s="161"/>
      <c r="EF88" s="161"/>
      <c r="EG88" s="161"/>
      <c r="EH88" s="161"/>
      <c r="EI88" s="161"/>
      <c r="EJ88" s="161"/>
      <c r="EK88" s="161"/>
      <c r="EL88" s="161"/>
      <c r="EM88" s="161"/>
      <c r="EN88" s="161"/>
      <c r="EO88" s="161"/>
      <c r="EP88" s="161"/>
      <c r="EQ88" s="161"/>
      <c r="ER88" s="161"/>
      <c r="ES88" s="161"/>
      <c r="ET88" s="161"/>
      <c r="EU88" s="161"/>
      <c r="EV88" s="161"/>
      <c r="EW88" s="161"/>
      <c r="EX88" s="161"/>
      <c r="EY88" s="161"/>
      <c r="EZ88" s="161"/>
      <c r="FA88" s="161"/>
      <c r="FB88" s="161"/>
      <c r="FC88" s="161"/>
      <c r="FD88" s="161"/>
      <c r="FE88" s="161"/>
      <c r="FF88" s="161"/>
      <c r="FG88" s="161"/>
      <c r="FH88" s="161"/>
      <c r="FI88" s="161"/>
      <c r="FJ88" s="161"/>
      <c r="FK88" s="161"/>
      <c r="FL88" s="161"/>
      <c r="FM88" s="161"/>
      <c r="FN88" s="161"/>
      <c r="FO88" s="161"/>
      <c r="FP88" s="161"/>
      <c r="FQ88" s="161"/>
      <c r="FR88" s="161"/>
      <c r="FS88" s="161"/>
      <c r="FT88" s="161"/>
      <c r="FU88" s="161"/>
      <c r="FV88" s="161"/>
      <c r="FW88" s="161"/>
      <c r="FX88" s="161"/>
      <c r="FY88" s="161"/>
      <c r="FZ88" s="161"/>
      <c r="GA88" s="161"/>
      <c r="GB88" s="161"/>
      <c r="GC88" s="161"/>
      <c r="GD88" s="161"/>
      <c r="GE88" s="161"/>
      <c r="GF88" s="161"/>
      <c r="GG88" s="161"/>
      <c r="GH88" s="161"/>
      <c r="GI88" s="161"/>
      <c r="GJ88" s="164"/>
      <c r="GK88" s="164"/>
      <c r="GL88" s="164"/>
      <c r="GM88" s="164"/>
      <c r="GN88" s="164"/>
      <c r="GO88" s="164"/>
      <c r="GP88" s="164"/>
      <c r="GQ88" s="164"/>
      <c r="GR88" s="164"/>
      <c r="GS88" s="164"/>
      <c r="GT88" s="164"/>
      <c r="GU88" s="164"/>
      <c r="GV88" s="164"/>
      <c r="GW88" s="164"/>
      <c r="GX88" s="164"/>
      <c r="GY88" s="164"/>
      <c r="GZ88" s="164"/>
      <c r="HA88" s="164"/>
      <c r="HB88" s="164"/>
      <c r="HC88" s="164"/>
      <c r="HD88" s="164"/>
      <c r="HE88" s="164"/>
      <c r="HF88" s="164"/>
      <c r="HG88" s="164"/>
      <c r="HH88" s="164"/>
      <c r="HI88" s="164"/>
      <c r="HJ88" s="164"/>
      <c r="HK88" s="164"/>
      <c r="HL88" s="164"/>
      <c r="HM88" s="164"/>
      <c r="HN88" s="164"/>
      <c r="HO88" s="164"/>
      <c r="HP88" s="164"/>
      <c r="HQ88" s="164"/>
      <c r="HR88" s="164"/>
      <c r="HS88" s="164"/>
      <c r="HT88" s="164"/>
      <c r="HU88" s="164"/>
      <c r="HV88" s="164"/>
      <c r="HW88" s="164"/>
      <c r="HX88" s="164"/>
      <c r="HY88" s="164"/>
      <c r="HZ88" s="164"/>
      <c r="IA88" s="164"/>
      <c r="IB88" s="164"/>
      <c r="IC88" s="164"/>
      <c r="ID88" s="164"/>
      <c r="IE88" s="164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s="165" customFormat="1" x14ac:dyDescent="0.2">
      <c r="A89" s="161"/>
      <c r="B89" s="158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1"/>
      <c r="BV89" s="161"/>
      <c r="BW89" s="161"/>
      <c r="BX89" s="161"/>
      <c r="BY89" s="161"/>
      <c r="BZ89" s="161"/>
      <c r="CA89" s="161"/>
      <c r="CB89" s="161"/>
      <c r="CC89" s="161"/>
      <c r="CD89" s="161"/>
      <c r="CE89" s="161"/>
      <c r="CF89" s="161"/>
      <c r="CG89" s="161"/>
      <c r="CH89" s="161"/>
      <c r="CI89" s="161"/>
      <c r="CJ89" s="161"/>
      <c r="CK89" s="161"/>
      <c r="CL89" s="161"/>
      <c r="CM89" s="161"/>
      <c r="CN89" s="161"/>
      <c r="CO89" s="161"/>
      <c r="CP89" s="161"/>
      <c r="CQ89" s="161"/>
      <c r="CR89" s="161"/>
      <c r="CS89" s="161"/>
      <c r="CT89" s="161"/>
      <c r="CU89" s="161"/>
      <c r="CV89" s="161"/>
      <c r="CW89" s="161"/>
      <c r="CX89" s="161"/>
      <c r="CY89" s="161"/>
      <c r="CZ89" s="161"/>
      <c r="DA89" s="161"/>
      <c r="DB89" s="161"/>
      <c r="DC89" s="161"/>
      <c r="DD89" s="161"/>
      <c r="DE89" s="161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1"/>
      <c r="DQ89" s="161"/>
      <c r="DR89" s="161"/>
      <c r="DS89" s="161"/>
      <c r="DT89" s="161"/>
      <c r="DU89" s="161"/>
      <c r="DV89" s="161"/>
      <c r="DW89" s="161"/>
      <c r="DX89" s="161"/>
      <c r="DY89" s="161"/>
      <c r="DZ89" s="161"/>
      <c r="EA89" s="161"/>
      <c r="EB89" s="161"/>
      <c r="EC89" s="161"/>
      <c r="ED89" s="161"/>
      <c r="EE89" s="161"/>
      <c r="EF89" s="161"/>
      <c r="EG89" s="161"/>
      <c r="EH89" s="161"/>
      <c r="EI89" s="161"/>
      <c r="EJ89" s="161"/>
      <c r="EK89" s="161"/>
      <c r="EL89" s="161"/>
      <c r="EM89" s="161"/>
      <c r="EN89" s="161"/>
      <c r="EO89" s="161"/>
      <c r="EP89" s="161"/>
      <c r="EQ89" s="161"/>
      <c r="ER89" s="161"/>
      <c r="ES89" s="161"/>
      <c r="ET89" s="161"/>
      <c r="EU89" s="161"/>
      <c r="EV89" s="161"/>
      <c r="EW89" s="161"/>
      <c r="EX89" s="161"/>
      <c r="EY89" s="161"/>
      <c r="EZ89" s="161"/>
      <c r="FA89" s="161"/>
      <c r="FB89" s="161"/>
      <c r="FC89" s="161"/>
      <c r="FD89" s="161"/>
      <c r="FE89" s="161"/>
      <c r="FF89" s="161"/>
      <c r="FG89" s="161"/>
      <c r="FH89" s="161"/>
      <c r="FI89" s="161"/>
      <c r="FJ89" s="161"/>
      <c r="FK89" s="161"/>
      <c r="FL89" s="161"/>
      <c r="FM89" s="161"/>
      <c r="FN89" s="161"/>
      <c r="FO89" s="161"/>
      <c r="FP89" s="161"/>
      <c r="FQ89" s="161"/>
      <c r="FR89" s="161"/>
      <c r="FS89" s="161"/>
      <c r="FT89" s="161"/>
      <c r="FU89" s="161"/>
      <c r="FV89" s="161"/>
      <c r="FW89" s="161"/>
      <c r="FX89" s="161"/>
      <c r="FY89" s="161"/>
      <c r="FZ89" s="161"/>
      <c r="GA89" s="161"/>
      <c r="GB89" s="161"/>
      <c r="GC89" s="161"/>
      <c r="GD89" s="161"/>
      <c r="GE89" s="161"/>
      <c r="GF89" s="161"/>
      <c r="GG89" s="161"/>
      <c r="GH89" s="161"/>
      <c r="GI89" s="161"/>
      <c r="GJ89" s="164"/>
      <c r="GK89" s="164"/>
      <c r="GL89" s="164"/>
      <c r="GM89" s="164"/>
      <c r="GN89" s="164"/>
      <c r="GO89" s="164"/>
      <c r="GP89" s="164"/>
      <c r="GQ89" s="164"/>
      <c r="GR89" s="164"/>
      <c r="GS89" s="164"/>
      <c r="GT89" s="164"/>
      <c r="GU89" s="164"/>
      <c r="GV89" s="164"/>
      <c r="GW89" s="164"/>
      <c r="GX89" s="164"/>
      <c r="GY89" s="164"/>
      <c r="GZ89" s="164"/>
      <c r="HA89" s="164"/>
      <c r="HB89" s="164"/>
      <c r="HC89" s="164"/>
      <c r="HD89" s="164"/>
      <c r="HE89" s="164"/>
      <c r="HF89" s="164"/>
      <c r="HG89" s="164"/>
      <c r="HH89" s="164"/>
      <c r="HI89" s="164"/>
      <c r="HJ89" s="164"/>
      <c r="HK89" s="164"/>
      <c r="HL89" s="164"/>
      <c r="HM89" s="164"/>
      <c r="HN89" s="164"/>
      <c r="HO89" s="164"/>
      <c r="HP89" s="164"/>
      <c r="HQ89" s="164"/>
      <c r="HR89" s="164"/>
      <c r="HS89" s="164"/>
      <c r="HT89" s="164"/>
      <c r="HU89" s="164"/>
      <c r="HV89" s="164"/>
      <c r="HW89" s="164"/>
      <c r="HX89" s="164"/>
      <c r="HY89" s="164"/>
      <c r="HZ89" s="164"/>
      <c r="IA89" s="164"/>
      <c r="IB89" s="164"/>
      <c r="IC89" s="164"/>
      <c r="ID89" s="164"/>
      <c r="IE89" s="164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s="165" customFormat="1" x14ac:dyDescent="0.2">
      <c r="A90" s="161"/>
      <c r="B90" s="158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1"/>
      <c r="BV90" s="161"/>
      <c r="BW90" s="161"/>
      <c r="BX90" s="161"/>
      <c r="BY90" s="161"/>
      <c r="BZ90" s="161"/>
      <c r="CA90" s="161"/>
      <c r="CB90" s="161"/>
      <c r="CC90" s="161"/>
      <c r="CD90" s="161"/>
      <c r="CE90" s="161"/>
      <c r="CF90" s="161"/>
      <c r="CG90" s="161"/>
      <c r="CH90" s="161"/>
      <c r="CI90" s="161"/>
      <c r="CJ90" s="161"/>
      <c r="CK90" s="161"/>
      <c r="CL90" s="161"/>
      <c r="CM90" s="161"/>
      <c r="CN90" s="161"/>
      <c r="CO90" s="161"/>
      <c r="CP90" s="161"/>
      <c r="CQ90" s="161"/>
      <c r="CR90" s="161"/>
      <c r="CS90" s="161"/>
      <c r="CT90" s="161"/>
      <c r="CU90" s="161"/>
      <c r="CV90" s="161"/>
      <c r="CW90" s="161"/>
      <c r="CX90" s="161"/>
      <c r="CY90" s="161"/>
      <c r="CZ90" s="161"/>
      <c r="DA90" s="161"/>
      <c r="DB90" s="161"/>
      <c r="DC90" s="161"/>
      <c r="DD90" s="161"/>
      <c r="DE90" s="161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1"/>
      <c r="DQ90" s="161"/>
      <c r="DR90" s="161"/>
      <c r="DS90" s="161"/>
      <c r="DT90" s="161"/>
      <c r="DU90" s="161"/>
      <c r="DV90" s="161"/>
      <c r="DW90" s="161"/>
      <c r="DX90" s="161"/>
      <c r="DY90" s="161"/>
      <c r="DZ90" s="161"/>
      <c r="EA90" s="161"/>
      <c r="EB90" s="161"/>
      <c r="EC90" s="161"/>
      <c r="ED90" s="161"/>
      <c r="EE90" s="161"/>
      <c r="EF90" s="161"/>
      <c r="EG90" s="161"/>
      <c r="EH90" s="161"/>
      <c r="EI90" s="161"/>
      <c r="EJ90" s="161"/>
      <c r="EK90" s="161"/>
      <c r="EL90" s="161"/>
      <c r="EM90" s="161"/>
      <c r="EN90" s="161"/>
      <c r="EO90" s="161"/>
      <c r="EP90" s="161"/>
      <c r="EQ90" s="161"/>
      <c r="ER90" s="161"/>
      <c r="ES90" s="161"/>
      <c r="ET90" s="161"/>
      <c r="EU90" s="161"/>
      <c r="EV90" s="161"/>
      <c r="EW90" s="161"/>
      <c r="EX90" s="161"/>
      <c r="EY90" s="161"/>
      <c r="EZ90" s="161"/>
      <c r="FA90" s="161"/>
      <c r="FB90" s="161"/>
      <c r="FC90" s="161"/>
      <c r="FD90" s="161"/>
      <c r="FE90" s="161"/>
      <c r="FF90" s="161"/>
      <c r="FG90" s="161"/>
      <c r="FH90" s="161"/>
      <c r="FI90" s="161"/>
      <c r="FJ90" s="161"/>
      <c r="FK90" s="161"/>
      <c r="FL90" s="161"/>
      <c r="FM90" s="161"/>
      <c r="FN90" s="161"/>
      <c r="FO90" s="161"/>
      <c r="FP90" s="161"/>
      <c r="FQ90" s="161"/>
      <c r="FR90" s="161"/>
      <c r="FS90" s="161"/>
      <c r="FT90" s="161"/>
      <c r="FU90" s="161"/>
      <c r="FV90" s="161"/>
      <c r="FW90" s="161"/>
      <c r="FX90" s="161"/>
      <c r="FY90" s="161"/>
      <c r="FZ90" s="161"/>
      <c r="GA90" s="161"/>
      <c r="GB90" s="161"/>
      <c r="GC90" s="161"/>
      <c r="GD90" s="161"/>
      <c r="GE90" s="161"/>
      <c r="GF90" s="161"/>
      <c r="GG90" s="161"/>
      <c r="GH90" s="161"/>
      <c r="GI90" s="161"/>
      <c r="GJ90" s="164"/>
      <c r="GK90" s="164"/>
      <c r="GL90" s="164"/>
      <c r="GM90" s="164"/>
      <c r="GN90" s="164"/>
      <c r="GO90" s="164"/>
      <c r="GP90" s="164"/>
      <c r="GQ90" s="164"/>
      <c r="GR90" s="164"/>
      <c r="GS90" s="164"/>
      <c r="GT90" s="164"/>
      <c r="GU90" s="164"/>
      <c r="GV90" s="164"/>
      <c r="GW90" s="164"/>
      <c r="GX90" s="164"/>
      <c r="GY90" s="164"/>
      <c r="GZ90" s="164"/>
      <c r="HA90" s="164"/>
      <c r="HB90" s="164"/>
      <c r="HC90" s="164"/>
      <c r="HD90" s="164"/>
      <c r="HE90" s="164"/>
      <c r="HF90" s="164"/>
      <c r="HG90" s="164"/>
      <c r="HH90" s="164"/>
      <c r="HI90" s="164"/>
      <c r="HJ90" s="164"/>
      <c r="HK90" s="164"/>
      <c r="HL90" s="164"/>
      <c r="HM90" s="164"/>
      <c r="HN90" s="164"/>
      <c r="HO90" s="164"/>
      <c r="HP90" s="164"/>
      <c r="HQ90" s="164"/>
      <c r="HR90" s="164"/>
      <c r="HS90" s="164"/>
      <c r="HT90" s="164"/>
      <c r="HU90" s="164"/>
      <c r="HV90" s="164"/>
      <c r="HW90" s="164"/>
      <c r="HX90" s="164"/>
      <c r="HY90" s="164"/>
      <c r="HZ90" s="164"/>
      <c r="IA90" s="164"/>
      <c r="IB90" s="164"/>
      <c r="IC90" s="164"/>
      <c r="ID90" s="164"/>
      <c r="IE90" s="164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s="165" customFormat="1" x14ac:dyDescent="0.2">
      <c r="A91" s="161"/>
      <c r="B91" s="158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1"/>
      <c r="CH91" s="161"/>
      <c r="CI91" s="161"/>
      <c r="CJ91" s="161"/>
      <c r="CK91" s="161"/>
      <c r="CL91" s="161"/>
      <c r="CM91" s="161"/>
      <c r="CN91" s="161"/>
      <c r="CO91" s="161"/>
      <c r="CP91" s="161"/>
      <c r="CQ91" s="161"/>
      <c r="CR91" s="161"/>
      <c r="CS91" s="161"/>
      <c r="CT91" s="161"/>
      <c r="CU91" s="161"/>
      <c r="CV91" s="161"/>
      <c r="CW91" s="161"/>
      <c r="CX91" s="161"/>
      <c r="CY91" s="161"/>
      <c r="CZ91" s="161"/>
      <c r="DA91" s="161"/>
      <c r="DB91" s="161"/>
      <c r="DC91" s="161"/>
      <c r="DD91" s="161"/>
      <c r="DE91" s="161"/>
      <c r="DF91" s="161"/>
      <c r="DG91" s="161"/>
      <c r="DH91" s="161"/>
      <c r="DI91" s="161"/>
      <c r="DJ91" s="161"/>
      <c r="DK91" s="161"/>
      <c r="DL91" s="161"/>
      <c r="DM91" s="161"/>
      <c r="DN91" s="161"/>
      <c r="DO91" s="161"/>
      <c r="DP91" s="161"/>
      <c r="DQ91" s="161"/>
      <c r="DR91" s="161"/>
      <c r="DS91" s="161"/>
      <c r="DT91" s="161"/>
      <c r="DU91" s="161"/>
      <c r="DV91" s="161"/>
      <c r="DW91" s="161"/>
      <c r="DX91" s="161"/>
      <c r="DY91" s="161"/>
      <c r="DZ91" s="161"/>
      <c r="EA91" s="161"/>
      <c r="EB91" s="161"/>
      <c r="EC91" s="161"/>
      <c r="ED91" s="161"/>
      <c r="EE91" s="161"/>
      <c r="EF91" s="161"/>
      <c r="EG91" s="161"/>
      <c r="EH91" s="161"/>
      <c r="EI91" s="161"/>
      <c r="EJ91" s="161"/>
      <c r="EK91" s="161"/>
      <c r="EL91" s="161"/>
      <c r="EM91" s="161"/>
      <c r="EN91" s="161"/>
      <c r="EO91" s="161"/>
      <c r="EP91" s="161"/>
      <c r="EQ91" s="161"/>
      <c r="ER91" s="161"/>
      <c r="ES91" s="161"/>
      <c r="ET91" s="161"/>
      <c r="EU91" s="161"/>
      <c r="EV91" s="161"/>
      <c r="EW91" s="161"/>
      <c r="EX91" s="161"/>
      <c r="EY91" s="161"/>
      <c r="EZ91" s="161"/>
      <c r="FA91" s="161"/>
      <c r="FB91" s="161"/>
      <c r="FC91" s="161"/>
      <c r="FD91" s="161"/>
      <c r="FE91" s="161"/>
      <c r="FF91" s="161"/>
      <c r="FG91" s="161"/>
      <c r="FH91" s="161"/>
      <c r="FI91" s="161"/>
      <c r="FJ91" s="161"/>
      <c r="FK91" s="161"/>
      <c r="FL91" s="161"/>
      <c r="FM91" s="161"/>
      <c r="FN91" s="161"/>
      <c r="FO91" s="161"/>
      <c r="FP91" s="161"/>
      <c r="FQ91" s="161"/>
      <c r="FR91" s="161"/>
      <c r="FS91" s="161"/>
      <c r="FT91" s="161"/>
      <c r="FU91" s="161"/>
      <c r="FV91" s="161"/>
      <c r="FW91" s="161"/>
      <c r="FX91" s="161"/>
      <c r="FY91" s="161"/>
      <c r="FZ91" s="161"/>
      <c r="GA91" s="161"/>
      <c r="GB91" s="161"/>
      <c r="GC91" s="161"/>
      <c r="GD91" s="161"/>
      <c r="GE91" s="161"/>
      <c r="GF91" s="161"/>
      <c r="GG91" s="161"/>
      <c r="GH91" s="161"/>
      <c r="GI91" s="161"/>
      <c r="GJ91" s="164"/>
      <c r="GK91" s="164"/>
      <c r="GL91" s="164"/>
      <c r="GM91" s="164"/>
      <c r="GN91" s="164"/>
      <c r="GO91" s="164"/>
      <c r="GP91" s="164"/>
      <c r="GQ91" s="164"/>
      <c r="GR91" s="164"/>
      <c r="GS91" s="164"/>
      <c r="GT91" s="164"/>
      <c r="GU91" s="164"/>
      <c r="GV91" s="164"/>
      <c r="GW91" s="164"/>
      <c r="GX91" s="164"/>
      <c r="GY91" s="164"/>
      <c r="GZ91" s="164"/>
      <c r="HA91" s="164"/>
      <c r="HB91" s="164"/>
      <c r="HC91" s="164"/>
      <c r="HD91" s="164"/>
      <c r="HE91" s="164"/>
      <c r="HF91" s="164"/>
      <c r="HG91" s="164"/>
      <c r="HH91" s="164"/>
      <c r="HI91" s="164"/>
      <c r="HJ91" s="164"/>
      <c r="HK91" s="164"/>
      <c r="HL91" s="164"/>
      <c r="HM91" s="164"/>
      <c r="HN91" s="164"/>
      <c r="HO91" s="164"/>
      <c r="HP91" s="164"/>
      <c r="HQ91" s="164"/>
      <c r="HR91" s="164"/>
      <c r="HS91" s="164"/>
      <c r="HT91" s="164"/>
      <c r="HU91" s="164"/>
      <c r="HV91" s="164"/>
      <c r="HW91" s="164"/>
      <c r="HX91" s="164"/>
      <c r="HY91" s="164"/>
      <c r="HZ91" s="164"/>
      <c r="IA91" s="164"/>
      <c r="IB91" s="164"/>
      <c r="IC91" s="164"/>
      <c r="ID91" s="164"/>
      <c r="IE91" s="164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s="165" customFormat="1" x14ac:dyDescent="0.2">
      <c r="A92" s="161"/>
      <c r="B92" s="158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1"/>
      <c r="CH92" s="161"/>
      <c r="CI92" s="161"/>
      <c r="CJ92" s="161"/>
      <c r="CK92" s="161"/>
      <c r="CL92" s="161"/>
      <c r="CM92" s="161"/>
      <c r="CN92" s="161"/>
      <c r="CO92" s="161"/>
      <c r="CP92" s="161"/>
      <c r="CQ92" s="161"/>
      <c r="CR92" s="161"/>
      <c r="CS92" s="161"/>
      <c r="CT92" s="161"/>
      <c r="CU92" s="161"/>
      <c r="CV92" s="161"/>
      <c r="CW92" s="161"/>
      <c r="CX92" s="161"/>
      <c r="CY92" s="161"/>
      <c r="CZ92" s="161"/>
      <c r="DA92" s="161"/>
      <c r="DB92" s="161"/>
      <c r="DC92" s="161"/>
      <c r="DD92" s="161"/>
      <c r="DE92" s="161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1"/>
      <c r="DQ92" s="161"/>
      <c r="DR92" s="161"/>
      <c r="DS92" s="161"/>
      <c r="DT92" s="161"/>
      <c r="DU92" s="161"/>
      <c r="DV92" s="161"/>
      <c r="DW92" s="161"/>
      <c r="DX92" s="161"/>
      <c r="DY92" s="161"/>
      <c r="DZ92" s="161"/>
      <c r="EA92" s="161"/>
      <c r="EB92" s="161"/>
      <c r="EC92" s="161"/>
      <c r="ED92" s="161"/>
      <c r="EE92" s="161"/>
      <c r="EF92" s="161"/>
      <c r="EG92" s="161"/>
      <c r="EH92" s="161"/>
      <c r="EI92" s="161"/>
      <c r="EJ92" s="161"/>
      <c r="EK92" s="161"/>
      <c r="EL92" s="161"/>
      <c r="EM92" s="161"/>
      <c r="EN92" s="161"/>
      <c r="EO92" s="161"/>
      <c r="EP92" s="161"/>
      <c r="EQ92" s="161"/>
      <c r="ER92" s="161"/>
      <c r="ES92" s="161"/>
      <c r="ET92" s="161"/>
      <c r="EU92" s="161"/>
      <c r="EV92" s="161"/>
      <c r="EW92" s="161"/>
      <c r="EX92" s="161"/>
      <c r="EY92" s="161"/>
      <c r="EZ92" s="161"/>
      <c r="FA92" s="161"/>
      <c r="FB92" s="161"/>
      <c r="FC92" s="161"/>
      <c r="FD92" s="161"/>
      <c r="FE92" s="161"/>
      <c r="FF92" s="161"/>
      <c r="FG92" s="161"/>
      <c r="FH92" s="161"/>
      <c r="FI92" s="161"/>
      <c r="FJ92" s="161"/>
      <c r="FK92" s="161"/>
      <c r="FL92" s="161"/>
      <c r="FM92" s="161"/>
      <c r="FN92" s="161"/>
      <c r="FO92" s="161"/>
      <c r="FP92" s="161"/>
      <c r="FQ92" s="161"/>
      <c r="FR92" s="161"/>
      <c r="FS92" s="161"/>
      <c r="FT92" s="161"/>
      <c r="FU92" s="161"/>
      <c r="FV92" s="161"/>
      <c r="FW92" s="161"/>
      <c r="FX92" s="161"/>
      <c r="FY92" s="161"/>
      <c r="FZ92" s="161"/>
      <c r="GA92" s="161"/>
      <c r="GB92" s="161"/>
      <c r="GC92" s="161"/>
      <c r="GD92" s="161"/>
      <c r="GE92" s="161"/>
      <c r="GF92" s="161"/>
      <c r="GG92" s="161"/>
      <c r="GH92" s="161"/>
      <c r="GI92" s="161"/>
      <c r="GJ92" s="164"/>
      <c r="GK92" s="164"/>
      <c r="GL92" s="164"/>
      <c r="GM92" s="164"/>
      <c r="GN92" s="164"/>
      <c r="GO92" s="164"/>
      <c r="GP92" s="164"/>
      <c r="GQ92" s="164"/>
      <c r="GR92" s="164"/>
      <c r="GS92" s="164"/>
      <c r="GT92" s="164"/>
      <c r="GU92" s="164"/>
      <c r="GV92" s="164"/>
      <c r="GW92" s="164"/>
      <c r="GX92" s="164"/>
      <c r="GY92" s="164"/>
      <c r="GZ92" s="164"/>
      <c r="HA92" s="164"/>
      <c r="HB92" s="164"/>
      <c r="HC92" s="164"/>
      <c r="HD92" s="164"/>
      <c r="HE92" s="164"/>
      <c r="HF92" s="164"/>
      <c r="HG92" s="164"/>
      <c r="HH92" s="164"/>
      <c r="HI92" s="164"/>
      <c r="HJ92" s="164"/>
      <c r="HK92" s="164"/>
      <c r="HL92" s="164"/>
      <c r="HM92" s="164"/>
      <c r="HN92" s="164"/>
      <c r="HO92" s="164"/>
      <c r="HP92" s="164"/>
      <c r="HQ92" s="164"/>
      <c r="HR92" s="164"/>
      <c r="HS92" s="164"/>
      <c r="HT92" s="164"/>
      <c r="HU92" s="164"/>
      <c r="HV92" s="164"/>
      <c r="HW92" s="164"/>
      <c r="HX92" s="164"/>
      <c r="HY92" s="164"/>
      <c r="HZ92" s="164"/>
      <c r="IA92" s="164"/>
      <c r="IB92" s="164"/>
      <c r="IC92" s="164"/>
      <c r="ID92" s="164"/>
      <c r="IE92" s="164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s="165" customFormat="1" x14ac:dyDescent="0.2">
      <c r="A93" s="161"/>
      <c r="B93" s="158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1"/>
      <c r="CA93" s="161"/>
      <c r="CB93" s="161"/>
      <c r="CC93" s="161"/>
      <c r="CD93" s="161"/>
      <c r="CE93" s="161"/>
      <c r="CF93" s="161"/>
      <c r="CG93" s="161"/>
      <c r="CH93" s="161"/>
      <c r="CI93" s="161"/>
      <c r="CJ93" s="161"/>
      <c r="CK93" s="161"/>
      <c r="CL93" s="161"/>
      <c r="CM93" s="161"/>
      <c r="CN93" s="161"/>
      <c r="CO93" s="161"/>
      <c r="CP93" s="161"/>
      <c r="CQ93" s="161"/>
      <c r="CR93" s="161"/>
      <c r="CS93" s="161"/>
      <c r="CT93" s="161"/>
      <c r="CU93" s="161"/>
      <c r="CV93" s="161"/>
      <c r="CW93" s="161"/>
      <c r="CX93" s="161"/>
      <c r="CY93" s="161"/>
      <c r="CZ93" s="161"/>
      <c r="DA93" s="161"/>
      <c r="DB93" s="161"/>
      <c r="DC93" s="161"/>
      <c r="DD93" s="161"/>
      <c r="DE93" s="161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1"/>
      <c r="DQ93" s="161"/>
      <c r="DR93" s="161"/>
      <c r="DS93" s="161"/>
      <c r="DT93" s="161"/>
      <c r="DU93" s="161"/>
      <c r="DV93" s="161"/>
      <c r="DW93" s="161"/>
      <c r="DX93" s="161"/>
      <c r="DY93" s="161"/>
      <c r="DZ93" s="161"/>
      <c r="EA93" s="161"/>
      <c r="EB93" s="161"/>
      <c r="EC93" s="161"/>
      <c r="ED93" s="161"/>
      <c r="EE93" s="161"/>
      <c r="EF93" s="161"/>
      <c r="EG93" s="161"/>
      <c r="EH93" s="161"/>
      <c r="EI93" s="161"/>
      <c r="EJ93" s="161"/>
      <c r="EK93" s="161"/>
      <c r="EL93" s="161"/>
      <c r="EM93" s="161"/>
      <c r="EN93" s="161"/>
      <c r="EO93" s="161"/>
      <c r="EP93" s="161"/>
      <c r="EQ93" s="161"/>
      <c r="ER93" s="161"/>
      <c r="ES93" s="161"/>
      <c r="ET93" s="161"/>
      <c r="EU93" s="161"/>
      <c r="EV93" s="161"/>
      <c r="EW93" s="161"/>
      <c r="EX93" s="161"/>
      <c r="EY93" s="161"/>
      <c r="EZ93" s="161"/>
      <c r="FA93" s="161"/>
      <c r="FB93" s="161"/>
      <c r="FC93" s="161"/>
      <c r="FD93" s="161"/>
      <c r="FE93" s="161"/>
      <c r="FF93" s="161"/>
      <c r="FG93" s="161"/>
      <c r="FH93" s="161"/>
      <c r="FI93" s="161"/>
      <c r="FJ93" s="161"/>
      <c r="FK93" s="161"/>
      <c r="FL93" s="161"/>
      <c r="FM93" s="161"/>
      <c r="FN93" s="161"/>
      <c r="FO93" s="161"/>
      <c r="FP93" s="161"/>
      <c r="FQ93" s="161"/>
      <c r="FR93" s="161"/>
      <c r="FS93" s="161"/>
      <c r="FT93" s="161"/>
      <c r="FU93" s="161"/>
      <c r="FV93" s="161"/>
      <c r="FW93" s="161"/>
      <c r="FX93" s="161"/>
      <c r="FY93" s="161"/>
      <c r="FZ93" s="161"/>
      <c r="GA93" s="161"/>
      <c r="GB93" s="161"/>
      <c r="GC93" s="161"/>
      <c r="GD93" s="161"/>
      <c r="GE93" s="161"/>
      <c r="GF93" s="161"/>
      <c r="GG93" s="161"/>
      <c r="GH93" s="161"/>
      <c r="GI93" s="161"/>
      <c r="GJ93" s="164"/>
      <c r="GK93" s="164"/>
      <c r="GL93" s="164"/>
      <c r="GM93" s="164"/>
      <c r="GN93" s="164"/>
      <c r="GO93" s="164"/>
      <c r="GP93" s="164"/>
      <c r="GQ93" s="164"/>
      <c r="GR93" s="164"/>
      <c r="GS93" s="164"/>
      <c r="GT93" s="164"/>
      <c r="GU93" s="164"/>
      <c r="GV93" s="164"/>
      <c r="GW93" s="164"/>
      <c r="GX93" s="164"/>
      <c r="GY93" s="164"/>
      <c r="GZ93" s="164"/>
      <c r="HA93" s="164"/>
      <c r="HB93" s="164"/>
      <c r="HC93" s="164"/>
      <c r="HD93" s="164"/>
      <c r="HE93" s="164"/>
      <c r="HF93" s="164"/>
      <c r="HG93" s="164"/>
      <c r="HH93" s="164"/>
      <c r="HI93" s="164"/>
      <c r="HJ93" s="164"/>
      <c r="HK93" s="164"/>
      <c r="HL93" s="164"/>
      <c r="HM93" s="164"/>
      <c r="HN93" s="164"/>
      <c r="HO93" s="164"/>
      <c r="HP93" s="164"/>
      <c r="HQ93" s="164"/>
      <c r="HR93" s="164"/>
      <c r="HS93" s="164"/>
      <c r="HT93" s="164"/>
      <c r="HU93" s="164"/>
      <c r="HV93" s="164"/>
      <c r="HW93" s="164"/>
      <c r="HX93" s="164"/>
      <c r="HY93" s="164"/>
      <c r="HZ93" s="164"/>
      <c r="IA93" s="164"/>
      <c r="IB93" s="164"/>
      <c r="IC93" s="164"/>
      <c r="ID93" s="164"/>
      <c r="IE93" s="164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s="165" customFormat="1" x14ac:dyDescent="0.2">
      <c r="A94" s="161"/>
      <c r="B94" s="158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1"/>
      <c r="CA94" s="161"/>
      <c r="CB94" s="161"/>
      <c r="CC94" s="161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1"/>
      <c r="CO94" s="161"/>
      <c r="CP94" s="161"/>
      <c r="CQ94" s="161"/>
      <c r="CR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1"/>
      <c r="DC94" s="161"/>
      <c r="DD94" s="161"/>
      <c r="DE94" s="161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1"/>
      <c r="DQ94" s="161"/>
      <c r="DR94" s="161"/>
      <c r="DS94" s="161"/>
      <c r="DT94" s="161"/>
      <c r="DU94" s="161"/>
      <c r="DV94" s="161"/>
      <c r="DW94" s="161"/>
      <c r="DX94" s="161"/>
      <c r="DY94" s="161"/>
      <c r="DZ94" s="161"/>
      <c r="EA94" s="161"/>
      <c r="EB94" s="161"/>
      <c r="EC94" s="161"/>
      <c r="ED94" s="161"/>
      <c r="EE94" s="161"/>
      <c r="EF94" s="161"/>
      <c r="EG94" s="161"/>
      <c r="EH94" s="161"/>
      <c r="EI94" s="161"/>
      <c r="EJ94" s="161"/>
      <c r="EK94" s="161"/>
      <c r="EL94" s="161"/>
      <c r="EM94" s="161"/>
      <c r="EN94" s="161"/>
      <c r="EO94" s="161"/>
      <c r="EP94" s="161"/>
      <c r="EQ94" s="161"/>
      <c r="ER94" s="161"/>
      <c r="ES94" s="161"/>
      <c r="ET94" s="161"/>
      <c r="EU94" s="161"/>
      <c r="EV94" s="161"/>
      <c r="EW94" s="161"/>
      <c r="EX94" s="161"/>
      <c r="EY94" s="161"/>
      <c r="EZ94" s="161"/>
      <c r="FA94" s="161"/>
      <c r="FB94" s="161"/>
      <c r="FC94" s="161"/>
      <c r="FD94" s="161"/>
      <c r="FE94" s="161"/>
      <c r="FF94" s="161"/>
      <c r="FG94" s="161"/>
      <c r="FH94" s="161"/>
      <c r="FI94" s="161"/>
      <c r="FJ94" s="161"/>
      <c r="FK94" s="161"/>
      <c r="FL94" s="161"/>
      <c r="FM94" s="161"/>
      <c r="FN94" s="161"/>
      <c r="FO94" s="161"/>
      <c r="FP94" s="161"/>
      <c r="FQ94" s="161"/>
      <c r="FR94" s="161"/>
      <c r="FS94" s="161"/>
      <c r="FT94" s="161"/>
      <c r="FU94" s="161"/>
      <c r="FV94" s="161"/>
      <c r="FW94" s="161"/>
      <c r="FX94" s="161"/>
      <c r="FY94" s="161"/>
      <c r="FZ94" s="161"/>
      <c r="GA94" s="161"/>
      <c r="GB94" s="161"/>
      <c r="GC94" s="161"/>
      <c r="GD94" s="161"/>
      <c r="GE94" s="161"/>
      <c r="GF94" s="161"/>
      <c r="GG94" s="161"/>
      <c r="GH94" s="161"/>
      <c r="GI94" s="161"/>
      <c r="GJ94" s="164"/>
      <c r="GK94" s="164"/>
      <c r="GL94" s="164"/>
      <c r="GM94" s="164"/>
      <c r="GN94" s="164"/>
      <c r="GO94" s="164"/>
      <c r="GP94" s="164"/>
      <c r="GQ94" s="164"/>
      <c r="GR94" s="164"/>
      <c r="GS94" s="164"/>
      <c r="GT94" s="164"/>
      <c r="GU94" s="164"/>
      <c r="GV94" s="164"/>
      <c r="GW94" s="164"/>
      <c r="GX94" s="164"/>
      <c r="GY94" s="164"/>
      <c r="GZ94" s="164"/>
      <c r="HA94" s="164"/>
      <c r="HB94" s="164"/>
      <c r="HC94" s="164"/>
      <c r="HD94" s="164"/>
      <c r="HE94" s="164"/>
      <c r="HF94" s="164"/>
      <c r="HG94" s="164"/>
      <c r="HH94" s="164"/>
      <c r="HI94" s="164"/>
      <c r="HJ94" s="164"/>
      <c r="HK94" s="164"/>
      <c r="HL94" s="164"/>
      <c r="HM94" s="164"/>
      <c r="HN94" s="164"/>
      <c r="HO94" s="164"/>
      <c r="HP94" s="164"/>
      <c r="HQ94" s="164"/>
      <c r="HR94" s="164"/>
      <c r="HS94" s="164"/>
      <c r="HT94" s="164"/>
      <c r="HU94" s="164"/>
      <c r="HV94" s="164"/>
      <c r="HW94" s="164"/>
      <c r="HX94" s="164"/>
      <c r="HY94" s="164"/>
      <c r="HZ94" s="164"/>
      <c r="IA94" s="164"/>
      <c r="IB94" s="164"/>
      <c r="IC94" s="164"/>
      <c r="ID94" s="164"/>
      <c r="IE94" s="164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s="165" customFormat="1" x14ac:dyDescent="0.2">
      <c r="A95" s="161"/>
      <c r="B95" s="158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1"/>
      <c r="CA95" s="161"/>
      <c r="CB95" s="161"/>
      <c r="CC95" s="161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1"/>
      <c r="CO95" s="161"/>
      <c r="CP95" s="161"/>
      <c r="CQ95" s="161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1"/>
      <c r="DC95" s="161"/>
      <c r="DD95" s="161"/>
      <c r="DE95" s="161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161"/>
      <c r="DQ95" s="161"/>
      <c r="DR95" s="161"/>
      <c r="DS95" s="161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161"/>
      <c r="EE95" s="161"/>
      <c r="EF95" s="161"/>
      <c r="EG95" s="161"/>
      <c r="EH95" s="161"/>
      <c r="EI95" s="161"/>
      <c r="EJ95" s="161"/>
      <c r="EK95" s="161"/>
      <c r="EL95" s="161"/>
      <c r="EM95" s="161"/>
      <c r="EN95" s="161"/>
      <c r="EO95" s="161"/>
      <c r="EP95" s="161"/>
      <c r="EQ95" s="161"/>
      <c r="ER95" s="161"/>
      <c r="ES95" s="161"/>
      <c r="ET95" s="161"/>
      <c r="EU95" s="161"/>
      <c r="EV95" s="161"/>
      <c r="EW95" s="161"/>
      <c r="EX95" s="161"/>
      <c r="EY95" s="161"/>
      <c r="EZ95" s="161"/>
      <c r="FA95" s="161"/>
      <c r="FB95" s="161"/>
      <c r="FC95" s="161"/>
      <c r="FD95" s="161"/>
      <c r="FE95" s="161"/>
      <c r="FF95" s="161"/>
      <c r="FG95" s="161"/>
      <c r="FH95" s="161"/>
      <c r="FI95" s="161"/>
      <c r="FJ95" s="161"/>
      <c r="FK95" s="161"/>
      <c r="FL95" s="161"/>
      <c r="FM95" s="161"/>
      <c r="FN95" s="161"/>
      <c r="FO95" s="161"/>
      <c r="FP95" s="161"/>
      <c r="FQ95" s="161"/>
      <c r="FR95" s="161"/>
      <c r="FS95" s="161"/>
      <c r="FT95" s="161"/>
      <c r="FU95" s="161"/>
      <c r="FV95" s="161"/>
      <c r="FW95" s="161"/>
      <c r="FX95" s="161"/>
      <c r="FY95" s="161"/>
      <c r="FZ95" s="161"/>
      <c r="GA95" s="161"/>
      <c r="GB95" s="161"/>
      <c r="GC95" s="161"/>
      <c r="GD95" s="161"/>
      <c r="GE95" s="161"/>
      <c r="GF95" s="161"/>
      <c r="GG95" s="161"/>
      <c r="GH95" s="161"/>
      <c r="GI95" s="161"/>
      <c r="GJ95" s="164"/>
      <c r="GK95" s="164"/>
      <c r="GL95" s="164"/>
      <c r="GM95" s="164"/>
      <c r="GN95" s="164"/>
      <c r="GO95" s="164"/>
      <c r="GP95" s="164"/>
      <c r="GQ95" s="164"/>
      <c r="GR95" s="164"/>
      <c r="GS95" s="164"/>
      <c r="GT95" s="164"/>
      <c r="GU95" s="164"/>
      <c r="GV95" s="164"/>
      <c r="GW95" s="164"/>
      <c r="GX95" s="164"/>
      <c r="GY95" s="164"/>
      <c r="GZ95" s="164"/>
      <c r="HA95" s="164"/>
      <c r="HB95" s="164"/>
      <c r="HC95" s="164"/>
      <c r="HD95" s="164"/>
      <c r="HE95" s="164"/>
      <c r="HF95" s="164"/>
      <c r="HG95" s="164"/>
      <c r="HH95" s="164"/>
      <c r="HI95" s="164"/>
      <c r="HJ95" s="164"/>
      <c r="HK95" s="164"/>
      <c r="HL95" s="164"/>
      <c r="HM95" s="164"/>
      <c r="HN95" s="164"/>
      <c r="HO95" s="164"/>
      <c r="HP95" s="164"/>
      <c r="HQ95" s="164"/>
      <c r="HR95" s="164"/>
      <c r="HS95" s="164"/>
      <c r="HT95" s="164"/>
      <c r="HU95" s="164"/>
      <c r="HV95" s="164"/>
      <c r="HW95" s="164"/>
      <c r="HX95" s="164"/>
      <c r="HY95" s="164"/>
      <c r="HZ95" s="164"/>
      <c r="IA95" s="164"/>
      <c r="IB95" s="164"/>
      <c r="IC95" s="164"/>
      <c r="ID95" s="164"/>
      <c r="IE95" s="164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165" customFormat="1" x14ac:dyDescent="0.2">
      <c r="A96" s="161"/>
      <c r="B96" s="158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1"/>
      <c r="CA96" s="161"/>
      <c r="CB96" s="161"/>
      <c r="CC96" s="161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1"/>
      <c r="CO96" s="161"/>
      <c r="CP96" s="161"/>
      <c r="CQ96" s="161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1"/>
      <c r="DC96" s="161"/>
      <c r="DD96" s="161"/>
      <c r="DE96" s="161"/>
      <c r="DF96" s="161"/>
      <c r="DG96" s="161"/>
      <c r="DH96" s="161"/>
      <c r="DI96" s="161"/>
      <c r="DJ96" s="161"/>
      <c r="DK96" s="161"/>
      <c r="DL96" s="161"/>
      <c r="DM96" s="161"/>
      <c r="DN96" s="161"/>
      <c r="DO96" s="161"/>
      <c r="DP96" s="161"/>
      <c r="DQ96" s="161"/>
      <c r="DR96" s="161"/>
      <c r="DS96" s="161"/>
      <c r="DT96" s="161"/>
      <c r="DU96" s="161"/>
      <c r="DV96" s="161"/>
      <c r="DW96" s="161"/>
      <c r="DX96" s="161"/>
      <c r="DY96" s="161"/>
      <c r="DZ96" s="161"/>
      <c r="EA96" s="161"/>
      <c r="EB96" s="161"/>
      <c r="EC96" s="161"/>
      <c r="ED96" s="161"/>
      <c r="EE96" s="161"/>
      <c r="EF96" s="161"/>
      <c r="EG96" s="161"/>
      <c r="EH96" s="161"/>
      <c r="EI96" s="161"/>
      <c r="EJ96" s="161"/>
      <c r="EK96" s="161"/>
      <c r="EL96" s="161"/>
      <c r="EM96" s="161"/>
      <c r="EN96" s="161"/>
      <c r="EO96" s="161"/>
      <c r="EP96" s="161"/>
      <c r="EQ96" s="161"/>
      <c r="ER96" s="161"/>
      <c r="ES96" s="161"/>
      <c r="ET96" s="161"/>
      <c r="EU96" s="161"/>
      <c r="EV96" s="161"/>
      <c r="EW96" s="161"/>
      <c r="EX96" s="161"/>
      <c r="EY96" s="161"/>
      <c r="EZ96" s="161"/>
      <c r="FA96" s="161"/>
      <c r="FB96" s="161"/>
      <c r="FC96" s="161"/>
      <c r="FD96" s="161"/>
      <c r="FE96" s="161"/>
      <c r="FF96" s="161"/>
      <c r="FG96" s="161"/>
      <c r="FH96" s="161"/>
      <c r="FI96" s="161"/>
      <c r="FJ96" s="161"/>
      <c r="FK96" s="161"/>
      <c r="FL96" s="161"/>
      <c r="FM96" s="161"/>
      <c r="FN96" s="161"/>
      <c r="FO96" s="161"/>
      <c r="FP96" s="161"/>
      <c r="FQ96" s="161"/>
      <c r="FR96" s="161"/>
      <c r="FS96" s="161"/>
      <c r="FT96" s="161"/>
      <c r="FU96" s="161"/>
      <c r="FV96" s="161"/>
      <c r="FW96" s="161"/>
      <c r="FX96" s="161"/>
      <c r="FY96" s="161"/>
      <c r="FZ96" s="161"/>
      <c r="GA96" s="161"/>
      <c r="GB96" s="161"/>
      <c r="GC96" s="161"/>
      <c r="GD96" s="161"/>
      <c r="GE96" s="161"/>
      <c r="GF96" s="161"/>
      <c r="GG96" s="161"/>
      <c r="GH96" s="161"/>
      <c r="GI96" s="161"/>
      <c r="GJ96" s="164"/>
      <c r="GK96" s="164"/>
      <c r="GL96" s="164"/>
      <c r="GM96" s="164"/>
      <c r="GN96" s="164"/>
      <c r="GO96" s="164"/>
      <c r="GP96" s="164"/>
      <c r="GQ96" s="164"/>
      <c r="GR96" s="164"/>
      <c r="GS96" s="164"/>
      <c r="GT96" s="164"/>
      <c r="GU96" s="164"/>
      <c r="GV96" s="164"/>
      <c r="GW96" s="164"/>
      <c r="GX96" s="164"/>
      <c r="GY96" s="164"/>
      <c r="GZ96" s="164"/>
      <c r="HA96" s="164"/>
      <c r="HB96" s="164"/>
      <c r="HC96" s="164"/>
      <c r="HD96" s="164"/>
      <c r="HE96" s="164"/>
      <c r="HF96" s="164"/>
      <c r="HG96" s="164"/>
      <c r="HH96" s="164"/>
      <c r="HI96" s="164"/>
      <c r="HJ96" s="164"/>
      <c r="HK96" s="164"/>
      <c r="HL96" s="164"/>
      <c r="HM96" s="164"/>
      <c r="HN96" s="164"/>
      <c r="HO96" s="164"/>
      <c r="HP96" s="164"/>
      <c r="HQ96" s="164"/>
      <c r="HR96" s="164"/>
      <c r="HS96" s="164"/>
      <c r="HT96" s="164"/>
      <c r="HU96" s="164"/>
      <c r="HV96" s="164"/>
      <c r="HW96" s="164"/>
      <c r="HX96" s="164"/>
      <c r="HY96" s="164"/>
      <c r="HZ96" s="164"/>
      <c r="IA96" s="164"/>
      <c r="IB96" s="164"/>
      <c r="IC96" s="164"/>
      <c r="ID96" s="164"/>
      <c r="IE96" s="164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s="165" customFormat="1" x14ac:dyDescent="0.2">
      <c r="A97" s="161"/>
      <c r="B97" s="158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1"/>
      <c r="DQ97" s="161"/>
      <c r="DR97" s="161"/>
      <c r="DS97" s="161"/>
      <c r="DT97" s="161"/>
      <c r="DU97" s="161"/>
      <c r="DV97" s="161"/>
      <c r="DW97" s="161"/>
      <c r="DX97" s="161"/>
      <c r="DY97" s="161"/>
      <c r="DZ97" s="161"/>
      <c r="EA97" s="161"/>
      <c r="EB97" s="161"/>
      <c r="EC97" s="161"/>
      <c r="ED97" s="161"/>
      <c r="EE97" s="161"/>
      <c r="EF97" s="161"/>
      <c r="EG97" s="161"/>
      <c r="EH97" s="161"/>
      <c r="EI97" s="161"/>
      <c r="EJ97" s="161"/>
      <c r="EK97" s="161"/>
      <c r="EL97" s="161"/>
      <c r="EM97" s="161"/>
      <c r="EN97" s="161"/>
      <c r="EO97" s="161"/>
      <c r="EP97" s="161"/>
      <c r="EQ97" s="161"/>
      <c r="ER97" s="161"/>
      <c r="ES97" s="161"/>
      <c r="ET97" s="161"/>
      <c r="EU97" s="161"/>
      <c r="EV97" s="161"/>
      <c r="EW97" s="161"/>
      <c r="EX97" s="161"/>
      <c r="EY97" s="161"/>
      <c r="EZ97" s="161"/>
      <c r="FA97" s="161"/>
      <c r="FB97" s="161"/>
      <c r="FC97" s="161"/>
      <c r="FD97" s="161"/>
      <c r="FE97" s="161"/>
      <c r="FF97" s="161"/>
      <c r="FG97" s="161"/>
      <c r="FH97" s="161"/>
      <c r="FI97" s="161"/>
      <c r="FJ97" s="161"/>
      <c r="FK97" s="161"/>
      <c r="FL97" s="161"/>
      <c r="FM97" s="161"/>
      <c r="FN97" s="161"/>
      <c r="FO97" s="161"/>
      <c r="FP97" s="161"/>
      <c r="FQ97" s="161"/>
      <c r="FR97" s="161"/>
      <c r="FS97" s="161"/>
      <c r="FT97" s="161"/>
      <c r="FU97" s="161"/>
      <c r="FV97" s="161"/>
      <c r="FW97" s="161"/>
      <c r="FX97" s="161"/>
      <c r="FY97" s="161"/>
      <c r="FZ97" s="161"/>
      <c r="GA97" s="161"/>
      <c r="GB97" s="161"/>
      <c r="GC97" s="161"/>
      <c r="GD97" s="161"/>
      <c r="GE97" s="161"/>
      <c r="GF97" s="161"/>
      <c r="GG97" s="161"/>
      <c r="GH97" s="161"/>
      <c r="GI97" s="161"/>
      <c r="GJ97" s="164"/>
      <c r="GK97" s="164"/>
      <c r="GL97" s="164"/>
      <c r="GM97" s="164"/>
      <c r="GN97" s="164"/>
      <c r="GO97" s="164"/>
      <c r="GP97" s="164"/>
      <c r="GQ97" s="164"/>
      <c r="GR97" s="164"/>
      <c r="GS97" s="164"/>
      <c r="GT97" s="164"/>
      <c r="GU97" s="164"/>
      <c r="GV97" s="164"/>
      <c r="GW97" s="164"/>
      <c r="GX97" s="164"/>
      <c r="GY97" s="164"/>
      <c r="GZ97" s="164"/>
      <c r="HA97" s="164"/>
      <c r="HB97" s="164"/>
      <c r="HC97" s="164"/>
      <c r="HD97" s="164"/>
      <c r="HE97" s="164"/>
      <c r="HF97" s="164"/>
      <c r="HG97" s="164"/>
      <c r="HH97" s="164"/>
      <c r="HI97" s="164"/>
      <c r="HJ97" s="164"/>
      <c r="HK97" s="164"/>
      <c r="HL97" s="164"/>
      <c r="HM97" s="164"/>
      <c r="HN97" s="164"/>
      <c r="HO97" s="164"/>
      <c r="HP97" s="164"/>
      <c r="HQ97" s="164"/>
      <c r="HR97" s="164"/>
      <c r="HS97" s="164"/>
      <c r="HT97" s="164"/>
      <c r="HU97" s="164"/>
      <c r="HV97" s="164"/>
      <c r="HW97" s="164"/>
      <c r="HX97" s="164"/>
      <c r="HY97" s="164"/>
      <c r="HZ97" s="164"/>
      <c r="IA97" s="164"/>
      <c r="IB97" s="164"/>
      <c r="IC97" s="164"/>
      <c r="ID97" s="164"/>
      <c r="IE97" s="164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165" customFormat="1" x14ac:dyDescent="0.2">
      <c r="A98" s="161"/>
      <c r="B98" s="158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1"/>
      <c r="CB98" s="161"/>
      <c r="CC98" s="161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1"/>
      <c r="CO98" s="161"/>
      <c r="CP98" s="161"/>
      <c r="CQ98" s="161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1"/>
      <c r="DC98" s="161"/>
      <c r="DD98" s="161"/>
      <c r="DE98" s="161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  <c r="EA98" s="161"/>
      <c r="EB98" s="161"/>
      <c r="EC98" s="161"/>
      <c r="ED98" s="161"/>
      <c r="EE98" s="161"/>
      <c r="EF98" s="161"/>
      <c r="EG98" s="161"/>
      <c r="EH98" s="161"/>
      <c r="EI98" s="161"/>
      <c r="EJ98" s="161"/>
      <c r="EK98" s="161"/>
      <c r="EL98" s="161"/>
      <c r="EM98" s="161"/>
      <c r="EN98" s="161"/>
      <c r="EO98" s="161"/>
      <c r="EP98" s="161"/>
      <c r="EQ98" s="161"/>
      <c r="ER98" s="161"/>
      <c r="ES98" s="161"/>
      <c r="ET98" s="161"/>
      <c r="EU98" s="161"/>
      <c r="EV98" s="161"/>
      <c r="EW98" s="161"/>
      <c r="EX98" s="161"/>
      <c r="EY98" s="161"/>
      <c r="EZ98" s="161"/>
      <c r="FA98" s="161"/>
      <c r="FB98" s="161"/>
      <c r="FC98" s="161"/>
      <c r="FD98" s="161"/>
      <c r="FE98" s="161"/>
      <c r="FF98" s="161"/>
      <c r="FG98" s="161"/>
      <c r="FH98" s="161"/>
      <c r="FI98" s="161"/>
      <c r="FJ98" s="161"/>
      <c r="FK98" s="161"/>
      <c r="FL98" s="161"/>
      <c r="FM98" s="161"/>
      <c r="FN98" s="161"/>
      <c r="FO98" s="161"/>
      <c r="FP98" s="161"/>
      <c r="FQ98" s="161"/>
      <c r="FR98" s="161"/>
      <c r="FS98" s="161"/>
      <c r="FT98" s="161"/>
      <c r="FU98" s="161"/>
      <c r="FV98" s="161"/>
      <c r="FW98" s="161"/>
      <c r="FX98" s="161"/>
      <c r="FY98" s="161"/>
      <c r="FZ98" s="161"/>
      <c r="GA98" s="161"/>
      <c r="GB98" s="161"/>
      <c r="GC98" s="161"/>
      <c r="GD98" s="161"/>
      <c r="GE98" s="161"/>
      <c r="GF98" s="161"/>
      <c r="GG98" s="161"/>
      <c r="GH98" s="161"/>
      <c r="GI98" s="161"/>
      <c r="GJ98" s="164"/>
      <c r="GK98" s="164"/>
      <c r="GL98" s="164"/>
      <c r="GM98" s="164"/>
      <c r="GN98" s="164"/>
      <c r="GO98" s="164"/>
      <c r="GP98" s="164"/>
      <c r="GQ98" s="164"/>
      <c r="GR98" s="164"/>
      <c r="GS98" s="164"/>
      <c r="GT98" s="164"/>
      <c r="GU98" s="164"/>
      <c r="GV98" s="164"/>
      <c r="GW98" s="164"/>
      <c r="GX98" s="164"/>
      <c r="GY98" s="164"/>
      <c r="GZ98" s="164"/>
      <c r="HA98" s="164"/>
      <c r="HB98" s="164"/>
      <c r="HC98" s="164"/>
      <c r="HD98" s="164"/>
      <c r="HE98" s="164"/>
      <c r="HF98" s="164"/>
      <c r="HG98" s="164"/>
      <c r="HH98" s="164"/>
      <c r="HI98" s="164"/>
      <c r="HJ98" s="164"/>
      <c r="HK98" s="164"/>
      <c r="HL98" s="164"/>
      <c r="HM98" s="164"/>
      <c r="HN98" s="164"/>
      <c r="HO98" s="164"/>
      <c r="HP98" s="164"/>
      <c r="HQ98" s="164"/>
      <c r="HR98" s="164"/>
      <c r="HS98" s="164"/>
      <c r="HT98" s="164"/>
      <c r="HU98" s="164"/>
      <c r="HV98" s="164"/>
      <c r="HW98" s="164"/>
      <c r="HX98" s="164"/>
      <c r="HY98" s="164"/>
      <c r="HZ98" s="164"/>
      <c r="IA98" s="164"/>
      <c r="IB98" s="164"/>
      <c r="IC98" s="164"/>
      <c r="ID98" s="164"/>
      <c r="IE98" s="164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s="165" customFormat="1" x14ac:dyDescent="0.2">
      <c r="A99" s="161"/>
      <c r="B99" s="158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1"/>
      <c r="CA99" s="161"/>
      <c r="CB99" s="161"/>
      <c r="CC99" s="161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1"/>
      <c r="DC99" s="161"/>
      <c r="DD99" s="161"/>
      <c r="DE99" s="161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  <c r="EA99" s="161"/>
      <c r="EB99" s="161"/>
      <c r="EC99" s="161"/>
      <c r="ED99" s="161"/>
      <c r="EE99" s="161"/>
      <c r="EF99" s="161"/>
      <c r="EG99" s="161"/>
      <c r="EH99" s="161"/>
      <c r="EI99" s="161"/>
      <c r="EJ99" s="161"/>
      <c r="EK99" s="161"/>
      <c r="EL99" s="161"/>
      <c r="EM99" s="161"/>
      <c r="EN99" s="161"/>
      <c r="EO99" s="161"/>
      <c r="EP99" s="161"/>
      <c r="EQ99" s="161"/>
      <c r="ER99" s="161"/>
      <c r="ES99" s="161"/>
      <c r="ET99" s="161"/>
      <c r="EU99" s="161"/>
      <c r="EV99" s="161"/>
      <c r="EW99" s="161"/>
      <c r="EX99" s="161"/>
      <c r="EY99" s="161"/>
      <c r="EZ99" s="161"/>
      <c r="FA99" s="161"/>
      <c r="FB99" s="161"/>
      <c r="FC99" s="161"/>
      <c r="FD99" s="161"/>
      <c r="FE99" s="161"/>
      <c r="FF99" s="161"/>
      <c r="FG99" s="161"/>
      <c r="FH99" s="161"/>
      <c r="FI99" s="161"/>
      <c r="FJ99" s="161"/>
      <c r="FK99" s="161"/>
      <c r="FL99" s="161"/>
      <c r="FM99" s="161"/>
      <c r="FN99" s="161"/>
      <c r="FO99" s="161"/>
      <c r="FP99" s="161"/>
      <c r="FQ99" s="161"/>
      <c r="FR99" s="161"/>
      <c r="FS99" s="161"/>
      <c r="FT99" s="161"/>
      <c r="FU99" s="161"/>
      <c r="FV99" s="161"/>
      <c r="FW99" s="161"/>
      <c r="FX99" s="161"/>
      <c r="FY99" s="161"/>
      <c r="FZ99" s="161"/>
      <c r="GA99" s="161"/>
      <c r="GB99" s="161"/>
      <c r="GC99" s="161"/>
      <c r="GD99" s="161"/>
      <c r="GE99" s="161"/>
      <c r="GF99" s="161"/>
      <c r="GG99" s="161"/>
      <c r="GH99" s="161"/>
      <c r="GI99" s="161"/>
      <c r="GJ99" s="164"/>
      <c r="GK99" s="164"/>
      <c r="GL99" s="164"/>
      <c r="GM99" s="164"/>
      <c r="GN99" s="164"/>
      <c r="GO99" s="164"/>
      <c r="GP99" s="164"/>
      <c r="GQ99" s="164"/>
      <c r="GR99" s="164"/>
      <c r="GS99" s="164"/>
      <c r="GT99" s="164"/>
      <c r="GU99" s="164"/>
      <c r="GV99" s="164"/>
      <c r="GW99" s="164"/>
      <c r="GX99" s="164"/>
      <c r="GY99" s="164"/>
      <c r="GZ99" s="164"/>
      <c r="HA99" s="164"/>
      <c r="HB99" s="164"/>
      <c r="HC99" s="164"/>
      <c r="HD99" s="164"/>
      <c r="HE99" s="164"/>
      <c r="HF99" s="164"/>
      <c r="HG99" s="164"/>
      <c r="HH99" s="164"/>
      <c r="HI99" s="164"/>
      <c r="HJ99" s="164"/>
      <c r="HK99" s="164"/>
      <c r="HL99" s="164"/>
      <c r="HM99" s="164"/>
      <c r="HN99" s="164"/>
      <c r="HO99" s="164"/>
      <c r="HP99" s="164"/>
      <c r="HQ99" s="164"/>
      <c r="HR99" s="164"/>
      <c r="HS99" s="164"/>
      <c r="HT99" s="164"/>
      <c r="HU99" s="164"/>
      <c r="HV99" s="164"/>
      <c r="HW99" s="164"/>
      <c r="HX99" s="164"/>
      <c r="HY99" s="164"/>
      <c r="HZ99" s="164"/>
      <c r="IA99" s="164"/>
      <c r="IB99" s="164"/>
      <c r="IC99" s="164"/>
      <c r="ID99" s="164"/>
      <c r="IE99" s="164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s="165" customFormat="1" x14ac:dyDescent="0.2">
      <c r="A100" s="161"/>
      <c r="B100" s="158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1"/>
      <c r="CA100" s="161"/>
      <c r="CB100" s="161"/>
      <c r="CC100" s="161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1"/>
      <c r="CO100" s="161"/>
      <c r="CP100" s="161"/>
      <c r="CQ100" s="161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1"/>
      <c r="DC100" s="161"/>
      <c r="DD100" s="161"/>
      <c r="DE100" s="161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1"/>
      <c r="DQ100" s="161"/>
      <c r="DR100" s="161"/>
      <c r="DS100" s="161"/>
      <c r="DT100" s="161"/>
      <c r="DU100" s="161"/>
      <c r="DV100" s="161"/>
      <c r="DW100" s="161"/>
      <c r="DX100" s="161"/>
      <c r="DY100" s="161"/>
      <c r="DZ100" s="161"/>
      <c r="EA100" s="161"/>
      <c r="EB100" s="161"/>
      <c r="EC100" s="161"/>
      <c r="ED100" s="161"/>
      <c r="EE100" s="161"/>
      <c r="EF100" s="161"/>
      <c r="EG100" s="161"/>
      <c r="EH100" s="161"/>
      <c r="EI100" s="161"/>
      <c r="EJ100" s="161"/>
      <c r="EK100" s="161"/>
      <c r="EL100" s="161"/>
      <c r="EM100" s="161"/>
      <c r="EN100" s="161"/>
      <c r="EO100" s="161"/>
      <c r="EP100" s="161"/>
      <c r="EQ100" s="161"/>
      <c r="ER100" s="161"/>
      <c r="ES100" s="161"/>
      <c r="ET100" s="161"/>
      <c r="EU100" s="161"/>
      <c r="EV100" s="161"/>
      <c r="EW100" s="161"/>
      <c r="EX100" s="161"/>
      <c r="EY100" s="161"/>
      <c r="EZ100" s="161"/>
      <c r="FA100" s="161"/>
      <c r="FB100" s="161"/>
      <c r="FC100" s="161"/>
      <c r="FD100" s="161"/>
      <c r="FE100" s="161"/>
      <c r="FF100" s="161"/>
      <c r="FG100" s="161"/>
      <c r="FH100" s="161"/>
      <c r="FI100" s="161"/>
      <c r="FJ100" s="161"/>
      <c r="FK100" s="161"/>
      <c r="FL100" s="161"/>
      <c r="FM100" s="161"/>
      <c r="FN100" s="161"/>
      <c r="FO100" s="161"/>
      <c r="FP100" s="161"/>
      <c r="FQ100" s="161"/>
      <c r="FR100" s="161"/>
      <c r="FS100" s="161"/>
      <c r="FT100" s="161"/>
      <c r="FU100" s="161"/>
      <c r="FV100" s="161"/>
      <c r="FW100" s="161"/>
      <c r="FX100" s="161"/>
      <c r="FY100" s="161"/>
      <c r="FZ100" s="161"/>
      <c r="GA100" s="161"/>
      <c r="GB100" s="161"/>
      <c r="GC100" s="161"/>
      <c r="GD100" s="161"/>
      <c r="GE100" s="161"/>
      <c r="GF100" s="161"/>
      <c r="GG100" s="161"/>
      <c r="GH100" s="161"/>
      <c r="GI100" s="161"/>
      <c r="GJ100" s="164"/>
      <c r="GK100" s="164"/>
      <c r="GL100" s="164"/>
      <c r="GM100" s="164"/>
      <c r="GN100" s="164"/>
      <c r="GO100" s="164"/>
      <c r="GP100" s="164"/>
      <c r="GQ100" s="164"/>
      <c r="GR100" s="164"/>
      <c r="GS100" s="164"/>
      <c r="GT100" s="164"/>
      <c r="GU100" s="164"/>
      <c r="GV100" s="164"/>
      <c r="GW100" s="164"/>
      <c r="GX100" s="164"/>
      <c r="GY100" s="164"/>
      <c r="GZ100" s="164"/>
      <c r="HA100" s="164"/>
      <c r="HB100" s="164"/>
      <c r="HC100" s="164"/>
      <c r="HD100" s="164"/>
      <c r="HE100" s="164"/>
      <c r="HF100" s="164"/>
      <c r="HG100" s="164"/>
      <c r="HH100" s="164"/>
      <c r="HI100" s="164"/>
      <c r="HJ100" s="164"/>
      <c r="HK100" s="164"/>
      <c r="HL100" s="164"/>
      <c r="HM100" s="164"/>
      <c r="HN100" s="164"/>
      <c r="HO100" s="164"/>
      <c r="HP100" s="164"/>
      <c r="HQ100" s="164"/>
      <c r="HR100" s="164"/>
      <c r="HS100" s="164"/>
      <c r="HT100" s="164"/>
      <c r="HU100" s="164"/>
      <c r="HV100" s="164"/>
      <c r="HW100" s="164"/>
      <c r="HX100" s="164"/>
      <c r="HY100" s="164"/>
      <c r="HZ100" s="164"/>
      <c r="IA100" s="164"/>
      <c r="IB100" s="164"/>
      <c r="IC100" s="164"/>
      <c r="ID100" s="164"/>
      <c r="IE100" s="164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x14ac:dyDescent="0.2">
      <c r="A101" s="175"/>
      <c r="B101" s="176"/>
      <c r="C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/>
      <c r="BN101" s="177"/>
      <c r="BO101" s="177"/>
      <c r="BP101" s="177"/>
      <c r="BQ101" s="177"/>
      <c r="BR101" s="177"/>
      <c r="BS101" s="177"/>
      <c r="BT101" s="177"/>
      <c r="BU101" s="177"/>
      <c r="BV101" s="177"/>
      <c r="BW101" s="177"/>
      <c r="BX101" s="177"/>
      <c r="BY101" s="177"/>
      <c r="BZ101" s="177"/>
      <c r="CA101" s="177"/>
      <c r="CB101" s="177"/>
      <c r="CC101" s="177"/>
      <c r="CD101" s="177"/>
      <c r="CE101" s="177"/>
      <c r="CF101" s="177"/>
      <c r="CG101" s="177"/>
      <c r="CH101" s="177"/>
      <c r="CI101" s="177"/>
      <c r="CJ101" s="177"/>
      <c r="CK101" s="177"/>
      <c r="CL101" s="177"/>
      <c r="CM101" s="177"/>
      <c r="CN101" s="177"/>
      <c r="CO101" s="177"/>
      <c r="CP101" s="177"/>
      <c r="CQ101" s="177"/>
      <c r="CR101" s="177"/>
      <c r="CS101" s="177"/>
      <c r="CT101" s="177"/>
      <c r="CU101" s="177"/>
      <c r="CV101" s="177"/>
      <c r="CW101" s="177"/>
      <c r="CX101" s="177"/>
      <c r="CY101" s="177"/>
      <c r="CZ101" s="177"/>
      <c r="DA101" s="177"/>
      <c r="DB101" s="177"/>
      <c r="DC101" s="177"/>
      <c r="DD101" s="177"/>
      <c r="DE101" s="177"/>
      <c r="DF101" s="177"/>
      <c r="DG101" s="177"/>
      <c r="DH101" s="177"/>
      <c r="DI101" s="177"/>
      <c r="DJ101" s="177"/>
      <c r="DK101" s="177"/>
      <c r="DL101" s="177"/>
      <c r="DM101" s="177"/>
      <c r="DN101" s="177"/>
      <c r="DO101" s="177"/>
      <c r="DP101" s="177"/>
      <c r="DQ101" s="177"/>
      <c r="DR101" s="177"/>
      <c r="DS101" s="177"/>
      <c r="DT101" s="177"/>
      <c r="DU101" s="177"/>
      <c r="DV101" s="177"/>
      <c r="DW101" s="177"/>
      <c r="DX101" s="177"/>
      <c r="DY101" s="177"/>
      <c r="DZ101" s="177"/>
      <c r="EA101" s="177"/>
      <c r="EB101" s="177"/>
      <c r="EC101" s="177"/>
      <c r="ED101" s="177"/>
      <c r="EE101" s="177"/>
      <c r="EF101" s="177"/>
      <c r="EG101" s="177"/>
      <c r="EH101" s="177"/>
      <c r="EI101" s="177"/>
      <c r="EJ101" s="177"/>
      <c r="EK101" s="177"/>
      <c r="EL101" s="177"/>
      <c r="EM101" s="177"/>
      <c r="EN101" s="177"/>
      <c r="EO101" s="177"/>
      <c r="EP101" s="177"/>
      <c r="EQ101" s="177"/>
      <c r="ER101" s="177"/>
      <c r="ES101" s="177"/>
      <c r="ET101" s="177"/>
      <c r="EU101" s="177"/>
      <c r="EV101" s="177"/>
      <c r="EW101" s="177"/>
      <c r="EX101" s="177"/>
      <c r="EY101" s="177"/>
      <c r="EZ101" s="177"/>
      <c r="FA101" s="177"/>
      <c r="FB101" s="177"/>
      <c r="FC101" s="177"/>
      <c r="FD101" s="177"/>
      <c r="FE101" s="177"/>
      <c r="FF101" s="177"/>
      <c r="FG101" s="177"/>
      <c r="FH101" s="177"/>
      <c r="FI101" s="177"/>
      <c r="FJ101" s="177"/>
      <c r="FK101" s="177"/>
      <c r="FL101" s="177"/>
      <c r="FM101" s="177"/>
      <c r="FN101" s="177"/>
      <c r="FO101" s="177"/>
      <c r="FP101" s="177"/>
      <c r="FQ101" s="177"/>
      <c r="FR101" s="177"/>
      <c r="FS101" s="177"/>
      <c r="FT101" s="177"/>
      <c r="FU101" s="177"/>
      <c r="FV101" s="177"/>
      <c r="FW101" s="177"/>
      <c r="FX101" s="177"/>
      <c r="FY101" s="177"/>
      <c r="FZ101" s="177"/>
      <c r="GA101" s="177"/>
      <c r="GB101" s="177"/>
      <c r="GC101" s="177"/>
      <c r="GD101" s="177"/>
      <c r="GE101" s="177"/>
      <c r="GF101" s="177"/>
      <c r="GG101" s="177"/>
      <c r="GH101" s="177"/>
      <c r="GI101" s="177"/>
    </row>
    <row r="102" spans="1:256" x14ac:dyDescent="0.2">
      <c r="A102" s="175"/>
      <c r="B102" s="176"/>
      <c r="C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  <c r="AQ102" s="177"/>
      <c r="AR102" s="177"/>
      <c r="AS102" s="177"/>
      <c r="AT102" s="177"/>
      <c r="AU102" s="177"/>
      <c r="AV102" s="177"/>
      <c r="AW102" s="177"/>
      <c r="AX102" s="177"/>
      <c r="AY102" s="177"/>
      <c r="AZ102" s="177"/>
      <c r="BA102" s="177"/>
      <c r="BB102" s="177"/>
      <c r="BC102" s="177"/>
      <c r="BD102" s="177"/>
      <c r="BE102" s="177"/>
      <c r="BF102" s="177"/>
      <c r="BG102" s="177"/>
      <c r="BH102" s="177"/>
      <c r="BI102" s="177"/>
      <c r="BJ102" s="177"/>
      <c r="BK102" s="177"/>
      <c r="BL102" s="177"/>
      <c r="BM102" s="177"/>
      <c r="BN102" s="177"/>
      <c r="BO102" s="177"/>
      <c r="BP102" s="177"/>
      <c r="BQ102" s="177"/>
      <c r="BR102" s="177"/>
      <c r="BS102" s="177"/>
      <c r="BT102" s="177"/>
      <c r="BU102" s="177"/>
      <c r="BV102" s="177"/>
      <c r="BW102" s="177"/>
      <c r="BX102" s="177"/>
      <c r="BY102" s="177"/>
      <c r="BZ102" s="177"/>
      <c r="CA102" s="177"/>
      <c r="CB102" s="177"/>
      <c r="CC102" s="177"/>
      <c r="CD102" s="177"/>
      <c r="CE102" s="177"/>
      <c r="CF102" s="177"/>
      <c r="CG102" s="177"/>
      <c r="CH102" s="177"/>
      <c r="CI102" s="177"/>
      <c r="CJ102" s="177"/>
      <c r="CK102" s="177"/>
      <c r="CL102" s="177"/>
      <c r="CM102" s="177"/>
      <c r="CN102" s="177"/>
      <c r="CO102" s="177"/>
      <c r="CP102" s="177"/>
      <c r="CQ102" s="177"/>
      <c r="CR102" s="177"/>
      <c r="CS102" s="177"/>
      <c r="CT102" s="177"/>
      <c r="CU102" s="177"/>
      <c r="CV102" s="177"/>
      <c r="CW102" s="177"/>
      <c r="CX102" s="177"/>
      <c r="CY102" s="177"/>
      <c r="CZ102" s="177"/>
      <c r="DA102" s="177"/>
      <c r="DB102" s="177"/>
      <c r="DC102" s="177"/>
      <c r="DD102" s="177"/>
      <c r="DE102" s="177"/>
      <c r="DF102" s="177"/>
      <c r="DG102" s="177"/>
      <c r="DH102" s="177"/>
      <c r="DI102" s="177"/>
      <c r="DJ102" s="177"/>
      <c r="DK102" s="177"/>
      <c r="DL102" s="177"/>
      <c r="DM102" s="177"/>
      <c r="DN102" s="177"/>
      <c r="DO102" s="177"/>
      <c r="DP102" s="177"/>
      <c r="DQ102" s="177"/>
      <c r="DR102" s="177"/>
      <c r="DS102" s="177"/>
      <c r="DT102" s="177"/>
      <c r="DU102" s="177"/>
      <c r="DV102" s="177"/>
      <c r="DW102" s="177"/>
      <c r="DX102" s="177"/>
      <c r="DY102" s="177"/>
      <c r="DZ102" s="177"/>
      <c r="EA102" s="177"/>
      <c r="EB102" s="177"/>
      <c r="EC102" s="177"/>
      <c r="ED102" s="177"/>
      <c r="EE102" s="177"/>
      <c r="EF102" s="177"/>
      <c r="EG102" s="177"/>
      <c r="EH102" s="177"/>
      <c r="EI102" s="177"/>
      <c r="EJ102" s="177"/>
      <c r="EK102" s="177"/>
      <c r="EL102" s="177"/>
      <c r="EM102" s="177"/>
      <c r="EN102" s="177"/>
      <c r="EO102" s="177"/>
      <c r="EP102" s="177"/>
      <c r="EQ102" s="177"/>
      <c r="ER102" s="177"/>
      <c r="ES102" s="177"/>
      <c r="ET102" s="177"/>
      <c r="EU102" s="177"/>
      <c r="EV102" s="177"/>
      <c r="EW102" s="177"/>
      <c r="EX102" s="177"/>
      <c r="EY102" s="177"/>
      <c r="EZ102" s="177"/>
      <c r="FA102" s="177"/>
      <c r="FB102" s="177"/>
      <c r="FC102" s="177"/>
      <c r="FD102" s="177"/>
      <c r="FE102" s="177"/>
      <c r="FF102" s="177"/>
      <c r="FG102" s="177"/>
      <c r="FH102" s="177"/>
      <c r="FI102" s="177"/>
      <c r="FJ102" s="177"/>
      <c r="FK102" s="177"/>
      <c r="FL102" s="177"/>
      <c r="FM102" s="177"/>
      <c r="FN102" s="177"/>
      <c r="FO102" s="177"/>
      <c r="FP102" s="177"/>
      <c r="FQ102" s="177"/>
      <c r="FR102" s="177"/>
      <c r="FS102" s="177"/>
      <c r="FT102" s="177"/>
      <c r="FU102" s="177"/>
      <c r="FV102" s="177"/>
      <c r="FW102" s="177"/>
      <c r="FX102" s="177"/>
      <c r="FY102" s="177"/>
      <c r="FZ102" s="177"/>
      <c r="GA102" s="177"/>
      <c r="GB102" s="177"/>
      <c r="GC102" s="177"/>
      <c r="GD102" s="177"/>
      <c r="GE102" s="177"/>
      <c r="GF102" s="177"/>
      <c r="GG102" s="177"/>
      <c r="GH102" s="177"/>
      <c r="GI102" s="177"/>
    </row>
    <row r="103" spans="1:256" x14ac:dyDescent="0.2">
      <c r="A103" s="175"/>
      <c r="B103" s="176"/>
      <c r="C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  <c r="AQ103" s="177"/>
      <c r="AR103" s="177"/>
      <c r="AS103" s="177"/>
      <c r="AT103" s="177"/>
      <c r="AU103" s="177"/>
      <c r="AV103" s="177"/>
      <c r="AW103" s="177"/>
      <c r="AX103" s="177"/>
      <c r="AY103" s="177"/>
      <c r="AZ103" s="177"/>
      <c r="BA103" s="177"/>
      <c r="BB103" s="177"/>
      <c r="BC103" s="177"/>
      <c r="BD103" s="177"/>
      <c r="BE103" s="177"/>
      <c r="BF103" s="177"/>
      <c r="BG103" s="177"/>
      <c r="BH103" s="177"/>
      <c r="BI103" s="177"/>
      <c r="BJ103" s="177"/>
      <c r="BK103" s="177"/>
      <c r="BL103" s="177"/>
      <c r="BM103" s="177"/>
      <c r="BN103" s="177"/>
      <c r="BO103" s="177"/>
      <c r="BP103" s="177"/>
      <c r="BQ103" s="177"/>
      <c r="BR103" s="177"/>
      <c r="BS103" s="177"/>
      <c r="BT103" s="177"/>
      <c r="BU103" s="177"/>
      <c r="BV103" s="177"/>
      <c r="BW103" s="177"/>
      <c r="BX103" s="177"/>
      <c r="BY103" s="177"/>
      <c r="BZ103" s="177"/>
      <c r="CA103" s="177"/>
      <c r="CB103" s="177"/>
      <c r="CC103" s="177"/>
      <c r="CD103" s="177"/>
      <c r="CE103" s="177"/>
      <c r="CF103" s="177"/>
      <c r="CG103" s="177"/>
      <c r="CH103" s="177"/>
      <c r="CI103" s="177"/>
      <c r="CJ103" s="177"/>
      <c r="CK103" s="177"/>
      <c r="CL103" s="177"/>
      <c r="CM103" s="177"/>
      <c r="CN103" s="177"/>
      <c r="CO103" s="177"/>
      <c r="CP103" s="177"/>
      <c r="CQ103" s="177"/>
      <c r="CR103" s="177"/>
      <c r="CS103" s="177"/>
      <c r="CT103" s="177"/>
      <c r="CU103" s="177"/>
      <c r="CV103" s="177"/>
      <c r="CW103" s="177"/>
      <c r="CX103" s="177"/>
      <c r="CY103" s="177"/>
      <c r="CZ103" s="177"/>
      <c r="DA103" s="177"/>
      <c r="DB103" s="177"/>
      <c r="DC103" s="177"/>
      <c r="DD103" s="177"/>
      <c r="DE103" s="177"/>
      <c r="DF103" s="177"/>
      <c r="DG103" s="177"/>
      <c r="DH103" s="177"/>
      <c r="DI103" s="177"/>
      <c r="DJ103" s="177"/>
      <c r="DK103" s="177"/>
      <c r="DL103" s="177"/>
      <c r="DM103" s="177"/>
      <c r="DN103" s="177"/>
      <c r="DO103" s="177"/>
      <c r="DP103" s="177"/>
      <c r="DQ103" s="177"/>
      <c r="DR103" s="177"/>
      <c r="DS103" s="177"/>
      <c r="DT103" s="177"/>
      <c r="DU103" s="177"/>
      <c r="DV103" s="177"/>
      <c r="DW103" s="177"/>
      <c r="DX103" s="177"/>
      <c r="DY103" s="177"/>
      <c r="DZ103" s="177"/>
      <c r="EA103" s="177"/>
      <c r="EB103" s="177"/>
      <c r="EC103" s="177"/>
      <c r="ED103" s="177"/>
      <c r="EE103" s="177"/>
      <c r="EF103" s="177"/>
      <c r="EG103" s="177"/>
      <c r="EH103" s="177"/>
      <c r="EI103" s="177"/>
      <c r="EJ103" s="177"/>
      <c r="EK103" s="177"/>
      <c r="EL103" s="177"/>
      <c r="EM103" s="177"/>
      <c r="EN103" s="177"/>
      <c r="EO103" s="177"/>
      <c r="EP103" s="177"/>
      <c r="EQ103" s="177"/>
      <c r="ER103" s="177"/>
      <c r="ES103" s="177"/>
      <c r="ET103" s="177"/>
      <c r="EU103" s="177"/>
      <c r="EV103" s="177"/>
      <c r="EW103" s="177"/>
      <c r="EX103" s="177"/>
      <c r="EY103" s="177"/>
      <c r="EZ103" s="177"/>
      <c r="FA103" s="177"/>
      <c r="FB103" s="177"/>
      <c r="FC103" s="177"/>
      <c r="FD103" s="177"/>
      <c r="FE103" s="177"/>
      <c r="FF103" s="177"/>
      <c r="FG103" s="177"/>
      <c r="FH103" s="177"/>
      <c r="FI103" s="177"/>
      <c r="FJ103" s="177"/>
      <c r="FK103" s="177"/>
      <c r="FL103" s="177"/>
      <c r="FM103" s="177"/>
      <c r="FN103" s="177"/>
      <c r="FO103" s="177"/>
      <c r="FP103" s="177"/>
      <c r="FQ103" s="177"/>
      <c r="FR103" s="177"/>
      <c r="FS103" s="177"/>
      <c r="FT103" s="177"/>
      <c r="FU103" s="177"/>
      <c r="FV103" s="177"/>
      <c r="FW103" s="177"/>
      <c r="FX103" s="177"/>
      <c r="FY103" s="177"/>
      <c r="FZ103" s="177"/>
      <c r="GA103" s="177"/>
      <c r="GB103" s="177"/>
      <c r="GC103" s="177"/>
      <c r="GD103" s="177"/>
      <c r="GE103" s="177"/>
      <c r="GF103" s="177"/>
      <c r="GG103" s="177"/>
      <c r="GH103" s="177"/>
      <c r="GI103" s="177"/>
    </row>
    <row r="104" spans="1:256" x14ac:dyDescent="0.2">
      <c r="A104" s="175"/>
      <c r="B104" s="176"/>
      <c r="C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77"/>
      <c r="AL104" s="177"/>
      <c r="AM104" s="177"/>
      <c r="AN104" s="177"/>
      <c r="AO104" s="177"/>
      <c r="AP104" s="177"/>
      <c r="AQ104" s="177"/>
      <c r="AR104" s="177"/>
      <c r="AS104" s="177"/>
      <c r="AT104" s="177"/>
      <c r="AU104" s="177"/>
      <c r="AV104" s="177"/>
      <c r="AW104" s="177"/>
      <c r="AX104" s="177"/>
      <c r="AY104" s="177"/>
      <c r="AZ104" s="177"/>
      <c r="BA104" s="177"/>
      <c r="BB104" s="177"/>
      <c r="BC104" s="177"/>
      <c r="BD104" s="177"/>
      <c r="BE104" s="177"/>
      <c r="BF104" s="177"/>
      <c r="BG104" s="177"/>
      <c r="BH104" s="177"/>
      <c r="BI104" s="177"/>
      <c r="BJ104" s="177"/>
      <c r="BK104" s="177"/>
      <c r="BL104" s="177"/>
      <c r="BM104" s="177"/>
      <c r="BN104" s="177"/>
      <c r="BO104" s="177"/>
      <c r="BP104" s="177"/>
      <c r="BQ104" s="177"/>
      <c r="BR104" s="177"/>
      <c r="BS104" s="177"/>
      <c r="BT104" s="177"/>
      <c r="BU104" s="177"/>
      <c r="BV104" s="177"/>
      <c r="BW104" s="177"/>
      <c r="BX104" s="177"/>
      <c r="BY104" s="177"/>
      <c r="BZ104" s="177"/>
      <c r="CA104" s="177"/>
      <c r="CB104" s="177"/>
      <c r="CC104" s="177"/>
      <c r="CD104" s="177"/>
      <c r="CE104" s="177"/>
      <c r="CF104" s="177"/>
      <c r="CG104" s="177"/>
      <c r="CH104" s="177"/>
      <c r="CI104" s="177"/>
      <c r="CJ104" s="177"/>
      <c r="CK104" s="177"/>
      <c r="CL104" s="177"/>
      <c r="CM104" s="177"/>
      <c r="CN104" s="177"/>
      <c r="CO104" s="177"/>
      <c r="CP104" s="177"/>
      <c r="CQ104" s="177"/>
      <c r="CR104" s="177"/>
      <c r="CS104" s="177"/>
      <c r="CT104" s="177"/>
      <c r="CU104" s="177"/>
      <c r="CV104" s="177"/>
      <c r="CW104" s="177"/>
      <c r="CX104" s="177"/>
      <c r="CY104" s="177"/>
      <c r="CZ104" s="177"/>
      <c r="DA104" s="177"/>
      <c r="DB104" s="177"/>
      <c r="DC104" s="177"/>
      <c r="DD104" s="177"/>
      <c r="DE104" s="177"/>
      <c r="DF104" s="177"/>
      <c r="DG104" s="177"/>
      <c r="DH104" s="177"/>
      <c r="DI104" s="177"/>
      <c r="DJ104" s="177"/>
      <c r="DK104" s="177"/>
      <c r="DL104" s="177"/>
      <c r="DM104" s="177"/>
      <c r="DN104" s="177"/>
      <c r="DO104" s="177"/>
      <c r="DP104" s="177"/>
      <c r="DQ104" s="177"/>
      <c r="DR104" s="177"/>
      <c r="DS104" s="177"/>
      <c r="DT104" s="177"/>
      <c r="DU104" s="177"/>
      <c r="DV104" s="177"/>
      <c r="DW104" s="177"/>
      <c r="DX104" s="177"/>
      <c r="DY104" s="177"/>
      <c r="DZ104" s="177"/>
      <c r="EA104" s="177"/>
      <c r="EB104" s="177"/>
      <c r="EC104" s="177"/>
      <c r="ED104" s="177"/>
      <c r="EE104" s="177"/>
      <c r="EF104" s="177"/>
      <c r="EG104" s="177"/>
      <c r="EH104" s="177"/>
      <c r="EI104" s="177"/>
      <c r="EJ104" s="177"/>
      <c r="EK104" s="177"/>
      <c r="EL104" s="177"/>
      <c r="EM104" s="177"/>
      <c r="EN104" s="177"/>
      <c r="EO104" s="177"/>
      <c r="EP104" s="177"/>
      <c r="EQ104" s="177"/>
      <c r="ER104" s="177"/>
      <c r="ES104" s="177"/>
      <c r="ET104" s="177"/>
      <c r="EU104" s="177"/>
      <c r="EV104" s="177"/>
      <c r="EW104" s="177"/>
      <c r="EX104" s="177"/>
      <c r="EY104" s="177"/>
      <c r="EZ104" s="177"/>
      <c r="FA104" s="177"/>
      <c r="FB104" s="177"/>
      <c r="FC104" s="177"/>
      <c r="FD104" s="177"/>
      <c r="FE104" s="177"/>
      <c r="FF104" s="177"/>
      <c r="FG104" s="177"/>
      <c r="FH104" s="177"/>
      <c r="FI104" s="177"/>
      <c r="FJ104" s="177"/>
      <c r="FK104" s="177"/>
      <c r="FL104" s="177"/>
      <c r="FM104" s="177"/>
      <c r="FN104" s="177"/>
      <c r="FO104" s="177"/>
      <c r="FP104" s="177"/>
      <c r="FQ104" s="177"/>
      <c r="FR104" s="177"/>
      <c r="FS104" s="177"/>
      <c r="FT104" s="177"/>
      <c r="FU104" s="177"/>
      <c r="FV104" s="177"/>
      <c r="FW104" s="177"/>
      <c r="FX104" s="177"/>
      <c r="FY104" s="177"/>
      <c r="FZ104" s="177"/>
      <c r="GA104" s="177"/>
      <c r="GB104" s="177"/>
      <c r="GC104" s="177"/>
      <c r="GD104" s="177"/>
      <c r="GE104" s="177"/>
      <c r="GF104" s="177"/>
      <c r="GG104" s="177"/>
      <c r="GH104" s="177"/>
      <c r="GI104" s="177"/>
    </row>
    <row r="105" spans="1:256" x14ac:dyDescent="0.2">
      <c r="A105" s="175"/>
      <c r="B105" s="176"/>
      <c r="C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77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7"/>
      <c r="BJ105" s="177"/>
      <c r="BK105" s="177"/>
      <c r="BL105" s="177"/>
      <c r="BM105" s="177"/>
      <c r="BN105" s="177"/>
      <c r="BO105" s="177"/>
      <c r="BP105" s="177"/>
      <c r="BQ105" s="177"/>
      <c r="BR105" s="177"/>
      <c r="BS105" s="177"/>
      <c r="BT105" s="177"/>
      <c r="BU105" s="177"/>
      <c r="BV105" s="177"/>
      <c r="BW105" s="177"/>
      <c r="BX105" s="177"/>
      <c r="BY105" s="177"/>
      <c r="BZ105" s="177"/>
      <c r="CA105" s="177"/>
      <c r="CB105" s="177"/>
      <c r="CC105" s="177"/>
      <c r="CD105" s="177"/>
      <c r="CE105" s="177"/>
      <c r="CF105" s="177"/>
      <c r="CG105" s="177"/>
      <c r="CH105" s="177"/>
      <c r="CI105" s="177"/>
      <c r="CJ105" s="177"/>
      <c r="CK105" s="177"/>
      <c r="CL105" s="177"/>
      <c r="CM105" s="177"/>
      <c r="CN105" s="177"/>
      <c r="CO105" s="177"/>
      <c r="CP105" s="177"/>
      <c r="CQ105" s="177"/>
      <c r="CR105" s="177"/>
      <c r="CS105" s="177"/>
      <c r="CT105" s="177"/>
      <c r="CU105" s="177"/>
      <c r="CV105" s="177"/>
      <c r="CW105" s="177"/>
      <c r="CX105" s="177"/>
      <c r="CY105" s="177"/>
      <c r="CZ105" s="177"/>
      <c r="DA105" s="177"/>
      <c r="DB105" s="177"/>
      <c r="DC105" s="177"/>
      <c r="DD105" s="177"/>
      <c r="DE105" s="177"/>
      <c r="DF105" s="177"/>
      <c r="DG105" s="177"/>
      <c r="DH105" s="177"/>
      <c r="DI105" s="177"/>
      <c r="DJ105" s="177"/>
      <c r="DK105" s="177"/>
      <c r="DL105" s="177"/>
      <c r="DM105" s="177"/>
      <c r="DN105" s="177"/>
      <c r="DO105" s="177"/>
      <c r="DP105" s="177"/>
      <c r="DQ105" s="177"/>
      <c r="DR105" s="177"/>
      <c r="DS105" s="177"/>
      <c r="DT105" s="177"/>
      <c r="DU105" s="177"/>
      <c r="DV105" s="177"/>
      <c r="DW105" s="177"/>
      <c r="DX105" s="177"/>
      <c r="DY105" s="177"/>
      <c r="DZ105" s="177"/>
      <c r="EA105" s="177"/>
      <c r="EB105" s="177"/>
      <c r="EC105" s="177"/>
      <c r="ED105" s="177"/>
      <c r="EE105" s="177"/>
      <c r="EF105" s="177"/>
      <c r="EG105" s="177"/>
      <c r="EH105" s="177"/>
      <c r="EI105" s="177"/>
      <c r="EJ105" s="177"/>
      <c r="EK105" s="177"/>
      <c r="EL105" s="177"/>
      <c r="EM105" s="177"/>
      <c r="EN105" s="177"/>
      <c r="EO105" s="177"/>
      <c r="EP105" s="177"/>
      <c r="EQ105" s="177"/>
      <c r="ER105" s="177"/>
      <c r="ES105" s="177"/>
      <c r="ET105" s="177"/>
      <c r="EU105" s="177"/>
      <c r="EV105" s="177"/>
      <c r="EW105" s="177"/>
      <c r="EX105" s="177"/>
      <c r="EY105" s="177"/>
      <c r="EZ105" s="177"/>
      <c r="FA105" s="177"/>
      <c r="FB105" s="177"/>
      <c r="FC105" s="177"/>
      <c r="FD105" s="177"/>
      <c r="FE105" s="177"/>
      <c r="FF105" s="177"/>
      <c r="FG105" s="177"/>
      <c r="FH105" s="177"/>
      <c r="FI105" s="177"/>
      <c r="FJ105" s="177"/>
      <c r="FK105" s="177"/>
      <c r="FL105" s="177"/>
      <c r="FM105" s="177"/>
      <c r="FN105" s="177"/>
      <c r="FO105" s="177"/>
      <c r="FP105" s="177"/>
      <c r="FQ105" s="177"/>
      <c r="FR105" s="177"/>
      <c r="FS105" s="177"/>
      <c r="FT105" s="177"/>
      <c r="FU105" s="177"/>
      <c r="FV105" s="177"/>
      <c r="FW105" s="177"/>
      <c r="FX105" s="177"/>
      <c r="FY105" s="177"/>
      <c r="FZ105" s="177"/>
      <c r="GA105" s="177"/>
      <c r="GB105" s="177"/>
      <c r="GC105" s="177"/>
      <c r="GD105" s="177"/>
      <c r="GE105" s="177"/>
      <c r="GF105" s="177"/>
      <c r="GG105" s="177"/>
      <c r="GH105" s="177"/>
      <c r="GI105" s="177"/>
    </row>
    <row r="106" spans="1:256" x14ac:dyDescent="0.2">
      <c r="A106" s="175"/>
      <c r="B106" s="176"/>
      <c r="C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77"/>
      <c r="AL106" s="177"/>
      <c r="AM106" s="177"/>
      <c r="AN106" s="177"/>
      <c r="AO106" s="177"/>
      <c r="AP106" s="177"/>
      <c r="AQ106" s="177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177"/>
      <c r="BD106" s="177"/>
      <c r="BE106" s="177"/>
      <c r="BF106" s="177"/>
      <c r="BG106" s="177"/>
      <c r="BH106" s="177"/>
      <c r="BI106" s="177"/>
      <c r="BJ106" s="177"/>
      <c r="BK106" s="177"/>
      <c r="BL106" s="177"/>
      <c r="BM106" s="177"/>
      <c r="BN106" s="177"/>
      <c r="BO106" s="177"/>
      <c r="BP106" s="177"/>
      <c r="BQ106" s="177"/>
      <c r="BR106" s="177"/>
      <c r="BS106" s="177"/>
      <c r="BT106" s="177"/>
      <c r="BU106" s="177"/>
      <c r="BV106" s="177"/>
      <c r="BW106" s="177"/>
      <c r="BX106" s="177"/>
      <c r="BY106" s="177"/>
      <c r="BZ106" s="177"/>
      <c r="CA106" s="177"/>
      <c r="CB106" s="177"/>
      <c r="CC106" s="177"/>
      <c r="CD106" s="177"/>
      <c r="CE106" s="177"/>
      <c r="CF106" s="177"/>
      <c r="CG106" s="177"/>
      <c r="CH106" s="177"/>
      <c r="CI106" s="177"/>
      <c r="CJ106" s="177"/>
      <c r="CK106" s="177"/>
      <c r="CL106" s="177"/>
      <c r="CM106" s="177"/>
      <c r="CN106" s="177"/>
      <c r="CO106" s="177"/>
      <c r="CP106" s="177"/>
      <c r="CQ106" s="177"/>
      <c r="CR106" s="177"/>
      <c r="CS106" s="177"/>
      <c r="CT106" s="177"/>
      <c r="CU106" s="177"/>
      <c r="CV106" s="177"/>
      <c r="CW106" s="177"/>
      <c r="CX106" s="177"/>
      <c r="CY106" s="177"/>
      <c r="CZ106" s="177"/>
      <c r="DA106" s="177"/>
      <c r="DB106" s="177"/>
      <c r="DC106" s="177"/>
      <c r="DD106" s="177"/>
      <c r="DE106" s="177"/>
      <c r="DF106" s="177"/>
      <c r="DG106" s="177"/>
      <c r="DH106" s="177"/>
      <c r="DI106" s="177"/>
      <c r="DJ106" s="177"/>
      <c r="DK106" s="177"/>
      <c r="DL106" s="177"/>
      <c r="DM106" s="177"/>
      <c r="DN106" s="177"/>
      <c r="DO106" s="177"/>
      <c r="DP106" s="177"/>
      <c r="DQ106" s="177"/>
      <c r="DR106" s="177"/>
      <c r="DS106" s="177"/>
      <c r="DT106" s="177"/>
      <c r="DU106" s="177"/>
      <c r="DV106" s="177"/>
      <c r="DW106" s="177"/>
      <c r="DX106" s="177"/>
      <c r="DY106" s="177"/>
      <c r="DZ106" s="177"/>
      <c r="EA106" s="177"/>
      <c r="EB106" s="177"/>
      <c r="EC106" s="177"/>
      <c r="ED106" s="177"/>
      <c r="EE106" s="177"/>
      <c r="EF106" s="177"/>
      <c r="EG106" s="177"/>
      <c r="EH106" s="177"/>
      <c r="EI106" s="177"/>
      <c r="EJ106" s="177"/>
      <c r="EK106" s="177"/>
      <c r="EL106" s="177"/>
      <c r="EM106" s="177"/>
      <c r="EN106" s="177"/>
      <c r="EO106" s="177"/>
      <c r="EP106" s="177"/>
      <c r="EQ106" s="177"/>
      <c r="ER106" s="177"/>
      <c r="ES106" s="177"/>
      <c r="ET106" s="177"/>
      <c r="EU106" s="177"/>
      <c r="EV106" s="177"/>
      <c r="EW106" s="177"/>
      <c r="EX106" s="177"/>
      <c r="EY106" s="177"/>
      <c r="EZ106" s="177"/>
      <c r="FA106" s="177"/>
      <c r="FB106" s="177"/>
      <c r="FC106" s="177"/>
      <c r="FD106" s="177"/>
      <c r="FE106" s="177"/>
      <c r="FF106" s="177"/>
      <c r="FG106" s="177"/>
      <c r="FH106" s="177"/>
      <c r="FI106" s="177"/>
      <c r="FJ106" s="177"/>
      <c r="FK106" s="177"/>
      <c r="FL106" s="177"/>
      <c r="FM106" s="177"/>
      <c r="FN106" s="177"/>
      <c r="FO106" s="177"/>
      <c r="FP106" s="177"/>
      <c r="FQ106" s="177"/>
      <c r="FR106" s="177"/>
      <c r="FS106" s="177"/>
      <c r="FT106" s="177"/>
      <c r="FU106" s="177"/>
      <c r="FV106" s="177"/>
      <c r="FW106" s="177"/>
      <c r="FX106" s="177"/>
      <c r="FY106" s="177"/>
      <c r="FZ106" s="177"/>
      <c r="GA106" s="177"/>
      <c r="GB106" s="177"/>
      <c r="GC106" s="177"/>
      <c r="GD106" s="177"/>
      <c r="GE106" s="177"/>
      <c r="GF106" s="177"/>
      <c r="GG106" s="177"/>
      <c r="GH106" s="177"/>
      <c r="GI106" s="177"/>
    </row>
    <row r="107" spans="1:256" x14ac:dyDescent="0.2">
      <c r="A107" s="175"/>
      <c r="B107" s="176"/>
      <c r="C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7"/>
      <c r="AP107" s="177"/>
      <c r="AQ107" s="177"/>
      <c r="AR107" s="177"/>
      <c r="AS107" s="177"/>
      <c r="AT107" s="177"/>
      <c r="AU107" s="177"/>
      <c r="AV107" s="177"/>
      <c r="AW107" s="177"/>
      <c r="AX107" s="177"/>
      <c r="AY107" s="177"/>
      <c r="AZ107" s="177"/>
      <c r="BA107" s="177"/>
      <c r="BB107" s="177"/>
      <c r="BC107" s="177"/>
      <c r="BD107" s="177"/>
      <c r="BE107" s="177"/>
      <c r="BF107" s="177"/>
      <c r="BG107" s="177"/>
      <c r="BH107" s="177"/>
      <c r="BI107" s="177"/>
      <c r="BJ107" s="177"/>
      <c r="BK107" s="177"/>
      <c r="BL107" s="177"/>
      <c r="BM107" s="177"/>
      <c r="BN107" s="177"/>
      <c r="BO107" s="177"/>
      <c r="BP107" s="177"/>
      <c r="BQ107" s="177"/>
      <c r="BR107" s="177"/>
      <c r="BS107" s="177"/>
      <c r="BT107" s="177"/>
      <c r="BU107" s="177"/>
      <c r="BV107" s="177"/>
      <c r="BW107" s="177"/>
      <c r="BX107" s="177"/>
      <c r="BY107" s="177"/>
      <c r="BZ107" s="177"/>
      <c r="CA107" s="177"/>
      <c r="CB107" s="177"/>
      <c r="CC107" s="177"/>
      <c r="CD107" s="177"/>
      <c r="CE107" s="177"/>
      <c r="CF107" s="177"/>
      <c r="CG107" s="177"/>
      <c r="CH107" s="177"/>
      <c r="CI107" s="177"/>
      <c r="CJ107" s="177"/>
      <c r="CK107" s="177"/>
      <c r="CL107" s="177"/>
      <c r="CM107" s="177"/>
      <c r="CN107" s="177"/>
      <c r="CO107" s="177"/>
      <c r="CP107" s="177"/>
      <c r="CQ107" s="177"/>
      <c r="CR107" s="177"/>
      <c r="CS107" s="177"/>
      <c r="CT107" s="177"/>
      <c r="CU107" s="177"/>
      <c r="CV107" s="177"/>
      <c r="CW107" s="177"/>
      <c r="CX107" s="177"/>
      <c r="CY107" s="177"/>
      <c r="CZ107" s="177"/>
      <c r="DA107" s="177"/>
      <c r="DB107" s="177"/>
      <c r="DC107" s="177"/>
      <c r="DD107" s="177"/>
      <c r="DE107" s="177"/>
      <c r="DF107" s="177"/>
      <c r="DG107" s="177"/>
      <c r="DH107" s="177"/>
      <c r="DI107" s="177"/>
      <c r="DJ107" s="177"/>
      <c r="DK107" s="177"/>
      <c r="DL107" s="177"/>
      <c r="DM107" s="177"/>
      <c r="DN107" s="177"/>
      <c r="DO107" s="177"/>
      <c r="DP107" s="177"/>
      <c r="DQ107" s="177"/>
      <c r="DR107" s="177"/>
      <c r="DS107" s="177"/>
      <c r="DT107" s="177"/>
      <c r="DU107" s="177"/>
      <c r="DV107" s="177"/>
      <c r="DW107" s="177"/>
      <c r="DX107" s="177"/>
      <c r="DY107" s="177"/>
      <c r="DZ107" s="177"/>
      <c r="EA107" s="177"/>
      <c r="EB107" s="177"/>
      <c r="EC107" s="177"/>
      <c r="ED107" s="177"/>
      <c r="EE107" s="177"/>
      <c r="EF107" s="177"/>
      <c r="EG107" s="177"/>
      <c r="EH107" s="177"/>
      <c r="EI107" s="177"/>
      <c r="EJ107" s="177"/>
      <c r="EK107" s="177"/>
      <c r="EL107" s="177"/>
      <c r="EM107" s="177"/>
      <c r="EN107" s="177"/>
      <c r="EO107" s="177"/>
      <c r="EP107" s="177"/>
      <c r="EQ107" s="177"/>
      <c r="ER107" s="177"/>
      <c r="ES107" s="177"/>
      <c r="ET107" s="177"/>
      <c r="EU107" s="177"/>
      <c r="EV107" s="177"/>
      <c r="EW107" s="177"/>
      <c r="EX107" s="177"/>
      <c r="EY107" s="177"/>
      <c r="EZ107" s="177"/>
      <c r="FA107" s="177"/>
      <c r="FB107" s="177"/>
      <c r="FC107" s="177"/>
      <c r="FD107" s="177"/>
      <c r="FE107" s="177"/>
      <c r="FF107" s="177"/>
      <c r="FG107" s="177"/>
      <c r="FH107" s="177"/>
      <c r="FI107" s="177"/>
      <c r="FJ107" s="177"/>
      <c r="FK107" s="177"/>
      <c r="FL107" s="177"/>
      <c r="FM107" s="177"/>
      <c r="FN107" s="177"/>
      <c r="FO107" s="177"/>
      <c r="FP107" s="177"/>
      <c r="FQ107" s="177"/>
      <c r="FR107" s="177"/>
      <c r="FS107" s="177"/>
      <c r="FT107" s="177"/>
      <c r="FU107" s="177"/>
      <c r="FV107" s="177"/>
      <c r="FW107" s="177"/>
      <c r="FX107" s="177"/>
      <c r="FY107" s="177"/>
      <c r="FZ107" s="177"/>
      <c r="GA107" s="177"/>
      <c r="GB107" s="177"/>
      <c r="GC107" s="177"/>
      <c r="GD107" s="177"/>
      <c r="GE107" s="177"/>
      <c r="GF107" s="177"/>
      <c r="GG107" s="177"/>
      <c r="GH107" s="177"/>
      <c r="GI107" s="177"/>
    </row>
    <row r="108" spans="1:256" x14ac:dyDescent="0.2">
      <c r="A108" s="175"/>
      <c r="B108" s="176"/>
      <c r="C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177"/>
      <c r="BI108" s="177"/>
      <c r="BJ108" s="177"/>
      <c r="BK108" s="177"/>
      <c r="BL108" s="177"/>
      <c r="BM108" s="177"/>
      <c r="BN108" s="177"/>
      <c r="BO108" s="177"/>
      <c r="BP108" s="177"/>
      <c r="BQ108" s="177"/>
      <c r="BR108" s="177"/>
      <c r="BS108" s="177"/>
      <c r="BT108" s="177"/>
      <c r="BU108" s="177"/>
      <c r="BV108" s="177"/>
      <c r="BW108" s="177"/>
      <c r="BX108" s="177"/>
      <c r="BY108" s="177"/>
      <c r="BZ108" s="177"/>
      <c r="CA108" s="177"/>
      <c r="CB108" s="177"/>
      <c r="CC108" s="177"/>
      <c r="CD108" s="177"/>
      <c r="CE108" s="177"/>
      <c r="CF108" s="177"/>
      <c r="CG108" s="177"/>
      <c r="CH108" s="177"/>
      <c r="CI108" s="177"/>
      <c r="CJ108" s="177"/>
      <c r="CK108" s="177"/>
      <c r="CL108" s="177"/>
      <c r="CM108" s="177"/>
      <c r="CN108" s="177"/>
      <c r="CO108" s="177"/>
      <c r="CP108" s="177"/>
      <c r="CQ108" s="177"/>
      <c r="CR108" s="177"/>
      <c r="CS108" s="177"/>
      <c r="CT108" s="177"/>
      <c r="CU108" s="177"/>
      <c r="CV108" s="177"/>
      <c r="CW108" s="177"/>
      <c r="CX108" s="177"/>
      <c r="CY108" s="177"/>
      <c r="CZ108" s="177"/>
      <c r="DA108" s="177"/>
      <c r="DB108" s="177"/>
      <c r="DC108" s="177"/>
      <c r="DD108" s="177"/>
      <c r="DE108" s="177"/>
      <c r="DF108" s="177"/>
      <c r="DG108" s="177"/>
      <c r="DH108" s="177"/>
      <c r="DI108" s="177"/>
      <c r="DJ108" s="177"/>
      <c r="DK108" s="177"/>
      <c r="DL108" s="177"/>
      <c r="DM108" s="177"/>
      <c r="DN108" s="177"/>
      <c r="DO108" s="177"/>
      <c r="DP108" s="177"/>
      <c r="DQ108" s="177"/>
      <c r="DR108" s="177"/>
      <c r="DS108" s="177"/>
      <c r="DT108" s="177"/>
      <c r="DU108" s="177"/>
      <c r="DV108" s="177"/>
      <c r="DW108" s="177"/>
      <c r="DX108" s="177"/>
      <c r="DY108" s="177"/>
      <c r="DZ108" s="177"/>
      <c r="EA108" s="177"/>
      <c r="EB108" s="177"/>
      <c r="EC108" s="177"/>
      <c r="ED108" s="177"/>
      <c r="EE108" s="177"/>
      <c r="EF108" s="177"/>
      <c r="EG108" s="177"/>
      <c r="EH108" s="177"/>
      <c r="EI108" s="177"/>
      <c r="EJ108" s="177"/>
      <c r="EK108" s="177"/>
      <c r="EL108" s="177"/>
      <c r="EM108" s="177"/>
      <c r="EN108" s="177"/>
      <c r="EO108" s="177"/>
      <c r="EP108" s="177"/>
      <c r="EQ108" s="177"/>
      <c r="ER108" s="177"/>
      <c r="ES108" s="177"/>
      <c r="ET108" s="177"/>
      <c r="EU108" s="177"/>
      <c r="EV108" s="177"/>
      <c r="EW108" s="177"/>
      <c r="EX108" s="177"/>
      <c r="EY108" s="177"/>
      <c r="EZ108" s="177"/>
      <c r="FA108" s="177"/>
      <c r="FB108" s="177"/>
      <c r="FC108" s="177"/>
      <c r="FD108" s="177"/>
      <c r="FE108" s="177"/>
      <c r="FF108" s="177"/>
      <c r="FG108" s="177"/>
      <c r="FH108" s="177"/>
      <c r="FI108" s="177"/>
      <c r="FJ108" s="177"/>
      <c r="FK108" s="177"/>
      <c r="FL108" s="177"/>
      <c r="FM108" s="177"/>
      <c r="FN108" s="177"/>
      <c r="FO108" s="177"/>
      <c r="FP108" s="177"/>
      <c r="FQ108" s="177"/>
      <c r="FR108" s="177"/>
      <c r="FS108" s="177"/>
      <c r="FT108" s="177"/>
      <c r="FU108" s="177"/>
      <c r="FV108" s="177"/>
      <c r="FW108" s="177"/>
      <c r="FX108" s="177"/>
      <c r="FY108" s="177"/>
      <c r="FZ108" s="177"/>
      <c r="GA108" s="177"/>
      <c r="GB108" s="177"/>
      <c r="GC108" s="177"/>
      <c r="GD108" s="177"/>
      <c r="GE108" s="177"/>
      <c r="GF108" s="177"/>
      <c r="GG108" s="177"/>
      <c r="GH108" s="177"/>
      <c r="GI108" s="177"/>
    </row>
  </sheetData>
  <mergeCells count="323">
    <mergeCell ref="F17:GI17"/>
    <mergeCell ref="A45:K45"/>
    <mergeCell ref="AG45:AU45"/>
    <mergeCell ref="IA3:IA7"/>
    <mergeCell ref="IB3:IB7"/>
    <mergeCell ref="IC3:IC7"/>
    <mergeCell ref="ID3:ID7"/>
    <mergeCell ref="IE3:IE7"/>
    <mergeCell ref="F9:GI9"/>
    <mergeCell ref="HU3:HU7"/>
    <mergeCell ref="HV3:HV7"/>
    <mergeCell ref="HW3:HW7"/>
    <mergeCell ref="HX3:HX7"/>
    <mergeCell ref="HY3:HY7"/>
    <mergeCell ref="HZ3:HZ7"/>
    <mergeCell ref="HO3:HO7"/>
    <mergeCell ref="HP3:HP7"/>
    <mergeCell ref="HQ3:HQ7"/>
    <mergeCell ref="HR3:HR7"/>
    <mergeCell ref="HS3:HS7"/>
    <mergeCell ref="HT3:HT7"/>
    <mergeCell ref="HI3:HI7"/>
    <mergeCell ref="HJ3:HJ7"/>
    <mergeCell ref="HK3:HK7"/>
    <mergeCell ref="HL3:HL7"/>
    <mergeCell ref="HM3:HM7"/>
    <mergeCell ref="HN3:HN7"/>
    <mergeCell ref="HC3:HC7"/>
    <mergeCell ref="HD3:HD7"/>
    <mergeCell ref="HE3:HE7"/>
    <mergeCell ref="HF3:HF7"/>
    <mergeCell ref="HG3:HG7"/>
    <mergeCell ref="HH3:HH7"/>
    <mergeCell ref="GW3:GW7"/>
    <mergeCell ref="GX3:GX7"/>
    <mergeCell ref="GY3:GY7"/>
    <mergeCell ref="GZ3:GZ7"/>
    <mergeCell ref="HA3:HA7"/>
    <mergeCell ref="HB3:HB7"/>
    <mergeCell ref="GQ3:GQ7"/>
    <mergeCell ref="GR3:GR7"/>
    <mergeCell ref="GS3:GS7"/>
    <mergeCell ref="GT3:GT7"/>
    <mergeCell ref="GU3:GU7"/>
    <mergeCell ref="GV3:GV7"/>
    <mergeCell ref="GK3:GK7"/>
    <mergeCell ref="GL3:GL7"/>
    <mergeCell ref="GM3:GM7"/>
    <mergeCell ref="GN3:GN7"/>
    <mergeCell ref="GO3:GO7"/>
    <mergeCell ref="GP3:GP7"/>
    <mergeCell ref="GE3:GE7"/>
    <mergeCell ref="GF3:GF7"/>
    <mergeCell ref="GG3:GG7"/>
    <mergeCell ref="GH3:GH7"/>
    <mergeCell ref="GI3:GI7"/>
    <mergeCell ref="GJ3:GJ7"/>
    <mergeCell ref="FY3:FY7"/>
    <mergeCell ref="FZ3:FZ7"/>
    <mergeCell ref="GA3:GA7"/>
    <mergeCell ref="GB3:GB7"/>
    <mergeCell ref="GC3:GC7"/>
    <mergeCell ref="GD3:GD7"/>
    <mergeCell ref="FS3:FS7"/>
    <mergeCell ref="FT3:FT7"/>
    <mergeCell ref="FU3:FU7"/>
    <mergeCell ref="FV3:FV7"/>
    <mergeCell ref="FW3:FW7"/>
    <mergeCell ref="FX3:FX7"/>
    <mergeCell ref="FM3:FM7"/>
    <mergeCell ref="FN3:FN7"/>
    <mergeCell ref="FO3:FO7"/>
    <mergeCell ref="FP3:FP7"/>
    <mergeCell ref="FQ3:FQ7"/>
    <mergeCell ref="FR3:FR7"/>
    <mergeCell ref="FG3:FG7"/>
    <mergeCell ref="FH3:FH7"/>
    <mergeCell ref="FI3:FI7"/>
    <mergeCell ref="FJ3:FJ7"/>
    <mergeCell ref="FK3:FK7"/>
    <mergeCell ref="FL3:FL7"/>
    <mergeCell ref="FA3:FA7"/>
    <mergeCell ref="FB3:FB7"/>
    <mergeCell ref="FC3:FC7"/>
    <mergeCell ref="FD3:FD7"/>
    <mergeCell ref="FE3:FE7"/>
    <mergeCell ref="FF3:FF7"/>
    <mergeCell ref="EU3:EU7"/>
    <mergeCell ref="EV3:EV7"/>
    <mergeCell ref="EW3:EW7"/>
    <mergeCell ref="EX3:EX7"/>
    <mergeCell ref="EY3:EY7"/>
    <mergeCell ref="EZ3:EZ7"/>
    <mergeCell ref="EO3:EO7"/>
    <mergeCell ref="EP3:EP7"/>
    <mergeCell ref="EQ3:EQ7"/>
    <mergeCell ref="ER3:ER7"/>
    <mergeCell ref="ES3:ES7"/>
    <mergeCell ref="ET3:ET7"/>
    <mergeCell ref="EI3:EI7"/>
    <mergeCell ref="EJ3:EJ7"/>
    <mergeCell ref="EK3:EK7"/>
    <mergeCell ref="EL3:EL7"/>
    <mergeCell ref="EM3:EM7"/>
    <mergeCell ref="EN3:EN7"/>
    <mergeCell ref="EC3:EC7"/>
    <mergeCell ref="ED3:ED7"/>
    <mergeCell ref="EE3:EE7"/>
    <mergeCell ref="EF3:EF7"/>
    <mergeCell ref="EG3:EG7"/>
    <mergeCell ref="EH3:EH7"/>
    <mergeCell ref="DW3:DW7"/>
    <mergeCell ref="DX3:DX7"/>
    <mergeCell ref="DY3:DY7"/>
    <mergeCell ref="DZ3:DZ7"/>
    <mergeCell ref="EA3:EA7"/>
    <mergeCell ref="EB3:EB7"/>
    <mergeCell ref="DQ3:DQ7"/>
    <mergeCell ref="DR3:DR7"/>
    <mergeCell ref="DS3:DS7"/>
    <mergeCell ref="DT3:DT7"/>
    <mergeCell ref="DU3:DU7"/>
    <mergeCell ref="DV3:DV7"/>
    <mergeCell ref="DK3:DK7"/>
    <mergeCell ref="DL3:DL7"/>
    <mergeCell ref="DM3:DM7"/>
    <mergeCell ref="DN3:DN7"/>
    <mergeCell ref="DO3:DO7"/>
    <mergeCell ref="DP3:DP7"/>
    <mergeCell ref="DE3:DE7"/>
    <mergeCell ref="DF3:DF7"/>
    <mergeCell ref="DG3:DG7"/>
    <mergeCell ref="DH3:DH7"/>
    <mergeCell ref="DI3:DI7"/>
    <mergeCell ref="DJ3:DJ7"/>
    <mergeCell ref="CY3:CY7"/>
    <mergeCell ref="CZ3:CZ7"/>
    <mergeCell ref="DA3:DA7"/>
    <mergeCell ref="DB3:DB7"/>
    <mergeCell ref="DC3:DC7"/>
    <mergeCell ref="DD3:DD7"/>
    <mergeCell ref="CS3:CS7"/>
    <mergeCell ref="CT3:CT7"/>
    <mergeCell ref="CU3:CU7"/>
    <mergeCell ref="CV3:CV7"/>
    <mergeCell ref="CW3:CW7"/>
    <mergeCell ref="CX3:CX7"/>
    <mergeCell ref="CM3:CM7"/>
    <mergeCell ref="CN3:CN7"/>
    <mergeCell ref="CO3:CO7"/>
    <mergeCell ref="CP3:CP7"/>
    <mergeCell ref="CQ3:CQ7"/>
    <mergeCell ref="CR3:CR7"/>
    <mergeCell ref="CG3:CG7"/>
    <mergeCell ref="CH3:CH7"/>
    <mergeCell ref="CI3:CI7"/>
    <mergeCell ref="CJ3:CJ7"/>
    <mergeCell ref="CK3:CK7"/>
    <mergeCell ref="CL3:CL7"/>
    <mergeCell ref="CA3:CA7"/>
    <mergeCell ref="CB3:CB7"/>
    <mergeCell ref="CC3:CC7"/>
    <mergeCell ref="CD3:CD7"/>
    <mergeCell ref="CE3:CE7"/>
    <mergeCell ref="CF3:CF7"/>
    <mergeCell ref="BU3:BU7"/>
    <mergeCell ref="BV3:BV7"/>
    <mergeCell ref="BW3:BW7"/>
    <mergeCell ref="BX3:BX7"/>
    <mergeCell ref="BY3:BY7"/>
    <mergeCell ref="BZ3:BZ7"/>
    <mergeCell ref="BO3:BO7"/>
    <mergeCell ref="BP3:BP7"/>
    <mergeCell ref="BQ3:BQ7"/>
    <mergeCell ref="BR3:BR7"/>
    <mergeCell ref="BS3:BS7"/>
    <mergeCell ref="BT3:BT7"/>
    <mergeCell ref="BI3:BI7"/>
    <mergeCell ref="BJ3:BJ7"/>
    <mergeCell ref="BK3:BK7"/>
    <mergeCell ref="BL3:BL7"/>
    <mergeCell ref="BM3:BM7"/>
    <mergeCell ref="BN3:BN7"/>
    <mergeCell ref="BC3:BC7"/>
    <mergeCell ref="BD3:BD7"/>
    <mergeCell ref="BE3:BE7"/>
    <mergeCell ref="BF3:BF7"/>
    <mergeCell ref="BG3:BG7"/>
    <mergeCell ref="BH3:BH7"/>
    <mergeCell ref="AW3:AW7"/>
    <mergeCell ref="AX3:AX7"/>
    <mergeCell ref="AY3:AY7"/>
    <mergeCell ref="AZ3:AZ7"/>
    <mergeCell ref="BA3:BA7"/>
    <mergeCell ref="BB3:BB7"/>
    <mergeCell ref="AQ3:AQ7"/>
    <mergeCell ref="AR3:AR7"/>
    <mergeCell ref="AS3:AS7"/>
    <mergeCell ref="AT3:AT7"/>
    <mergeCell ref="AU3:AU7"/>
    <mergeCell ref="AV3:AV7"/>
    <mergeCell ref="AK3:AK7"/>
    <mergeCell ref="AL3:AL7"/>
    <mergeCell ref="AM3:AM7"/>
    <mergeCell ref="AN3:AN7"/>
    <mergeCell ref="AO3:AO7"/>
    <mergeCell ref="AP3:AP7"/>
    <mergeCell ref="AE3:AE7"/>
    <mergeCell ref="AF3:AF7"/>
    <mergeCell ref="AG3:AG7"/>
    <mergeCell ref="AH3:AH7"/>
    <mergeCell ref="AI3:AI7"/>
    <mergeCell ref="AJ3:AJ7"/>
    <mergeCell ref="Y3:Y7"/>
    <mergeCell ref="Z3:Z7"/>
    <mergeCell ref="AA3:AA7"/>
    <mergeCell ref="AB3:AB7"/>
    <mergeCell ref="AC3:AC7"/>
    <mergeCell ref="AD3:AD7"/>
    <mergeCell ref="S3:S7"/>
    <mergeCell ref="T3:T7"/>
    <mergeCell ref="U3:U7"/>
    <mergeCell ref="V3:V7"/>
    <mergeCell ref="W3:W7"/>
    <mergeCell ref="X3:X7"/>
    <mergeCell ref="M3:M7"/>
    <mergeCell ref="N3:N7"/>
    <mergeCell ref="O3:O7"/>
    <mergeCell ref="P3:P7"/>
    <mergeCell ref="Q3:Q7"/>
    <mergeCell ref="R3:R7"/>
    <mergeCell ref="G3:G7"/>
    <mergeCell ref="H3:H7"/>
    <mergeCell ref="I3:I7"/>
    <mergeCell ref="J3:J7"/>
    <mergeCell ref="K3:K7"/>
    <mergeCell ref="L3:L7"/>
    <mergeCell ref="HT2:HV2"/>
    <mergeCell ref="HW2:HY2"/>
    <mergeCell ref="HZ2:IB2"/>
    <mergeCell ref="IC2:IE2"/>
    <mergeCell ref="A3:A7"/>
    <mergeCell ref="B3:B7"/>
    <mergeCell ref="C3:C7"/>
    <mergeCell ref="D3:D7"/>
    <mergeCell ref="E3:E7"/>
    <mergeCell ref="F3:F7"/>
    <mergeCell ref="HB2:HD2"/>
    <mergeCell ref="HE2:HG2"/>
    <mergeCell ref="HH2:HJ2"/>
    <mergeCell ref="HK2:HM2"/>
    <mergeCell ref="HN2:HP2"/>
    <mergeCell ref="HQ2:HS2"/>
    <mergeCell ref="GJ2:GL2"/>
    <mergeCell ref="GM2:GO2"/>
    <mergeCell ref="GP2:GR2"/>
    <mergeCell ref="GS2:GU2"/>
    <mergeCell ref="GV2:GX2"/>
    <mergeCell ref="GY2:HA2"/>
    <mergeCell ref="FR2:FT2"/>
    <mergeCell ref="FU2:FW2"/>
    <mergeCell ref="FX2:FZ2"/>
    <mergeCell ref="GA2:GC2"/>
    <mergeCell ref="GD2:GF2"/>
    <mergeCell ref="GG2:GI2"/>
    <mergeCell ref="EZ2:FB2"/>
    <mergeCell ref="FC2:FE2"/>
    <mergeCell ref="FF2:FH2"/>
    <mergeCell ref="FI2:FK2"/>
    <mergeCell ref="FL2:FN2"/>
    <mergeCell ref="FO2:FQ2"/>
    <mergeCell ref="EH2:EJ2"/>
    <mergeCell ref="EK2:EM2"/>
    <mergeCell ref="EN2:EP2"/>
    <mergeCell ref="EQ2:ES2"/>
    <mergeCell ref="ET2:EV2"/>
    <mergeCell ref="EW2:EY2"/>
    <mergeCell ref="DP2:DR2"/>
    <mergeCell ref="DS2:DU2"/>
    <mergeCell ref="DV2:DX2"/>
    <mergeCell ref="DY2:EA2"/>
    <mergeCell ref="EB2:ED2"/>
    <mergeCell ref="EE2:EG2"/>
    <mergeCell ref="CX2:CZ2"/>
    <mergeCell ref="DA2:DC2"/>
    <mergeCell ref="DD2:DF2"/>
    <mergeCell ref="DG2:DI2"/>
    <mergeCell ref="DJ2:DL2"/>
    <mergeCell ref="DM2:DO2"/>
    <mergeCell ref="CF2:CH2"/>
    <mergeCell ref="CI2:CK2"/>
    <mergeCell ref="CL2:CN2"/>
    <mergeCell ref="CO2:CQ2"/>
    <mergeCell ref="CR2:CT2"/>
    <mergeCell ref="CU2:CW2"/>
    <mergeCell ref="BN2:BP2"/>
    <mergeCell ref="BQ2:BS2"/>
    <mergeCell ref="BT2:BV2"/>
    <mergeCell ref="BW2:BY2"/>
    <mergeCell ref="BZ2:CB2"/>
    <mergeCell ref="CC2:CE2"/>
    <mergeCell ref="AV2:AX2"/>
    <mergeCell ref="AY2:BA2"/>
    <mergeCell ref="BB2:BD2"/>
    <mergeCell ref="BE2:BG2"/>
    <mergeCell ref="BH2:BJ2"/>
    <mergeCell ref="BK2:BM2"/>
    <mergeCell ref="AD2:AF2"/>
    <mergeCell ref="AG2:AI2"/>
    <mergeCell ref="AJ2:AL2"/>
    <mergeCell ref="AM2:AO2"/>
    <mergeCell ref="AP2:AR2"/>
    <mergeCell ref="AS2:AU2"/>
    <mergeCell ref="A1:GI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.31496062992125984" right="0.11811023622047245" top="0" bottom="0" header="0.31496062992125984" footer="0.31496062992125984"/>
  <pageSetup paperSize="9" scale="75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14"/>
  <sheetViews>
    <sheetView zoomScaleNormal="100" workbookViewId="0">
      <pane xSplit="2" ySplit="8" topLeftCell="F9" activePane="bottomRight" state="frozen"/>
      <selection pane="topRight" activeCell="C1" sqref="C1"/>
      <selection pane="bottomLeft" activeCell="A10" sqref="A10"/>
      <selection pane="bottomRight" activeCell="B15" sqref="B15"/>
    </sheetView>
  </sheetViews>
  <sheetFormatPr defaultColWidth="8.85546875" defaultRowHeight="12.75" outlineLevelRow="1" outlineLevelCol="1" x14ac:dyDescent="0.2"/>
  <cols>
    <col min="1" max="1" width="3.5703125" style="288" customWidth="1"/>
    <col min="2" max="2" width="26.28515625" style="295" customWidth="1"/>
    <col min="3" max="3" width="16.28515625" style="288" hidden="1" customWidth="1" outlineLevel="1"/>
    <col min="4" max="4" width="18.140625" style="288" hidden="1" customWidth="1" outlineLevel="1"/>
    <col min="5" max="5" width="16.28515625" style="288" hidden="1" customWidth="1" outlineLevel="1"/>
    <col min="6" max="6" width="15.28515625" style="288" customWidth="1" collapsed="1"/>
    <col min="7" max="7" width="17.42578125" style="288" customWidth="1"/>
    <col min="8" max="8" width="15.5703125" style="288" customWidth="1"/>
    <col min="9" max="9" width="15.28515625" style="288" hidden="1" customWidth="1" outlineLevel="1"/>
    <col min="10" max="10" width="17.42578125" style="288" hidden="1" customWidth="1" outlineLevel="1"/>
    <col min="11" max="11" width="15.5703125" style="288" hidden="1" customWidth="1" outlineLevel="1"/>
    <col min="12" max="12" width="10.7109375" style="288" customWidth="1" collapsed="1"/>
    <col min="13" max="13" width="11.7109375" style="288" customWidth="1"/>
    <col min="14" max="15" width="10.7109375" style="288" customWidth="1"/>
    <col min="16" max="16" width="11.42578125" style="288" customWidth="1"/>
    <col min="17" max="17" width="10.7109375" style="288" customWidth="1"/>
    <col min="18" max="18" width="15.7109375" style="288" hidden="1" customWidth="1" outlineLevel="1"/>
    <col min="19" max="19" width="16.28515625" style="288" hidden="1" customWidth="1" outlineLevel="1"/>
    <col min="20" max="20" width="15.140625" style="288" hidden="1" customWidth="1" outlineLevel="1"/>
    <col min="21" max="21" width="15.28515625" style="288" customWidth="1" collapsed="1"/>
    <col min="22" max="22" width="16" style="288" customWidth="1"/>
    <col min="23" max="23" width="13" style="288" customWidth="1"/>
    <col min="24" max="24" width="15.28515625" style="288" hidden="1" customWidth="1" outlineLevel="1"/>
    <col min="25" max="25" width="16" style="288" hidden="1" customWidth="1" outlineLevel="1"/>
    <col min="26" max="26" width="14.5703125" style="288" hidden="1" customWidth="1" outlineLevel="1"/>
    <col min="27" max="27" width="10.7109375" style="288" customWidth="1" collapsed="1"/>
    <col min="28" max="28" width="11.28515625" style="288" customWidth="1"/>
    <col min="29" max="30" width="10.7109375" style="288" customWidth="1"/>
    <col min="31" max="31" width="11.28515625" style="288" customWidth="1"/>
    <col min="32" max="32" width="10.7109375" style="288" customWidth="1"/>
    <col min="33" max="33" width="13.5703125" style="288" hidden="1" customWidth="1" outlineLevel="1"/>
    <col min="34" max="34" width="16" style="288" hidden="1" customWidth="1" outlineLevel="1"/>
    <col min="35" max="35" width="14.28515625" style="288" hidden="1" customWidth="1" outlineLevel="1"/>
    <col min="36" max="36" width="13" style="288" customWidth="1" collapsed="1"/>
    <col min="37" max="37" width="16" style="288" customWidth="1"/>
    <col min="38" max="38" width="14.140625" style="288" customWidth="1"/>
    <col min="39" max="39" width="13" style="288" hidden="1" customWidth="1" outlineLevel="1"/>
    <col min="40" max="40" width="13.85546875" style="288" hidden="1" customWidth="1" outlineLevel="1"/>
    <col min="41" max="41" width="14.42578125" style="288" hidden="1" customWidth="1" outlineLevel="1"/>
    <col min="42" max="42" width="10.7109375" style="288" customWidth="1" collapsed="1"/>
    <col min="43" max="43" width="11.5703125" style="288" customWidth="1"/>
    <col min="44" max="45" width="10.7109375" style="288" customWidth="1"/>
    <col min="46" max="46" width="11.7109375" style="288" customWidth="1"/>
    <col min="47" max="47" width="10.7109375" style="288" customWidth="1"/>
    <col min="48" max="48" width="15.5703125" style="288" hidden="1" customWidth="1" outlineLevel="1"/>
    <col min="49" max="49" width="16" style="288" hidden="1" customWidth="1" outlineLevel="1"/>
    <col min="50" max="50" width="13.7109375" style="288" hidden="1" customWidth="1" outlineLevel="1"/>
    <col min="51" max="51" width="14.28515625" style="288" customWidth="1" collapsed="1"/>
    <col min="52" max="52" width="16" style="288" customWidth="1"/>
    <col min="53" max="53" width="13" style="288" customWidth="1"/>
    <col min="54" max="54" width="14.28515625" style="288" hidden="1" customWidth="1" outlineLevel="1"/>
    <col min="55" max="55" width="16" style="288" hidden="1" customWidth="1" outlineLevel="1"/>
    <col min="56" max="56" width="13.140625" style="288" hidden="1" customWidth="1" outlineLevel="1"/>
    <col min="57" max="57" width="10.7109375" style="288" customWidth="1" collapsed="1"/>
    <col min="58" max="58" width="11.140625" style="288" customWidth="1"/>
    <col min="59" max="60" width="10.7109375" style="288" customWidth="1"/>
    <col min="61" max="61" width="11" style="288" customWidth="1"/>
    <col min="62" max="62" width="10.7109375" style="288" customWidth="1"/>
    <col min="63" max="63" width="13" style="288" hidden="1" customWidth="1" outlineLevel="1"/>
    <col min="64" max="64" width="16" style="288" hidden="1" customWidth="1" outlineLevel="1"/>
    <col min="65" max="65" width="13" style="288" hidden="1" customWidth="1" outlineLevel="1"/>
    <col min="66" max="66" width="12.85546875" style="288" customWidth="1" collapsed="1"/>
    <col min="67" max="67" width="16" style="288" customWidth="1"/>
    <col min="68" max="68" width="13" style="288" customWidth="1"/>
    <col min="69" max="69" width="12.28515625" style="288" hidden="1" customWidth="1" outlineLevel="1"/>
    <col min="70" max="70" width="16.140625" style="288" hidden="1" customWidth="1" outlineLevel="1"/>
    <col min="71" max="71" width="13.140625" style="288" hidden="1" customWidth="1" outlineLevel="1"/>
    <col min="72" max="72" width="10.7109375" style="288" customWidth="1" collapsed="1"/>
    <col min="73" max="73" width="11.5703125" style="288" customWidth="1"/>
    <col min="74" max="75" width="10.7109375" style="288" customWidth="1"/>
    <col min="76" max="76" width="11.28515625" style="288" customWidth="1"/>
    <col min="77" max="77" width="10.7109375" style="288" customWidth="1"/>
    <col min="78" max="78" width="14.5703125" style="288" hidden="1" customWidth="1" outlineLevel="1"/>
    <col min="79" max="79" width="16" style="288" hidden="1" customWidth="1" outlineLevel="1"/>
    <col min="80" max="80" width="14.28515625" style="288" hidden="1" customWidth="1" outlineLevel="1"/>
    <col min="81" max="81" width="14.42578125" style="288" customWidth="1" collapsed="1"/>
    <col min="82" max="82" width="16" style="288" customWidth="1"/>
    <col min="83" max="83" width="13" style="288" customWidth="1"/>
    <col min="84" max="84" width="14.42578125" style="288" hidden="1" customWidth="1" outlineLevel="1"/>
    <col min="85" max="85" width="15.140625" style="288" hidden="1" customWidth="1" outlineLevel="1"/>
    <col min="86" max="86" width="14.140625" style="288" hidden="1" customWidth="1" outlineLevel="1"/>
    <col min="87" max="87" width="10.7109375" style="288" customWidth="1" collapsed="1"/>
    <col min="88" max="88" width="11.42578125" style="288" customWidth="1"/>
    <col min="89" max="90" width="10.7109375" style="288" customWidth="1"/>
    <col min="91" max="91" width="11.42578125" style="288" customWidth="1"/>
    <col min="92" max="92" width="10.7109375" style="288" customWidth="1"/>
    <col min="93" max="93" width="13.7109375" style="288" hidden="1" customWidth="1" outlineLevel="1"/>
    <col min="94" max="94" width="16" style="288" hidden="1" customWidth="1" outlineLevel="1"/>
    <col min="95" max="95" width="14.28515625" style="288" hidden="1" customWidth="1" outlineLevel="1"/>
    <col min="96" max="96" width="13.28515625" style="288" customWidth="1" collapsed="1"/>
    <col min="97" max="97" width="16" style="288" customWidth="1"/>
    <col min="98" max="98" width="13" style="288" customWidth="1"/>
    <col min="99" max="99" width="13.28515625" style="288" hidden="1" customWidth="1" outlineLevel="1"/>
    <col min="100" max="100" width="14.140625" style="288" hidden="1" customWidth="1" outlineLevel="1"/>
    <col min="101" max="101" width="12" style="288" hidden="1" customWidth="1" outlineLevel="1"/>
    <col min="102" max="102" width="10.7109375" style="288" customWidth="1" collapsed="1"/>
    <col min="103" max="103" width="11.42578125" style="288" customWidth="1"/>
    <col min="104" max="105" width="10.7109375" style="288" customWidth="1"/>
    <col min="106" max="106" width="11.7109375" style="288" customWidth="1"/>
    <col min="107" max="107" width="10.7109375" style="288" customWidth="1"/>
    <col min="108" max="108" width="14.85546875" style="288" hidden="1" customWidth="1" outlineLevel="1"/>
    <col min="109" max="109" width="16" style="288" hidden="1" customWidth="1" outlineLevel="1"/>
    <col min="110" max="110" width="14.5703125" style="288" hidden="1" customWidth="1" outlineLevel="1"/>
    <col min="111" max="111" width="15.28515625" style="288" customWidth="1" collapsed="1"/>
    <col min="112" max="112" width="16" style="288" customWidth="1"/>
    <col min="113" max="113" width="13" style="288" customWidth="1"/>
    <col min="114" max="114" width="15.28515625" style="288" hidden="1" customWidth="1" outlineLevel="1"/>
    <col min="115" max="115" width="16" style="288" hidden="1" customWidth="1" outlineLevel="1"/>
    <col min="116" max="116" width="14.28515625" style="288" hidden="1" customWidth="1" outlineLevel="1"/>
    <col min="117" max="117" width="10.7109375" style="288" customWidth="1" collapsed="1"/>
    <col min="118" max="118" width="11.5703125" style="288" customWidth="1"/>
    <col min="119" max="120" width="10.7109375" style="288" customWidth="1"/>
    <col min="121" max="121" width="11.5703125" style="288" customWidth="1"/>
    <col min="122" max="122" width="10.7109375" style="288" customWidth="1"/>
    <col min="123" max="123" width="14.28515625" style="288" hidden="1" customWidth="1" outlineLevel="1"/>
    <col min="124" max="124" width="16" style="288" hidden="1" customWidth="1" outlineLevel="1"/>
    <col min="125" max="125" width="13" style="288" hidden="1" customWidth="1" outlineLevel="1"/>
    <col min="126" max="126" width="14" style="288" customWidth="1" collapsed="1"/>
    <col min="127" max="127" width="16" style="288" customWidth="1"/>
    <col min="128" max="128" width="13" style="288" customWidth="1"/>
    <col min="129" max="129" width="14" style="288" hidden="1" customWidth="1" outlineLevel="1"/>
    <col min="130" max="130" width="14.7109375" style="288" hidden="1" customWidth="1" outlineLevel="1"/>
    <col min="131" max="131" width="14" style="288" hidden="1" customWidth="1" outlineLevel="1"/>
    <col min="132" max="132" width="9.5703125" style="288" customWidth="1" collapsed="1"/>
    <col min="133" max="133" width="10.85546875" style="288" customWidth="1"/>
    <col min="134" max="134" width="9.5703125" style="288" customWidth="1"/>
    <col min="135" max="137" width="10.85546875" style="288" customWidth="1"/>
    <col min="138" max="138" width="13.28515625" style="288" hidden="1" customWidth="1" outlineLevel="1"/>
    <col min="139" max="139" width="16" style="288" hidden="1" customWidth="1" outlineLevel="1"/>
    <col min="140" max="140" width="14.28515625" style="288" hidden="1" customWidth="1" outlineLevel="1"/>
    <col min="141" max="141" width="14.7109375" style="288" customWidth="1" collapsed="1"/>
    <col min="142" max="142" width="16" style="288" customWidth="1"/>
    <col min="143" max="143" width="13" style="288" customWidth="1"/>
    <col min="144" max="144" width="14.7109375" style="288" hidden="1" customWidth="1" outlineLevel="1"/>
    <col min="145" max="145" width="15.5703125" style="288" hidden="1" customWidth="1" outlineLevel="1"/>
    <col min="146" max="146" width="13.28515625" style="288" hidden="1" customWidth="1" outlineLevel="1"/>
    <col min="147" max="147" width="10.7109375" style="288" customWidth="1" collapsed="1"/>
    <col min="148" max="148" width="11.7109375" style="288" customWidth="1"/>
    <col min="149" max="150" width="10.7109375" style="288" customWidth="1"/>
    <col min="151" max="151" width="11.42578125" style="288" customWidth="1"/>
    <col min="152" max="152" width="10.7109375" style="288" customWidth="1"/>
    <col min="153" max="153" width="13" style="288" hidden="1" customWidth="1" outlineLevel="1"/>
    <col min="154" max="154" width="16" style="288" hidden="1" customWidth="1" outlineLevel="1"/>
    <col min="155" max="155" width="13" style="288" hidden="1" customWidth="1" outlineLevel="1"/>
    <col min="156" max="156" width="13.5703125" style="288" customWidth="1" collapsed="1"/>
    <col min="157" max="157" width="16" style="288" customWidth="1"/>
    <col min="158" max="158" width="13" style="288" customWidth="1"/>
    <col min="159" max="159" width="12.7109375" style="288" hidden="1" customWidth="1" outlineLevel="1"/>
    <col min="160" max="160" width="14.28515625" style="288" hidden="1" customWidth="1" outlineLevel="1"/>
    <col min="161" max="161" width="12.28515625" style="288" hidden="1" customWidth="1" outlineLevel="1"/>
    <col min="162" max="162" width="10.7109375" style="288" customWidth="1" collapsed="1"/>
    <col min="163" max="163" width="11.7109375" style="288" customWidth="1"/>
    <col min="164" max="165" width="10.7109375" style="288" customWidth="1"/>
    <col min="166" max="166" width="11.7109375" style="288" customWidth="1"/>
    <col min="167" max="167" width="10.7109375" style="288" customWidth="1"/>
    <col min="168" max="170" width="14.140625" style="288" hidden="1" customWidth="1" outlineLevel="1"/>
    <col min="171" max="171" width="14.140625" style="288" customWidth="1" collapsed="1"/>
    <col min="172" max="173" width="14.140625" style="288" customWidth="1"/>
    <col min="174" max="176" width="14.140625" style="288" hidden="1" customWidth="1" outlineLevel="1"/>
    <col min="177" max="177" width="12.42578125" style="288" customWidth="1" collapsed="1"/>
    <col min="178" max="179" width="14.140625" style="288" customWidth="1"/>
    <col min="180" max="180" width="10.7109375" style="288" customWidth="1"/>
    <col min="181" max="181" width="11.28515625" style="288" customWidth="1"/>
    <col min="182" max="182" width="10.7109375" style="288" customWidth="1"/>
    <col min="183" max="212" width="10.7109375" style="288" hidden="1" customWidth="1" outlineLevel="1"/>
    <col min="213" max="213" width="8.85546875" style="290" collapsed="1"/>
    <col min="214" max="238" width="8.85546875" style="290"/>
    <col min="239" max="16384" width="8.85546875" style="288"/>
  </cols>
  <sheetData>
    <row r="1" spans="1:238" s="193" customFormat="1" ht="36.75" customHeight="1" x14ac:dyDescent="0.25">
      <c r="A1" s="192"/>
      <c r="B1" s="1" t="s">
        <v>119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</row>
    <row r="2" spans="1:238" s="58" customFormat="1" ht="69.75" customHeight="1" x14ac:dyDescent="0.2">
      <c r="A2" s="4"/>
      <c r="B2" s="5"/>
      <c r="C2" s="195" t="s">
        <v>120</v>
      </c>
      <c r="D2" s="195"/>
      <c r="E2" s="195"/>
      <c r="F2" s="195" t="s">
        <v>121</v>
      </c>
      <c r="G2" s="195"/>
      <c r="H2" s="195"/>
      <c r="I2" s="195" t="s">
        <v>122</v>
      </c>
      <c r="J2" s="195"/>
      <c r="K2" s="195"/>
      <c r="L2" s="183" t="s">
        <v>123</v>
      </c>
      <c r="M2" s="184"/>
      <c r="N2" s="185"/>
      <c r="O2" s="183" t="s">
        <v>124</v>
      </c>
      <c r="P2" s="184"/>
      <c r="Q2" s="185"/>
      <c r="R2" s="220" t="s">
        <v>125</v>
      </c>
      <c r="S2" s="221"/>
      <c r="T2" s="222"/>
      <c r="U2" s="223" t="s">
        <v>126</v>
      </c>
      <c r="V2" s="223"/>
      <c r="W2" s="223"/>
      <c r="X2" s="223" t="s">
        <v>127</v>
      </c>
      <c r="Y2" s="223"/>
      <c r="Z2" s="223"/>
      <c r="AA2" s="224" t="s">
        <v>128</v>
      </c>
      <c r="AB2" s="225"/>
      <c r="AC2" s="226"/>
      <c r="AD2" s="224" t="s">
        <v>129</v>
      </c>
      <c r="AE2" s="225"/>
      <c r="AF2" s="226"/>
      <c r="AG2" s="199" t="s">
        <v>130</v>
      </c>
      <c r="AH2" s="199"/>
      <c r="AI2" s="199"/>
      <c r="AJ2" s="199" t="s">
        <v>131</v>
      </c>
      <c r="AK2" s="199"/>
      <c r="AL2" s="199"/>
      <c r="AM2" s="199" t="s">
        <v>132</v>
      </c>
      <c r="AN2" s="199"/>
      <c r="AO2" s="199"/>
      <c r="AP2" s="200" t="s">
        <v>133</v>
      </c>
      <c r="AQ2" s="201"/>
      <c r="AR2" s="202"/>
      <c r="AS2" s="200" t="s">
        <v>134</v>
      </c>
      <c r="AT2" s="201"/>
      <c r="AU2" s="202"/>
      <c r="AV2" s="6" t="s">
        <v>135</v>
      </c>
      <c r="AW2" s="7"/>
      <c r="AX2" s="8"/>
      <c r="AY2" s="42" t="s">
        <v>136</v>
      </c>
      <c r="AZ2" s="42"/>
      <c r="BA2" s="42"/>
      <c r="BB2" s="42" t="s">
        <v>137</v>
      </c>
      <c r="BC2" s="42"/>
      <c r="BD2" s="42"/>
      <c r="BE2" s="9" t="s">
        <v>138</v>
      </c>
      <c r="BF2" s="10"/>
      <c r="BG2" s="11"/>
      <c r="BH2" s="9" t="s">
        <v>139</v>
      </c>
      <c r="BI2" s="10"/>
      <c r="BJ2" s="11"/>
      <c r="BK2" s="203" t="s">
        <v>140</v>
      </c>
      <c r="BL2" s="204"/>
      <c r="BM2" s="205"/>
      <c r="BN2" s="206" t="s">
        <v>141</v>
      </c>
      <c r="BO2" s="206"/>
      <c r="BP2" s="206"/>
      <c r="BQ2" s="206" t="s">
        <v>142</v>
      </c>
      <c r="BR2" s="206"/>
      <c r="BS2" s="206"/>
      <c r="BT2" s="207" t="s">
        <v>143</v>
      </c>
      <c r="BU2" s="208"/>
      <c r="BV2" s="209"/>
      <c r="BW2" s="207" t="s">
        <v>144</v>
      </c>
      <c r="BX2" s="208"/>
      <c r="BY2" s="209"/>
      <c r="BZ2" s="210" t="s">
        <v>145</v>
      </c>
      <c r="CA2" s="211"/>
      <c r="CB2" s="212"/>
      <c r="CC2" s="31" t="s">
        <v>146</v>
      </c>
      <c r="CD2" s="31"/>
      <c r="CE2" s="31"/>
      <c r="CF2" s="31" t="s">
        <v>147</v>
      </c>
      <c r="CG2" s="31"/>
      <c r="CH2" s="31"/>
      <c r="CI2" s="32" t="s">
        <v>148</v>
      </c>
      <c r="CJ2" s="33"/>
      <c r="CK2" s="34"/>
      <c r="CL2" s="32" t="s">
        <v>149</v>
      </c>
      <c r="CM2" s="33"/>
      <c r="CN2" s="34"/>
      <c r="CO2" s="213" t="s">
        <v>150</v>
      </c>
      <c r="CP2" s="214"/>
      <c r="CQ2" s="215"/>
      <c r="CR2" s="216" t="s">
        <v>151</v>
      </c>
      <c r="CS2" s="216"/>
      <c r="CT2" s="216"/>
      <c r="CU2" s="216" t="s">
        <v>152</v>
      </c>
      <c r="CV2" s="216"/>
      <c r="CW2" s="216"/>
      <c r="CX2" s="217" t="s">
        <v>153</v>
      </c>
      <c r="CY2" s="218"/>
      <c r="CZ2" s="219"/>
      <c r="DA2" s="217" t="s">
        <v>154</v>
      </c>
      <c r="DB2" s="218"/>
      <c r="DC2" s="219"/>
      <c r="DD2" s="220" t="s">
        <v>155</v>
      </c>
      <c r="DE2" s="221"/>
      <c r="DF2" s="222"/>
      <c r="DG2" s="223" t="s">
        <v>156</v>
      </c>
      <c r="DH2" s="223"/>
      <c r="DI2" s="223"/>
      <c r="DJ2" s="223" t="s">
        <v>157</v>
      </c>
      <c r="DK2" s="223"/>
      <c r="DL2" s="223"/>
      <c r="DM2" s="224" t="s">
        <v>158</v>
      </c>
      <c r="DN2" s="225"/>
      <c r="DO2" s="226"/>
      <c r="DP2" s="224" t="s">
        <v>159</v>
      </c>
      <c r="DQ2" s="225"/>
      <c r="DR2" s="226"/>
      <c r="DS2" s="227" t="s">
        <v>160</v>
      </c>
      <c r="DT2" s="227"/>
      <c r="DU2" s="227"/>
      <c r="DV2" s="227" t="s">
        <v>161</v>
      </c>
      <c r="DW2" s="227"/>
      <c r="DX2" s="227"/>
      <c r="DY2" s="227" t="s">
        <v>162</v>
      </c>
      <c r="DZ2" s="227"/>
      <c r="EA2" s="227"/>
      <c r="EB2" s="228" t="s">
        <v>163</v>
      </c>
      <c r="EC2" s="228"/>
      <c r="ED2" s="228"/>
      <c r="EE2" s="228" t="s">
        <v>164</v>
      </c>
      <c r="EF2" s="228"/>
      <c r="EG2" s="228"/>
      <c r="EH2" s="6" t="s">
        <v>165</v>
      </c>
      <c r="EI2" s="7"/>
      <c r="EJ2" s="8"/>
      <c r="EK2" s="42" t="s">
        <v>166</v>
      </c>
      <c r="EL2" s="42"/>
      <c r="EM2" s="42"/>
      <c r="EN2" s="42" t="s">
        <v>167</v>
      </c>
      <c r="EO2" s="42"/>
      <c r="EP2" s="42"/>
      <c r="EQ2" s="9" t="s">
        <v>168</v>
      </c>
      <c r="ER2" s="10"/>
      <c r="ES2" s="11"/>
      <c r="ET2" s="9" t="s">
        <v>169</v>
      </c>
      <c r="EU2" s="10"/>
      <c r="EV2" s="11"/>
      <c r="EW2" s="229" t="s">
        <v>170</v>
      </c>
      <c r="EX2" s="229"/>
      <c r="EY2" s="229"/>
      <c r="EZ2" s="229" t="s">
        <v>171</v>
      </c>
      <c r="FA2" s="229"/>
      <c r="FB2" s="229"/>
      <c r="FC2" s="229" t="s">
        <v>172</v>
      </c>
      <c r="FD2" s="229"/>
      <c r="FE2" s="229"/>
      <c r="FF2" s="230" t="s">
        <v>173</v>
      </c>
      <c r="FG2" s="231"/>
      <c r="FH2" s="232"/>
      <c r="FI2" s="230" t="s">
        <v>174</v>
      </c>
      <c r="FJ2" s="231"/>
      <c r="FK2" s="232"/>
      <c r="FL2" s="223" t="s">
        <v>175</v>
      </c>
      <c r="FM2" s="223"/>
      <c r="FN2" s="223"/>
      <c r="FO2" s="223" t="s">
        <v>176</v>
      </c>
      <c r="FP2" s="223"/>
      <c r="FQ2" s="223"/>
      <c r="FR2" s="223" t="s">
        <v>177</v>
      </c>
      <c r="FS2" s="223"/>
      <c r="FT2" s="223"/>
      <c r="FU2" s="224" t="s">
        <v>178</v>
      </c>
      <c r="FV2" s="225"/>
      <c r="FW2" s="225"/>
      <c r="FX2" s="233" t="s">
        <v>174</v>
      </c>
      <c r="FY2" s="233"/>
      <c r="FZ2" s="233"/>
      <c r="GA2" s="197" t="s">
        <v>179</v>
      </c>
      <c r="GB2" s="197"/>
      <c r="GC2" s="198"/>
      <c r="GD2" s="196" t="s">
        <v>180</v>
      </c>
      <c r="GE2" s="197"/>
      <c r="GF2" s="198"/>
      <c r="GG2" s="234" t="s">
        <v>181</v>
      </c>
      <c r="GH2" s="235"/>
      <c r="GI2" s="236"/>
      <c r="GJ2" s="234" t="s">
        <v>182</v>
      </c>
      <c r="GK2" s="235"/>
      <c r="GL2" s="236"/>
      <c r="GM2" s="24" t="s">
        <v>183</v>
      </c>
      <c r="GN2" s="25"/>
      <c r="GO2" s="26"/>
      <c r="GP2" s="24" t="s">
        <v>184</v>
      </c>
      <c r="GQ2" s="25"/>
      <c r="GR2" s="26"/>
      <c r="GS2" s="237" t="s">
        <v>185</v>
      </c>
      <c r="GT2" s="238"/>
      <c r="GU2" s="239"/>
      <c r="GV2" s="237" t="s">
        <v>186</v>
      </c>
      <c r="GW2" s="238"/>
      <c r="GX2" s="239"/>
      <c r="GY2" s="186" t="s">
        <v>187</v>
      </c>
      <c r="GZ2" s="187"/>
      <c r="HA2" s="187"/>
      <c r="HB2" s="240" t="s">
        <v>188</v>
      </c>
      <c r="HC2" s="240"/>
      <c r="HD2" s="240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</row>
    <row r="3" spans="1:238" s="68" customFormat="1" ht="13.35" customHeight="1" x14ac:dyDescent="0.2">
      <c r="A3" s="59"/>
      <c r="B3" s="60" t="s">
        <v>80</v>
      </c>
      <c r="C3" s="61" t="s">
        <v>81</v>
      </c>
      <c r="D3" s="63" t="s">
        <v>82</v>
      </c>
      <c r="E3" s="61" t="s">
        <v>83</v>
      </c>
      <c r="F3" s="61" t="s">
        <v>81</v>
      </c>
      <c r="G3" s="63" t="s">
        <v>82</v>
      </c>
      <c r="H3" s="61" t="s">
        <v>83</v>
      </c>
      <c r="I3" s="61" t="s">
        <v>81</v>
      </c>
      <c r="J3" s="63" t="s">
        <v>82</v>
      </c>
      <c r="K3" s="61" t="s">
        <v>83</v>
      </c>
      <c r="L3" s="63" t="s">
        <v>81</v>
      </c>
      <c r="M3" s="63" t="s">
        <v>82</v>
      </c>
      <c r="N3" s="63" t="s">
        <v>83</v>
      </c>
      <c r="O3" s="63" t="s">
        <v>81</v>
      </c>
      <c r="P3" s="63" t="s">
        <v>82</v>
      </c>
      <c r="Q3" s="63" t="s">
        <v>83</v>
      </c>
      <c r="R3" s="63" t="s">
        <v>81</v>
      </c>
      <c r="S3" s="63" t="s">
        <v>82</v>
      </c>
      <c r="T3" s="63" t="s">
        <v>83</v>
      </c>
      <c r="U3" s="61" t="s">
        <v>81</v>
      </c>
      <c r="V3" s="63" t="s">
        <v>82</v>
      </c>
      <c r="W3" s="61" t="s">
        <v>83</v>
      </c>
      <c r="X3" s="61" t="s">
        <v>81</v>
      </c>
      <c r="Y3" s="63" t="s">
        <v>82</v>
      </c>
      <c r="Z3" s="61" t="s">
        <v>83</v>
      </c>
      <c r="AA3" s="61" t="s">
        <v>81</v>
      </c>
      <c r="AB3" s="63" t="s">
        <v>82</v>
      </c>
      <c r="AC3" s="61" t="s">
        <v>83</v>
      </c>
      <c r="AD3" s="63" t="s">
        <v>81</v>
      </c>
      <c r="AE3" s="63" t="s">
        <v>82</v>
      </c>
      <c r="AF3" s="63" t="s">
        <v>83</v>
      </c>
      <c r="AG3" s="61" t="s">
        <v>81</v>
      </c>
      <c r="AH3" s="63" t="s">
        <v>82</v>
      </c>
      <c r="AI3" s="61" t="s">
        <v>83</v>
      </c>
      <c r="AJ3" s="61" t="s">
        <v>81</v>
      </c>
      <c r="AK3" s="63" t="s">
        <v>82</v>
      </c>
      <c r="AL3" s="61" t="s">
        <v>83</v>
      </c>
      <c r="AM3" s="61" t="s">
        <v>81</v>
      </c>
      <c r="AN3" s="63" t="s">
        <v>82</v>
      </c>
      <c r="AO3" s="61" t="s">
        <v>83</v>
      </c>
      <c r="AP3" s="61" t="s">
        <v>81</v>
      </c>
      <c r="AQ3" s="63" t="s">
        <v>82</v>
      </c>
      <c r="AR3" s="61" t="s">
        <v>83</v>
      </c>
      <c r="AS3" s="63" t="s">
        <v>81</v>
      </c>
      <c r="AT3" s="63" t="s">
        <v>82</v>
      </c>
      <c r="AU3" s="63" t="s">
        <v>83</v>
      </c>
      <c r="AV3" s="63" t="s">
        <v>81</v>
      </c>
      <c r="AW3" s="63" t="s">
        <v>82</v>
      </c>
      <c r="AX3" s="61" t="s">
        <v>83</v>
      </c>
      <c r="AY3" s="61" t="s">
        <v>81</v>
      </c>
      <c r="AZ3" s="63" t="s">
        <v>82</v>
      </c>
      <c r="BA3" s="61" t="s">
        <v>83</v>
      </c>
      <c r="BB3" s="61" t="s">
        <v>81</v>
      </c>
      <c r="BC3" s="63" t="s">
        <v>82</v>
      </c>
      <c r="BD3" s="61" t="s">
        <v>83</v>
      </c>
      <c r="BE3" s="61" t="s">
        <v>81</v>
      </c>
      <c r="BF3" s="63" t="s">
        <v>82</v>
      </c>
      <c r="BG3" s="61" t="s">
        <v>83</v>
      </c>
      <c r="BH3" s="63" t="s">
        <v>81</v>
      </c>
      <c r="BI3" s="63" t="s">
        <v>82</v>
      </c>
      <c r="BJ3" s="63" t="s">
        <v>83</v>
      </c>
      <c r="BK3" s="61" t="s">
        <v>189</v>
      </c>
      <c r="BL3" s="63" t="s">
        <v>82</v>
      </c>
      <c r="BM3" s="61" t="s">
        <v>83</v>
      </c>
      <c r="BN3" s="61" t="s">
        <v>81</v>
      </c>
      <c r="BO3" s="63" t="s">
        <v>82</v>
      </c>
      <c r="BP3" s="61" t="s">
        <v>83</v>
      </c>
      <c r="BQ3" s="61" t="s">
        <v>81</v>
      </c>
      <c r="BR3" s="63" t="s">
        <v>82</v>
      </c>
      <c r="BS3" s="61" t="s">
        <v>83</v>
      </c>
      <c r="BT3" s="63" t="s">
        <v>81</v>
      </c>
      <c r="BU3" s="63" t="s">
        <v>82</v>
      </c>
      <c r="BV3" s="63" t="s">
        <v>83</v>
      </c>
      <c r="BW3" s="63" t="s">
        <v>81</v>
      </c>
      <c r="BX3" s="63" t="s">
        <v>82</v>
      </c>
      <c r="BY3" s="63" t="s">
        <v>83</v>
      </c>
      <c r="BZ3" s="61" t="s">
        <v>81</v>
      </c>
      <c r="CA3" s="63" t="s">
        <v>82</v>
      </c>
      <c r="CB3" s="61" t="s">
        <v>83</v>
      </c>
      <c r="CC3" s="61" t="s">
        <v>81</v>
      </c>
      <c r="CD3" s="63" t="s">
        <v>82</v>
      </c>
      <c r="CE3" s="61" t="s">
        <v>83</v>
      </c>
      <c r="CF3" s="61" t="s">
        <v>81</v>
      </c>
      <c r="CG3" s="63" t="s">
        <v>82</v>
      </c>
      <c r="CH3" s="61" t="s">
        <v>83</v>
      </c>
      <c r="CI3" s="61" t="s">
        <v>81</v>
      </c>
      <c r="CJ3" s="63" t="s">
        <v>82</v>
      </c>
      <c r="CK3" s="61" t="s">
        <v>83</v>
      </c>
      <c r="CL3" s="63" t="s">
        <v>81</v>
      </c>
      <c r="CM3" s="63" t="s">
        <v>82</v>
      </c>
      <c r="CN3" s="63" t="s">
        <v>83</v>
      </c>
      <c r="CO3" s="63" t="s">
        <v>81</v>
      </c>
      <c r="CP3" s="63" t="s">
        <v>82</v>
      </c>
      <c r="CQ3" s="61" t="s">
        <v>83</v>
      </c>
      <c r="CR3" s="61" t="s">
        <v>81</v>
      </c>
      <c r="CS3" s="63" t="s">
        <v>82</v>
      </c>
      <c r="CT3" s="61" t="s">
        <v>83</v>
      </c>
      <c r="CU3" s="61" t="s">
        <v>81</v>
      </c>
      <c r="CV3" s="63" t="s">
        <v>82</v>
      </c>
      <c r="CW3" s="61" t="s">
        <v>83</v>
      </c>
      <c r="CX3" s="63" t="s">
        <v>81</v>
      </c>
      <c r="CY3" s="63" t="s">
        <v>82</v>
      </c>
      <c r="CZ3" s="63" t="s">
        <v>83</v>
      </c>
      <c r="DA3" s="63" t="s">
        <v>81</v>
      </c>
      <c r="DB3" s="63" t="s">
        <v>82</v>
      </c>
      <c r="DC3" s="63" t="s">
        <v>190</v>
      </c>
      <c r="DD3" s="61" t="s">
        <v>81</v>
      </c>
      <c r="DE3" s="63" t="s">
        <v>82</v>
      </c>
      <c r="DF3" s="61" t="s">
        <v>83</v>
      </c>
      <c r="DG3" s="61" t="s">
        <v>81</v>
      </c>
      <c r="DH3" s="63" t="s">
        <v>82</v>
      </c>
      <c r="DI3" s="61" t="s">
        <v>83</v>
      </c>
      <c r="DJ3" s="61" t="s">
        <v>81</v>
      </c>
      <c r="DK3" s="63" t="s">
        <v>82</v>
      </c>
      <c r="DL3" s="61" t="s">
        <v>83</v>
      </c>
      <c r="DM3" s="63" t="s">
        <v>81</v>
      </c>
      <c r="DN3" s="63" t="s">
        <v>82</v>
      </c>
      <c r="DO3" s="63" t="s">
        <v>83</v>
      </c>
      <c r="DP3" s="63" t="s">
        <v>81</v>
      </c>
      <c r="DQ3" s="63" t="s">
        <v>82</v>
      </c>
      <c r="DR3" s="63" t="s">
        <v>83</v>
      </c>
      <c r="DS3" s="61" t="s">
        <v>81</v>
      </c>
      <c r="DT3" s="63" t="s">
        <v>82</v>
      </c>
      <c r="DU3" s="61" t="s">
        <v>83</v>
      </c>
      <c r="DV3" s="61" t="s">
        <v>81</v>
      </c>
      <c r="DW3" s="63" t="s">
        <v>82</v>
      </c>
      <c r="DX3" s="61" t="s">
        <v>83</v>
      </c>
      <c r="DY3" s="61" t="s">
        <v>81</v>
      </c>
      <c r="DZ3" s="63" t="s">
        <v>82</v>
      </c>
      <c r="EA3" s="61" t="s">
        <v>83</v>
      </c>
      <c r="EB3" s="61" t="s">
        <v>81</v>
      </c>
      <c r="EC3" s="63" t="s">
        <v>82</v>
      </c>
      <c r="ED3" s="61" t="s">
        <v>83</v>
      </c>
      <c r="EE3" s="63" t="s">
        <v>81</v>
      </c>
      <c r="EF3" s="63" t="s">
        <v>82</v>
      </c>
      <c r="EG3" s="63" t="s">
        <v>83</v>
      </c>
      <c r="EH3" s="61" t="s">
        <v>81</v>
      </c>
      <c r="EI3" s="63" t="s">
        <v>82</v>
      </c>
      <c r="EJ3" s="61" t="s">
        <v>83</v>
      </c>
      <c r="EK3" s="61" t="s">
        <v>81</v>
      </c>
      <c r="EL3" s="63" t="s">
        <v>82</v>
      </c>
      <c r="EM3" s="61" t="s">
        <v>83</v>
      </c>
      <c r="EN3" s="61" t="s">
        <v>81</v>
      </c>
      <c r="EO3" s="63" t="s">
        <v>82</v>
      </c>
      <c r="EP3" s="61" t="s">
        <v>83</v>
      </c>
      <c r="EQ3" s="61" t="s">
        <v>81</v>
      </c>
      <c r="ER3" s="63" t="s">
        <v>82</v>
      </c>
      <c r="ES3" s="61" t="s">
        <v>83</v>
      </c>
      <c r="ET3" s="63" t="s">
        <v>81</v>
      </c>
      <c r="EU3" s="63" t="s">
        <v>82</v>
      </c>
      <c r="EV3" s="63" t="s">
        <v>83</v>
      </c>
      <c r="EW3" s="61" t="s">
        <v>81</v>
      </c>
      <c r="EX3" s="63" t="s">
        <v>82</v>
      </c>
      <c r="EY3" s="61" t="s">
        <v>83</v>
      </c>
      <c r="EZ3" s="61" t="s">
        <v>81</v>
      </c>
      <c r="FA3" s="63" t="s">
        <v>82</v>
      </c>
      <c r="FB3" s="61" t="s">
        <v>83</v>
      </c>
      <c r="FC3" s="61" t="s">
        <v>81</v>
      </c>
      <c r="FD3" s="63" t="s">
        <v>82</v>
      </c>
      <c r="FE3" s="61" t="s">
        <v>83</v>
      </c>
      <c r="FF3" s="61" t="s">
        <v>81</v>
      </c>
      <c r="FG3" s="63" t="s">
        <v>82</v>
      </c>
      <c r="FH3" s="61" t="s">
        <v>83</v>
      </c>
      <c r="FI3" s="63" t="s">
        <v>81</v>
      </c>
      <c r="FJ3" s="63" t="s">
        <v>82</v>
      </c>
      <c r="FK3" s="63" t="s">
        <v>190</v>
      </c>
      <c r="FL3" s="61" t="s">
        <v>81</v>
      </c>
      <c r="FM3" s="63" t="s">
        <v>82</v>
      </c>
      <c r="FN3" s="61" t="s">
        <v>83</v>
      </c>
      <c r="FO3" s="61" t="s">
        <v>81</v>
      </c>
      <c r="FP3" s="63" t="s">
        <v>82</v>
      </c>
      <c r="FQ3" s="61" t="s">
        <v>83</v>
      </c>
      <c r="FR3" s="61" t="s">
        <v>81</v>
      </c>
      <c r="FS3" s="63" t="s">
        <v>82</v>
      </c>
      <c r="FT3" s="61" t="s">
        <v>83</v>
      </c>
      <c r="FU3" s="61" t="s">
        <v>81</v>
      </c>
      <c r="FV3" s="63" t="s">
        <v>82</v>
      </c>
      <c r="FW3" s="242" t="s">
        <v>83</v>
      </c>
      <c r="FX3" s="63" t="s">
        <v>81</v>
      </c>
      <c r="FY3" s="63" t="s">
        <v>82</v>
      </c>
      <c r="FZ3" s="63" t="s">
        <v>190</v>
      </c>
      <c r="GA3" s="243" t="s">
        <v>81</v>
      </c>
      <c r="GB3" s="244" t="s">
        <v>82</v>
      </c>
      <c r="GC3" s="244" t="s">
        <v>83</v>
      </c>
      <c r="GD3" s="245" t="s">
        <v>81</v>
      </c>
      <c r="GE3" s="244" t="s">
        <v>82</v>
      </c>
      <c r="GF3" s="244" t="s">
        <v>83</v>
      </c>
      <c r="GG3" s="245" t="s">
        <v>81</v>
      </c>
      <c r="GH3" s="244" t="s">
        <v>82</v>
      </c>
      <c r="GI3" s="244" t="s">
        <v>83</v>
      </c>
      <c r="GJ3" s="245" t="s">
        <v>81</v>
      </c>
      <c r="GK3" s="244" t="s">
        <v>82</v>
      </c>
      <c r="GL3" s="244" t="s">
        <v>83</v>
      </c>
      <c r="GM3" s="245" t="s">
        <v>81</v>
      </c>
      <c r="GN3" s="244" t="s">
        <v>82</v>
      </c>
      <c r="GO3" s="244" t="s">
        <v>83</v>
      </c>
      <c r="GP3" s="245" t="s">
        <v>81</v>
      </c>
      <c r="GQ3" s="244" t="s">
        <v>82</v>
      </c>
      <c r="GR3" s="244" t="s">
        <v>83</v>
      </c>
      <c r="GS3" s="245" t="s">
        <v>81</v>
      </c>
      <c r="GT3" s="244" t="s">
        <v>82</v>
      </c>
      <c r="GU3" s="244" t="s">
        <v>83</v>
      </c>
      <c r="GV3" s="245" t="s">
        <v>81</v>
      </c>
      <c r="GW3" s="244" t="s">
        <v>82</v>
      </c>
      <c r="GX3" s="244" t="s">
        <v>83</v>
      </c>
      <c r="GY3" s="245" t="s">
        <v>81</v>
      </c>
      <c r="GZ3" s="244" t="s">
        <v>82</v>
      </c>
      <c r="HA3" s="246" t="s">
        <v>83</v>
      </c>
      <c r="HB3" s="65" t="s">
        <v>81</v>
      </c>
      <c r="HC3" s="63" t="s">
        <v>82</v>
      </c>
      <c r="HD3" s="63" t="s">
        <v>83</v>
      </c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</row>
    <row r="4" spans="1:238" s="68" customFormat="1" ht="13.35" customHeight="1" x14ac:dyDescent="0.2">
      <c r="A4" s="59"/>
      <c r="B4" s="60"/>
      <c r="C4" s="61"/>
      <c r="D4" s="63"/>
      <c r="E4" s="61"/>
      <c r="F4" s="61"/>
      <c r="G4" s="63"/>
      <c r="H4" s="61"/>
      <c r="I4" s="61"/>
      <c r="J4" s="63"/>
      <c r="K4" s="61"/>
      <c r="L4" s="63"/>
      <c r="M4" s="63"/>
      <c r="N4" s="63"/>
      <c r="O4" s="63"/>
      <c r="P4" s="63"/>
      <c r="Q4" s="63"/>
      <c r="R4" s="63"/>
      <c r="S4" s="63"/>
      <c r="T4" s="63"/>
      <c r="U4" s="61"/>
      <c r="V4" s="63"/>
      <c r="W4" s="61"/>
      <c r="X4" s="61"/>
      <c r="Y4" s="63"/>
      <c r="Z4" s="61"/>
      <c r="AA4" s="61"/>
      <c r="AB4" s="63"/>
      <c r="AC4" s="61"/>
      <c r="AD4" s="63"/>
      <c r="AE4" s="63"/>
      <c r="AF4" s="63"/>
      <c r="AG4" s="61"/>
      <c r="AH4" s="63"/>
      <c r="AI4" s="61"/>
      <c r="AJ4" s="61"/>
      <c r="AK4" s="63"/>
      <c r="AL4" s="61"/>
      <c r="AM4" s="61"/>
      <c r="AN4" s="63"/>
      <c r="AO4" s="61"/>
      <c r="AP4" s="61"/>
      <c r="AQ4" s="63"/>
      <c r="AR4" s="61"/>
      <c r="AS4" s="63"/>
      <c r="AT4" s="63"/>
      <c r="AU4" s="63"/>
      <c r="AV4" s="63"/>
      <c r="AW4" s="63"/>
      <c r="AX4" s="61"/>
      <c r="AY4" s="61"/>
      <c r="AZ4" s="63"/>
      <c r="BA4" s="61"/>
      <c r="BB4" s="61"/>
      <c r="BC4" s="63"/>
      <c r="BD4" s="61"/>
      <c r="BE4" s="61"/>
      <c r="BF4" s="63"/>
      <c r="BG4" s="61"/>
      <c r="BH4" s="63"/>
      <c r="BI4" s="63"/>
      <c r="BJ4" s="63"/>
      <c r="BK4" s="61"/>
      <c r="BL4" s="63"/>
      <c r="BM4" s="61"/>
      <c r="BN4" s="61"/>
      <c r="BO4" s="63"/>
      <c r="BP4" s="61"/>
      <c r="BQ4" s="61"/>
      <c r="BR4" s="63"/>
      <c r="BS4" s="61"/>
      <c r="BT4" s="63"/>
      <c r="BU4" s="63"/>
      <c r="BV4" s="63"/>
      <c r="BW4" s="63"/>
      <c r="BX4" s="63"/>
      <c r="BY4" s="63"/>
      <c r="BZ4" s="61"/>
      <c r="CA4" s="63"/>
      <c r="CB4" s="61"/>
      <c r="CC4" s="61"/>
      <c r="CD4" s="63"/>
      <c r="CE4" s="61"/>
      <c r="CF4" s="61"/>
      <c r="CG4" s="63"/>
      <c r="CH4" s="61"/>
      <c r="CI4" s="61"/>
      <c r="CJ4" s="63"/>
      <c r="CK4" s="61"/>
      <c r="CL4" s="63"/>
      <c r="CM4" s="63"/>
      <c r="CN4" s="63"/>
      <c r="CO4" s="63"/>
      <c r="CP4" s="63"/>
      <c r="CQ4" s="61"/>
      <c r="CR4" s="61"/>
      <c r="CS4" s="63"/>
      <c r="CT4" s="61"/>
      <c r="CU4" s="61"/>
      <c r="CV4" s="63"/>
      <c r="CW4" s="61"/>
      <c r="CX4" s="63"/>
      <c r="CY4" s="63"/>
      <c r="CZ4" s="63"/>
      <c r="DA4" s="63"/>
      <c r="DB4" s="63"/>
      <c r="DC4" s="63"/>
      <c r="DD4" s="61"/>
      <c r="DE4" s="63"/>
      <c r="DF4" s="61"/>
      <c r="DG4" s="61"/>
      <c r="DH4" s="63"/>
      <c r="DI4" s="61"/>
      <c r="DJ4" s="61"/>
      <c r="DK4" s="63"/>
      <c r="DL4" s="61"/>
      <c r="DM4" s="63"/>
      <c r="DN4" s="63"/>
      <c r="DO4" s="63"/>
      <c r="DP4" s="63"/>
      <c r="DQ4" s="63"/>
      <c r="DR4" s="63"/>
      <c r="DS4" s="61"/>
      <c r="DT4" s="63"/>
      <c r="DU4" s="61"/>
      <c r="DV4" s="61"/>
      <c r="DW4" s="63"/>
      <c r="DX4" s="61"/>
      <c r="DY4" s="61"/>
      <c r="DZ4" s="63"/>
      <c r="EA4" s="61"/>
      <c r="EB4" s="61"/>
      <c r="EC4" s="63"/>
      <c r="ED4" s="61"/>
      <c r="EE4" s="63"/>
      <c r="EF4" s="63"/>
      <c r="EG4" s="63"/>
      <c r="EH4" s="61"/>
      <c r="EI4" s="63"/>
      <c r="EJ4" s="61"/>
      <c r="EK4" s="61"/>
      <c r="EL4" s="63"/>
      <c r="EM4" s="61"/>
      <c r="EN4" s="61"/>
      <c r="EO4" s="63"/>
      <c r="EP4" s="61"/>
      <c r="EQ4" s="61"/>
      <c r="ER4" s="63"/>
      <c r="ES4" s="61"/>
      <c r="ET4" s="63"/>
      <c r="EU4" s="63"/>
      <c r="EV4" s="63"/>
      <c r="EW4" s="61"/>
      <c r="EX4" s="63"/>
      <c r="EY4" s="61"/>
      <c r="EZ4" s="61"/>
      <c r="FA4" s="63"/>
      <c r="FB4" s="61"/>
      <c r="FC4" s="61"/>
      <c r="FD4" s="63"/>
      <c r="FE4" s="61"/>
      <c r="FF4" s="61"/>
      <c r="FG4" s="63"/>
      <c r="FH4" s="61"/>
      <c r="FI4" s="63"/>
      <c r="FJ4" s="63"/>
      <c r="FK4" s="63"/>
      <c r="FL4" s="61"/>
      <c r="FM4" s="63"/>
      <c r="FN4" s="61"/>
      <c r="FO4" s="61"/>
      <c r="FP4" s="63"/>
      <c r="FQ4" s="61"/>
      <c r="FR4" s="61"/>
      <c r="FS4" s="63"/>
      <c r="FT4" s="61"/>
      <c r="FU4" s="61"/>
      <c r="FV4" s="63"/>
      <c r="FW4" s="242"/>
      <c r="FX4" s="63"/>
      <c r="FY4" s="63"/>
      <c r="FZ4" s="63"/>
      <c r="GA4" s="247"/>
      <c r="GB4" s="248"/>
      <c r="GC4" s="248"/>
      <c r="GD4" s="249"/>
      <c r="GE4" s="248"/>
      <c r="GF4" s="248"/>
      <c r="GG4" s="249"/>
      <c r="GH4" s="248"/>
      <c r="GI4" s="248"/>
      <c r="GJ4" s="249"/>
      <c r="GK4" s="248"/>
      <c r="GL4" s="248"/>
      <c r="GM4" s="249"/>
      <c r="GN4" s="248"/>
      <c r="GO4" s="248"/>
      <c r="GP4" s="249"/>
      <c r="GQ4" s="248"/>
      <c r="GR4" s="248"/>
      <c r="GS4" s="249"/>
      <c r="GT4" s="248"/>
      <c r="GU4" s="248"/>
      <c r="GV4" s="249"/>
      <c r="GW4" s="248"/>
      <c r="GX4" s="248"/>
      <c r="GY4" s="249"/>
      <c r="GZ4" s="248"/>
      <c r="HA4" s="250"/>
      <c r="HB4" s="65"/>
      <c r="HC4" s="63"/>
      <c r="HD4" s="63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</row>
    <row r="5" spans="1:238" s="68" customFormat="1" ht="13.35" customHeight="1" x14ac:dyDescent="0.2">
      <c r="A5" s="59"/>
      <c r="B5" s="60"/>
      <c r="C5" s="61"/>
      <c r="D5" s="63"/>
      <c r="E5" s="61"/>
      <c r="F5" s="61"/>
      <c r="G5" s="63"/>
      <c r="H5" s="61"/>
      <c r="I5" s="61"/>
      <c r="J5" s="63"/>
      <c r="K5" s="61"/>
      <c r="L5" s="63"/>
      <c r="M5" s="63"/>
      <c r="N5" s="63"/>
      <c r="O5" s="63"/>
      <c r="P5" s="63"/>
      <c r="Q5" s="63"/>
      <c r="R5" s="63"/>
      <c r="S5" s="63"/>
      <c r="T5" s="63"/>
      <c r="U5" s="61"/>
      <c r="V5" s="63"/>
      <c r="W5" s="61"/>
      <c r="X5" s="61"/>
      <c r="Y5" s="63"/>
      <c r="Z5" s="61"/>
      <c r="AA5" s="61"/>
      <c r="AB5" s="63"/>
      <c r="AC5" s="61"/>
      <c r="AD5" s="63"/>
      <c r="AE5" s="63"/>
      <c r="AF5" s="63"/>
      <c r="AG5" s="61"/>
      <c r="AH5" s="63"/>
      <c r="AI5" s="61"/>
      <c r="AJ5" s="61"/>
      <c r="AK5" s="63"/>
      <c r="AL5" s="61"/>
      <c r="AM5" s="61"/>
      <c r="AN5" s="63"/>
      <c r="AO5" s="61"/>
      <c r="AP5" s="61"/>
      <c r="AQ5" s="63"/>
      <c r="AR5" s="61"/>
      <c r="AS5" s="63"/>
      <c r="AT5" s="63"/>
      <c r="AU5" s="63"/>
      <c r="AV5" s="63"/>
      <c r="AW5" s="63"/>
      <c r="AX5" s="61"/>
      <c r="AY5" s="61"/>
      <c r="AZ5" s="63"/>
      <c r="BA5" s="61"/>
      <c r="BB5" s="61"/>
      <c r="BC5" s="63"/>
      <c r="BD5" s="61"/>
      <c r="BE5" s="61"/>
      <c r="BF5" s="63"/>
      <c r="BG5" s="61"/>
      <c r="BH5" s="63"/>
      <c r="BI5" s="63"/>
      <c r="BJ5" s="63"/>
      <c r="BK5" s="61"/>
      <c r="BL5" s="63"/>
      <c r="BM5" s="61"/>
      <c r="BN5" s="61"/>
      <c r="BO5" s="63"/>
      <c r="BP5" s="61"/>
      <c r="BQ5" s="61"/>
      <c r="BR5" s="63"/>
      <c r="BS5" s="61"/>
      <c r="BT5" s="63"/>
      <c r="BU5" s="63"/>
      <c r="BV5" s="63"/>
      <c r="BW5" s="63"/>
      <c r="BX5" s="63"/>
      <c r="BY5" s="63"/>
      <c r="BZ5" s="61"/>
      <c r="CA5" s="63"/>
      <c r="CB5" s="61"/>
      <c r="CC5" s="61"/>
      <c r="CD5" s="63"/>
      <c r="CE5" s="61"/>
      <c r="CF5" s="61"/>
      <c r="CG5" s="63"/>
      <c r="CH5" s="61"/>
      <c r="CI5" s="61"/>
      <c r="CJ5" s="63"/>
      <c r="CK5" s="61"/>
      <c r="CL5" s="63"/>
      <c r="CM5" s="63"/>
      <c r="CN5" s="63"/>
      <c r="CO5" s="63"/>
      <c r="CP5" s="63"/>
      <c r="CQ5" s="61"/>
      <c r="CR5" s="61"/>
      <c r="CS5" s="63"/>
      <c r="CT5" s="61"/>
      <c r="CU5" s="61"/>
      <c r="CV5" s="63"/>
      <c r="CW5" s="61"/>
      <c r="CX5" s="63"/>
      <c r="CY5" s="63"/>
      <c r="CZ5" s="63"/>
      <c r="DA5" s="63"/>
      <c r="DB5" s="63"/>
      <c r="DC5" s="63"/>
      <c r="DD5" s="61"/>
      <c r="DE5" s="63"/>
      <c r="DF5" s="61"/>
      <c r="DG5" s="61"/>
      <c r="DH5" s="63"/>
      <c r="DI5" s="61"/>
      <c r="DJ5" s="61"/>
      <c r="DK5" s="63"/>
      <c r="DL5" s="61"/>
      <c r="DM5" s="63"/>
      <c r="DN5" s="63"/>
      <c r="DO5" s="63"/>
      <c r="DP5" s="63"/>
      <c r="DQ5" s="63"/>
      <c r="DR5" s="63"/>
      <c r="DS5" s="61"/>
      <c r="DT5" s="63"/>
      <c r="DU5" s="61"/>
      <c r="DV5" s="61"/>
      <c r="DW5" s="63"/>
      <c r="DX5" s="61"/>
      <c r="DY5" s="61"/>
      <c r="DZ5" s="63"/>
      <c r="EA5" s="61"/>
      <c r="EB5" s="61"/>
      <c r="EC5" s="63"/>
      <c r="ED5" s="61"/>
      <c r="EE5" s="63"/>
      <c r="EF5" s="63"/>
      <c r="EG5" s="63"/>
      <c r="EH5" s="61"/>
      <c r="EI5" s="63"/>
      <c r="EJ5" s="61"/>
      <c r="EK5" s="61"/>
      <c r="EL5" s="63"/>
      <c r="EM5" s="61"/>
      <c r="EN5" s="61"/>
      <c r="EO5" s="63"/>
      <c r="EP5" s="61"/>
      <c r="EQ5" s="61"/>
      <c r="ER5" s="63"/>
      <c r="ES5" s="61"/>
      <c r="ET5" s="63"/>
      <c r="EU5" s="63"/>
      <c r="EV5" s="63"/>
      <c r="EW5" s="61"/>
      <c r="EX5" s="63"/>
      <c r="EY5" s="61"/>
      <c r="EZ5" s="61"/>
      <c r="FA5" s="63"/>
      <c r="FB5" s="61"/>
      <c r="FC5" s="61"/>
      <c r="FD5" s="63"/>
      <c r="FE5" s="61"/>
      <c r="FF5" s="61"/>
      <c r="FG5" s="63"/>
      <c r="FH5" s="61"/>
      <c r="FI5" s="63"/>
      <c r="FJ5" s="63"/>
      <c r="FK5" s="63"/>
      <c r="FL5" s="61"/>
      <c r="FM5" s="63"/>
      <c r="FN5" s="61"/>
      <c r="FO5" s="61"/>
      <c r="FP5" s="63"/>
      <c r="FQ5" s="61"/>
      <c r="FR5" s="61"/>
      <c r="FS5" s="63"/>
      <c r="FT5" s="61"/>
      <c r="FU5" s="61"/>
      <c r="FV5" s="63"/>
      <c r="FW5" s="242"/>
      <c r="FX5" s="63"/>
      <c r="FY5" s="63"/>
      <c r="FZ5" s="63"/>
      <c r="GA5" s="247"/>
      <c r="GB5" s="248"/>
      <c r="GC5" s="248"/>
      <c r="GD5" s="249"/>
      <c r="GE5" s="248"/>
      <c r="GF5" s="248"/>
      <c r="GG5" s="249"/>
      <c r="GH5" s="248"/>
      <c r="GI5" s="248"/>
      <c r="GJ5" s="249"/>
      <c r="GK5" s="248"/>
      <c r="GL5" s="248"/>
      <c r="GM5" s="249"/>
      <c r="GN5" s="248"/>
      <c r="GO5" s="248"/>
      <c r="GP5" s="249"/>
      <c r="GQ5" s="248"/>
      <c r="GR5" s="248"/>
      <c r="GS5" s="249"/>
      <c r="GT5" s="248"/>
      <c r="GU5" s="248"/>
      <c r="GV5" s="249"/>
      <c r="GW5" s="248"/>
      <c r="GX5" s="248"/>
      <c r="GY5" s="249"/>
      <c r="GZ5" s="248"/>
      <c r="HA5" s="250"/>
      <c r="HB5" s="65"/>
      <c r="HC5" s="63"/>
      <c r="HD5" s="63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</row>
    <row r="6" spans="1:238" s="68" customFormat="1" ht="13.35" customHeight="1" x14ac:dyDescent="0.2">
      <c r="A6" s="59"/>
      <c r="B6" s="60"/>
      <c r="C6" s="61"/>
      <c r="D6" s="63"/>
      <c r="E6" s="61"/>
      <c r="F6" s="61"/>
      <c r="G6" s="63"/>
      <c r="H6" s="61"/>
      <c r="I6" s="61"/>
      <c r="J6" s="63"/>
      <c r="K6" s="61"/>
      <c r="L6" s="63"/>
      <c r="M6" s="63"/>
      <c r="N6" s="63"/>
      <c r="O6" s="63"/>
      <c r="P6" s="63"/>
      <c r="Q6" s="63"/>
      <c r="R6" s="63"/>
      <c r="S6" s="63"/>
      <c r="T6" s="63"/>
      <c r="U6" s="61"/>
      <c r="V6" s="63"/>
      <c r="W6" s="61"/>
      <c r="X6" s="61"/>
      <c r="Y6" s="63"/>
      <c r="Z6" s="61"/>
      <c r="AA6" s="61"/>
      <c r="AB6" s="63"/>
      <c r="AC6" s="61"/>
      <c r="AD6" s="63"/>
      <c r="AE6" s="63"/>
      <c r="AF6" s="63"/>
      <c r="AG6" s="61"/>
      <c r="AH6" s="63"/>
      <c r="AI6" s="61"/>
      <c r="AJ6" s="61"/>
      <c r="AK6" s="63"/>
      <c r="AL6" s="61"/>
      <c r="AM6" s="61"/>
      <c r="AN6" s="63"/>
      <c r="AO6" s="61"/>
      <c r="AP6" s="61"/>
      <c r="AQ6" s="63"/>
      <c r="AR6" s="61"/>
      <c r="AS6" s="63"/>
      <c r="AT6" s="63"/>
      <c r="AU6" s="63"/>
      <c r="AV6" s="63"/>
      <c r="AW6" s="63"/>
      <c r="AX6" s="61"/>
      <c r="AY6" s="61"/>
      <c r="AZ6" s="63"/>
      <c r="BA6" s="61"/>
      <c r="BB6" s="61"/>
      <c r="BC6" s="63"/>
      <c r="BD6" s="61"/>
      <c r="BE6" s="61"/>
      <c r="BF6" s="63"/>
      <c r="BG6" s="61"/>
      <c r="BH6" s="63"/>
      <c r="BI6" s="63"/>
      <c r="BJ6" s="63"/>
      <c r="BK6" s="61"/>
      <c r="BL6" s="63"/>
      <c r="BM6" s="61"/>
      <c r="BN6" s="61"/>
      <c r="BO6" s="63"/>
      <c r="BP6" s="61"/>
      <c r="BQ6" s="61"/>
      <c r="BR6" s="63"/>
      <c r="BS6" s="61"/>
      <c r="BT6" s="63"/>
      <c r="BU6" s="63"/>
      <c r="BV6" s="63"/>
      <c r="BW6" s="63"/>
      <c r="BX6" s="63"/>
      <c r="BY6" s="63"/>
      <c r="BZ6" s="61"/>
      <c r="CA6" s="63"/>
      <c r="CB6" s="61"/>
      <c r="CC6" s="61"/>
      <c r="CD6" s="63"/>
      <c r="CE6" s="61"/>
      <c r="CF6" s="61"/>
      <c r="CG6" s="63"/>
      <c r="CH6" s="61"/>
      <c r="CI6" s="61"/>
      <c r="CJ6" s="63"/>
      <c r="CK6" s="61"/>
      <c r="CL6" s="63"/>
      <c r="CM6" s="63"/>
      <c r="CN6" s="63"/>
      <c r="CO6" s="63"/>
      <c r="CP6" s="63"/>
      <c r="CQ6" s="61"/>
      <c r="CR6" s="61"/>
      <c r="CS6" s="63"/>
      <c r="CT6" s="61"/>
      <c r="CU6" s="61"/>
      <c r="CV6" s="63"/>
      <c r="CW6" s="61"/>
      <c r="CX6" s="63"/>
      <c r="CY6" s="63"/>
      <c r="CZ6" s="63"/>
      <c r="DA6" s="63"/>
      <c r="DB6" s="63"/>
      <c r="DC6" s="63"/>
      <c r="DD6" s="61"/>
      <c r="DE6" s="63"/>
      <c r="DF6" s="61"/>
      <c r="DG6" s="61"/>
      <c r="DH6" s="63"/>
      <c r="DI6" s="61"/>
      <c r="DJ6" s="61"/>
      <c r="DK6" s="63"/>
      <c r="DL6" s="61"/>
      <c r="DM6" s="63"/>
      <c r="DN6" s="63"/>
      <c r="DO6" s="63"/>
      <c r="DP6" s="63"/>
      <c r="DQ6" s="63"/>
      <c r="DR6" s="63"/>
      <c r="DS6" s="61"/>
      <c r="DT6" s="63"/>
      <c r="DU6" s="61"/>
      <c r="DV6" s="61"/>
      <c r="DW6" s="63"/>
      <c r="DX6" s="61"/>
      <c r="DY6" s="61"/>
      <c r="DZ6" s="63"/>
      <c r="EA6" s="61"/>
      <c r="EB6" s="61"/>
      <c r="EC6" s="63"/>
      <c r="ED6" s="61"/>
      <c r="EE6" s="63"/>
      <c r="EF6" s="63"/>
      <c r="EG6" s="63"/>
      <c r="EH6" s="61"/>
      <c r="EI6" s="63"/>
      <c r="EJ6" s="61"/>
      <c r="EK6" s="61"/>
      <c r="EL6" s="63"/>
      <c r="EM6" s="61"/>
      <c r="EN6" s="61"/>
      <c r="EO6" s="63"/>
      <c r="EP6" s="61"/>
      <c r="EQ6" s="61"/>
      <c r="ER6" s="63"/>
      <c r="ES6" s="61"/>
      <c r="ET6" s="63"/>
      <c r="EU6" s="63"/>
      <c r="EV6" s="63"/>
      <c r="EW6" s="61"/>
      <c r="EX6" s="63"/>
      <c r="EY6" s="61"/>
      <c r="EZ6" s="61"/>
      <c r="FA6" s="63"/>
      <c r="FB6" s="61"/>
      <c r="FC6" s="61"/>
      <c r="FD6" s="63"/>
      <c r="FE6" s="61"/>
      <c r="FF6" s="61"/>
      <c r="FG6" s="63"/>
      <c r="FH6" s="61"/>
      <c r="FI6" s="63"/>
      <c r="FJ6" s="63"/>
      <c r="FK6" s="63"/>
      <c r="FL6" s="61"/>
      <c r="FM6" s="63"/>
      <c r="FN6" s="61"/>
      <c r="FO6" s="61"/>
      <c r="FP6" s="63"/>
      <c r="FQ6" s="61"/>
      <c r="FR6" s="61"/>
      <c r="FS6" s="63"/>
      <c r="FT6" s="61"/>
      <c r="FU6" s="61"/>
      <c r="FV6" s="63"/>
      <c r="FW6" s="242"/>
      <c r="FX6" s="63"/>
      <c r="FY6" s="63"/>
      <c r="FZ6" s="63"/>
      <c r="GA6" s="247"/>
      <c r="GB6" s="248"/>
      <c r="GC6" s="248"/>
      <c r="GD6" s="249"/>
      <c r="GE6" s="248"/>
      <c r="GF6" s="248"/>
      <c r="GG6" s="249"/>
      <c r="GH6" s="248"/>
      <c r="GI6" s="248"/>
      <c r="GJ6" s="249"/>
      <c r="GK6" s="248"/>
      <c r="GL6" s="248"/>
      <c r="GM6" s="249"/>
      <c r="GN6" s="248"/>
      <c r="GO6" s="248"/>
      <c r="GP6" s="249"/>
      <c r="GQ6" s="248"/>
      <c r="GR6" s="248"/>
      <c r="GS6" s="249"/>
      <c r="GT6" s="248"/>
      <c r="GU6" s="248"/>
      <c r="GV6" s="249"/>
      <c r="GW6" s="248"/>
      <c r="GX6" s="248"/>
      <c r="GY6" s="249"/>
      <c r="GZ6" s="248"/>
      <c r="HA6" s="250"/>
      <c r="HB6" s="65"/>
      <c r="HC6" s="63"/>
      <c r="HD6" s="63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</row>
    <row r="7" spans="1:238" s="68" customFormat="1" ht="13.35" customHeight="1" x14ac:dyDescent="0.2">
      <c r="A7" s="59"/>
      <c r="B7" s="60"/>
      <c r="C7" s="61"/>
      <c r="D7" s="63"/>
      <c r="E7" s="61"/>
      <c r="F7" s="61"/>
      <c r="G7" s="63"/>
      <c r="H7" s="61"/>
      <c r="I7" s="61"/>
      <c r="J7" s="63"/>
      <c r="K7" s="61"/>
      <c r="L7" s="63"/>
      <c r="M7" s="63"/>
      <c r="N7" s="63"/>
      <c r="O7" s="63"/>
      <c r="P7" s="63"/>
      <c r="Q7" s="63"/>
      <c r="R7" s="63"/>
      <c r="S7" s="63"/>
      <c r="T7" s="63"/>
      <c r="U7" s="61"/>
      <c r="V7" s="63"/>
      <c r="W7" s="61"/>
      <c r="X7" s="61"/>
      <c r="Y7" s="63"/>
      <c r="Z7" s="61"/>
      <c r="AA7" s="61"/>
      <c r="AB7" s="63"/>
      <c r="AC7" s="61"/>
      <c r="AD7" s="63"/>
      <c r="AE7" s="63"/>
      <c r="AF7" s="63"/>
      <c r="AG7" s="61"/>
      <c r="AH7" s="63"/>
      <c r="AI7" s="61"/>
      <c r="AJ7" s="61"/>
      <c r="AK7" s="63"/>
      <c r="AL7" s="61"/>
      <c r="AM7" s="61"/>
      <c r="AN7" s="63"/>
      <c r="AO7" s="61"/>
      <c r="AP7" s="61"/>
      <c r="AQ7" s="63"/>
      <c r="AR7" s="61"/>
      <c r="AS7" s="63"/>
      <c r="AT7" s="63"/>
      <c r="AU7" s="63"/>
      <c r="AV7" s="63"/>
      <c r="AW7" s="63"/>
      <c r="AX7" s="61"/>
      <c r="AY7" s="61"/>
      <c r="AZ7" s="63"/>
      <c r="BA7" s="61"/>
      <c r="BB7" s="61"/>
      <c r="BC7" s="63"/>
      <c r="BD7" s="61"/>
      <c r="BE7" s="61"/>
      <c r="BF7" s="63"/>
      <c r="BG7" s="61"/>
      <c r="BH7" s="63"/>
      <c r="BI7" s="63"/>
      <c r="BJ7" s="63"/>
      <c r="BK7" s="61"/>
      <c r="BL7" s="63"/>
      <c r="BM7" s="61"/>
      <c r="BN7" s="61"/>
      <c r="BO7" s="63"/>
      <c r="BP7" s="61"/>
      <c r="BQ7" s="61"/>
      <c r="BR7" s="63"/>
      <c r="BS7" s="61"/>
      <c r="BT7" s="63"/>
      <c r="BU7" s="63"/>
      <c r="BV7" s="63"/>
      <c r="BW7" s="63"/>
      <c r="BX7" s="63"/>
      <c r="BY7" s="63"/>
      <c r="BZ7" s="61"/>
      <c r="CA7" s="63"/>
      <c r="CB7" s="61"/>
      <c r="CC7" s="61"/>
      <c r="CD7" s="63"/>
      <c r="CE7" s="61"/>
      <c r="CF7" s="61"/>
      <c r="CG7" s="63"/>
      <c r="CH7" s="61"/>
      <c r="CI7" s="61"/>
      <c r="CJ7" s="63"/>
      <c r="CK7" s="61"/>
      <c r="CL7" s="63"/>
      <c r="CM7" s="63"/>
      <c r="CN7" s="63"/>
      <c r="CO7" s="63"/>
      <c r="CP7" s="63"/>
      <c r="CQ7" s="61"/>
      <c r="CR7" s="61"/>
      <c r="CS7" s="63"/>
      <c r="CT7" s="61"/>
      <c r="CU7" s="61"/>
      <c r="CV7" s="63"/>
      <c r="CW7" s="61"/>
      <c r="CX7" s="63"/>
      <c r="CY7" s="63"/>
      <c r="CZ7" s="63"/>
      <c r="DA7" s="63"/>
      <c r="DB7" s="63"/>
      <c r="DC7" s="63"/>
      <c r="DD7" s="61"/>
      <c r="DE7" s="63"/>
      <c r="DF7" s="61"/>
      <c r="DG7" s="61"/>
      <c r="DH7" s="63"/>
      <c r="DI7" s="61"/>
      <c r="DJ7" s="61"/>
      <c r="DK7" s="63"/>
      <c r="DL7" s="61"/>
      <c r="DM7" s="63"/>
      <c r="DN7" s="63"/>
      <c r="DO7" s="63"/>
      <c r="DP7" s="63"/>
      <c r="DQ7" s="63"/>
      <c r="DR7" s="63"/>
      <c r="DS7" s="61"/>
      <c r="DT7" s="63"/>
      <c r="DU7" s="61"/>
      <c r="DV7" s="61"/>
      <c r="DW7" s="63"/>
      <c r="DX7" s="61"/>
      <c r="DY7" s="61"/>
      <c r="DZ7" s="63"/>
      <c r="EA7" s="61"/>
      <c r="EB7" s="61"/>
      <c r="EC7" s="63"/>
      <c r="ED7" s="61"/>
      <c r="EE7" s="63"/>
      <c r="EF7" s="63"/>
      <c r="EG7" s="63"/>
      <c r="EH7" s="61"/>
      <c r="EI7" s="63"/>
      <c r="EJ7" s="61"/>
      <c r="EK7" s="61"/>
      <c r="EL7" s="63"/>
      <c r="EM7" s="61"/>
      <c r="EN7" s="61"/>
      <c r="EO7" s="63"/>
      <c r="EP7" s="61"/>
      <c r="EQ7" s="61"/>
      <c r="ER7" s="63"/>
      <c r="ES7" s="61"/>
      <c r="ET7" s="63"/>
      <c r="EU7" s="63"/>
      <c r="EV7" s="63"/>
      <c r="EW7" s="61"/>
      <c r="EX7" s="63"/>
      <c r="EY7" s="61"/>
      <c r="EZ7" s="61"/>
      <c r="FA7" s="63"/>
      <c r="FB7" s="61"/>
      <c r="FC7" s="61"/>
      <c r="FD7" s="63"/>
      <c r="FE7" s="61"/>
      <c r="FF7" s="61"/>
      <c r="FG7" s="63"/>
      <c r="FH7" s="61"/>
      <c r="FI7" s="63"/>
      <c r="FJ7" s="63"/>
      <c r="FK7" s="63"/>
      <c r="FL7" s="61"/>
      <c r="FM7" s="63"/>
      <c r="FN7" s="61"/>
      <c r="FO7" s="61"/>
      <c r="FP7" s="63"/>
      <c r="FQ7" s="61"/>
      <c r="FR7" s="61"/>
      <c r="FS7" s="63"/>
      <c r="FT7" s="61"/>
      <c r="FU7" s="61"/>
      <c r="FV7" s="63"/>
      <c r="FW7" s="242"/>
      <c r="FX7" s="63"/>
      <c r="FY7" s="63"/>
      <c r="FZ7" s="63"/>
      <c r="GA7" s="251"/>
      <c r="GB7" s="252"/>
      <c r="GC7" s="252"/>
      <c r="GD7" s="253"/>
      <c r="GE7" s="252"/>
      <c r="GF7" s="252"/>
      <c r="GG7" s="253"/>
      <c r="GH7" s="252"/>
      <c r="GI7" s="252"/>
      <c r="GJ7" s="253"/>
      <c r="GK7" s="252"/>
      <c r="GL7" s="252"/>
      <c r="GM7" s="253"/>
      <c r="GN7" s="252"/>
      <c r="GO7" s="252"/>
      <c r="GP7" s="253"/>
      <c r="GQ7" s="252"/>
      <c r="GR7" s="252"/>
      <c r="GS7" s="253"/>
      <c r="GT7" s="252"/>
      <c r="GU7" s="252"/>
      <c r="GV7" s="253"/>
      <c r="GW7" s="252"/>
      <c r="GX7" s="252"/>
      <c r="GY7" s="253"/>
      <c r="GZ7" s="252"/>
      <c r="HA7" s="254"/>
      <c r="HB7" s="65"/>
      <c r="HC7" s="63"/>
      <c r="HD7" s="63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</row>
    <row r="8" spans="1:238" s="68" customFormat="1" x14ac:dyDescent="0.2">
      <c r="A8" s="255">
        <v>1</v>
      </c>
      <c r="B8" s="256">
        <f>A8+1</f>
        <v>2</v>
      </c>
      <c r="C8" s="257">
        <f>B8+1</f>
        <v>3</v>
      </c>
      <c r="D8" s="257">
        <f t="shared" ref="D8:BO8" si="0">C8+1</f>
        <v>4</v>
      </c>
      <c r="E8" s="257">
        <f t="shared" si="0"/>
        <v>5</v>
      </c>
      <c r="F8" s="257">
        <f t="shared" si="0"/>
        <v>6</v>
      </c>
      <c r="G8" s="257">
        <f t="shared" si="0"/>
        <v>7</v>
      </c>
      <c r="H8" s="257">
        <f t="shared" si="0"/>
        <v>8</v>
      </c>
      <c r="I8" s="257">
        <f>H8+1</f>
        <v>9</v>
      </c>
      <c r="J8" s="257">
        <f>I8+1</f>
        <v>10</v>
      </c>
      <c r="K8" s="257">
        <f>J8+1</f>
        <v>11</v>
      </c>
      <c r="L8" s="257">
        <f t="shared" si="0"/>
        <v>12</v>
      </c>
      <c r="M8" s="257">
        <f t="shared" si="0"/>
        <v>13</v>
      </c>
      <c r="N8" s="257">
        <f t="shared" si="0"/>
        <v>14</v>
      </c>
      <c r="O8" s="257">
        <f t="shared" si="0"/>
        <v>15</v>
      </c>
      <c r="P8" s="257">
        <f t="shared" si="0"/>
        <v>16</v>
      </c>
      <c r="Q8" s="257">
        <f t="shared" si="0"/>
        <v>17</v>
      </c>
      <c r="R8" s="257">
        <f t="shared" si="0"/>
        <v>18</v>
      </c>
      <c r="S8" s="257">
        <f t="shared" si="0"/>
        <v>19</v>
      </c>
      <c r="T8" s="257">
        <f t="shared" si="0"/>
        <v>20</v>
      </c>
      <c r="U8" s="257">
        <f t="shared" si="0"/>
        <v>21</v>
      </c>
      <c r="V8" s="257">
        <f t="shared" si="0"/>
        <v>22</v>
      </c>
      <c r="W8" s="257">
        <f t="shared" si="0"/>
        <v>23</v>
      </c>
      <c r="X8" s="257">
        <f>W8+1</f>
        <v>24</v>
      </c>
      <c r="Y8" s="257">
        <f>X8+1</f>
        <v>25</v>
      </c>
      <c r="Z8" s="257">
        <f>Y8+1</f>
        <v>26</v>
      </c>
      <c r="AA8" s="257">
        <f t="shared" si="0"/>
        <v>27</v>
      </c>
      <c r="AB8" s="257">
        <f t="shared" si="0"/>
        <v>28</v>
      </c>
      <c r="AC8" s="257">
        <f t="shared" si="0"/>
        <v>29</v>
      </c>
      <c r="AD8" s="257">
        <f t="shared" si="0"/>
        <v>30</v>
      </c>
      <c r="AE8" s="257">
        <f t="shared" si="0"/>
        <v>31</v>
      </c>
      <c r="AF8" s="257">
        <f t="shared" si="0"/>
        <v>32</v>
      </c>
      <c r="AG8" s="257">
        <f t="shared" si="0"/>
        <v>33</v>
      </c>
      <c r="AH8" s="257">
        <f>AG8+1</f>
        <v>34</v>
      </c>
      <c r="AI8" s="257">
        <f>AH8+1</f>
        <v>35</v>
      </c>
      <c r="AJ8" s="257">
        <f t="shared" si="0"/>
        <v>36</v>
      </c>
      <c r="AK8" s="257">
        <f>AJ8+1</f>
        <v>37</v>
      </c>
      <c r="AL8" s="257">
        <f>AK8+1</f>
        <v>38</v>
      </c>
      <c r="AM8" s="257">
        <f>AL8+1</f>
        <v>39</v>
      </c>
      <c r="AN8" s="257">
        <f>AM8+1</f>
        <v>40</v>
      </c>
      <c r="AO8" s="257">
        <f>AN8+1</f>
        <v>41</v>
      </c>
      <c r="AP8" s="257">
        <f t="shared" si="0"/>
        <v>42</v>
      </c>
      <c r="AQ8" s="257">
        <f t="shared" si="0"/>
        <v>43</v>
      </c>
      <c r="AR8" s="257">
        <f t="shared" si="0"/>
        <v>44</v>
      </c>
      <c r="AS8" s="257">
        <f t="shared" si="0"/>
        <v>45</v>
      </c>
      <c r="AT8" s="257">
        <f t="shared" si="0"/>
        <v>46</v>
      </c>
      <c r="AU8" s="257">
        <f t="shared" si="0"/>
        <v>47</v>
      </c>
      <c r="AV8" s="257">
        <f t="shared" si="0"/>
        <v>48</v>
      </c>
      <c r="AW8" s="257">
        <f>AV8+1</f>
        <v>49</v>
      </c>
      <c r="AX8" s="257">
        <f>AW8+1</f>
        <v>50</v>
      </c>
      <c r="AY8" s="257">
        <f t="shared" si="0"/>
        <v>51</v>
      </c>
      <c r="AZ8" s="257">
        <f>AY8+1</f>
        <v>52</v>
      </c>
      <c r="BA8" s="257">
        <f>AZ8+1</f>
        <v>53</v>
      </c>
      <c r="BB8" s="257">
        <f>BA8+1</f>
        <v>54</v>
      </c>
      <c r="BC8" s="257">
        <f>BB8+1</f>
        <v>55</v>
      </c>
      <c r="BD8" s="257">
        <f>BC8+1</f>
        <v>56</v>
      </c>
      <c r="BE8" s="257">
        <f t="shared" si="0"/>
        <v>57</v>
      </c>
      <c r="BF8" s="257">
        <f t="shared" si="0"/>
        <v>58</v>
      </c>
      <c r="BG8" s="257">
        <f t="shared" si="0"/>
        <v>59</v>
      </c>
      <c r="BH8" s="257">
        <f t="shared" si="0"/>
        <v>60</v>
      </c>
      <c r="BI8" s="257">
        <f t="shared" si="0"/>
        <v>61</v>
      </c>
      <c r="BJ8" s="257">
        <f t="shared" si="0"/>
        <v>62</v>
      </c>
      <c r="BK8" s="257">
        <f t="shared" si="0"/>
        <v>63</v>
      </c>
      <c r="BL8" s="257">
        <f>BK8+1</f>
        <v>64</v>
      </c>
      <c r="BM8" s="257">
        <f>BL8+1</f>
        <v>65</v>
      </c>
      <c r="BN8" s="257">
        <f t="shared" si="0"/>
        <v>66</v>
      </c>
      <c r="BO8" s="257">
        <f t="shared" si="0"/>
        <v>67</v>
      </c>
      <c r="BP8" s="257">
        <f t="shared" ref="BP8:DR8" si="1">BO8+1</f>
        <v>68</v>
      </c>
      <c r="BQ8" s="257">
        <f t="shared" si="1"/>
        <v>69</v>
      </c>
      <c r="BR8" s="257">
        <f t="shared" si="1"/>
        <v>70</v>
      </c>
      <c r="BS8" s="257">
        <f t="shared" si="1"/>
        <v>71</v>
      </c>
      <c r="BT8" s="257">
        <f t="shared" si="1"/>
        <v>72</v>
      </c>
      <c r="BU8" s="257">
        <f t="shared" si="1"/>
        <v>73</v>
      </c>
      <c r="BV8" s="257">
        <f t="shared" si="1"/>
        <v>74</v>
      </c>
      <c r="BW8" s="257">
        <f t="shared" si="1"/>
        <v>75</v>
      </c>
      <c r="BX8" s="257">
        <f t="shared" si="1"/>
        <v>76</v>
      </c>
      <c r="BY8" s="257">
        <f t="shared" si="1"/>
        <v>77</v>
      </c>
      <c r="BZ8" s="257">
        <f t="shared" si="1"/>
        <v>78</v>
      </c>
      <c r="CA8" s="257">
        <f t="shared" si="1"/>
        <v>79</v>
      </c>
      <c r="CB8" s="257">
        <f t="shared" si="1"/>
        <v>80</v>
      </c>
      <c r="CC8" s="257">
        <f t="shared" si="1"/>
        <v>81</v>
      </c>
      <c r="CD8" s="257">
        <f t="shared" si="1"/>
        <v>82</v>
      </c>
      <c r="CE8" s="257">
        <f t="shared" si="1"/>
        <v>83</v>
      </c>
      <c r="CF8" s="257">
        <f t="shared" si="1"/>
        <v>84</v>
      </c>
      <c r="CG8" s="257">
        <f t="shared" si="1"/>
        <v>85</v>
      </c>
      <c r="CH8" s="257">
        <f t="shared" si="1"/>
        <v>86</v>
      </c>
      <c r="CI8" s="257">
        <f t="shared" si="1"/>
        <v>87</v>
      </c>
      <c r="CJ8" s="257">
        <f t="shared" si="1"/>
        <v>88</v>
      </c>
      <c r="CK8" s="257">
        <f t="shared" si="1"/>
        <v>89</v>
      </c>
      <c r="CL8" s="257">
        <f t="shared" si="1"/>
        <v>90</v>
      </c>
      <c r="CM8" s="257">
        <f t="shared" si="1"/>
        <v>91</v>
      </c>
      <c r="CN8" s="257">
        <f t="shared" si="1"/>
        <v>92</v>
      </c>
      <c r="CO8" s="257">
        <f t="shared" si="1"/>
        <v>93</v>
      </c>
      <c r="CP8" s="257">
        <f t="shared" si="1"/>
        <v>94</v>
      </c>
      <c r="CQ8" s="257">
        <f t="shared" si="1"/>
        <v>95</v>
      </c>
      <c r="CR8" s="257">
        <f t="shared" si="1"/>
        <v>96</v>
      </c>
      <c r="CS8" s="257">
        <f t="shared" si="1"/>
        <v>97</v>
      </c>
      <c r="CT8" s="257">
        <f t="shared" si="1"/>
        <v>98</v>
      </c>
      <c r="CU8" s="257">
        <f t="shared" si="1"/>
        <v>99</v>
      </c>
      <c r="CV8" s="257">
        <f t="shared" si="1"/>
        <v>100</v>
      </c>
      <c r="CW8" s="257">
        <f t="shared" si="1"/>
        <v>101</v>
      </c>
      <c r="CX8" s="257">
        <f t="shared" si="1"/>
        <v>102</v>
      </c>
      <c r="CY8" s="257">
        <f t="shared" si="1"/>
        <v>103</v>
      </c>
      <c r="CZ8" s="257">
        <f t="shared" si="1"/>
        <v>104</v>
      </c>
      <c r="DA8" s="257">
        <f t="shared" si="1"/>
        <v>105</v>
      </c>
      <c r="DB8" s="257">
        <f t="shared" si="1"/>
        <v>106</v>
      </c>
      <c r="DC8" s="257">
        <f t="shared" si="1"/>
        <v>107</v>
      </c>
      <c r="DD8" s="257">
        <f t="shared" si="1"/>
        <v>108</v>
      </c>
      <c r="DE8" s="257">
        <f t="shared" si="1"/>
        <v>109</v>
      </c>
      <c r="DF8" s="257">
        <f t="shared" si="1"/>
        <v>110</v>
      </c>
      <c r="DG8" s="257">
        <f t="shared" si="1"/>
        <v>111</v>
      </c>
      <c r="DH8" s="257">
        <f t="shared" si="1"/>
        <v>112</v>
      </c>
      <c r="DI8" s="257">
        <f t="shared" si="1"/>
        <v>113</v>
      </c>
      <c r="DJ8" s="257">
        <f t="shared" si="1"/>
        <v>114</v>
      </c>
      <c r="DK8" s="257">
        <f t="shared" si="1"/>
        <v>115</v>
      </c>
      <c r="DL8" s="257">
        <f t="shared" si="1"/>
        <v>116</v>
      </c>
      <c r="DM8" s="257">
        <f t="shared" si="1"/>
        <v>117</v>
      </c>
      <c r="DN8" s="257">
        <f t="shared" si="1"/>
        <v>118</v>
      </c>
      <c r="DO8" s="257">
        <f t="shared" si="1"/>
        <v>119</v>
      </c>
      <c r="DP8" s="257">
        <f t="shared" si="1"/>
        <v>120</v>
      </c>
      <c r="DQ8" s="257">
        <f t="shared" si="1"/>
        <v>121</v>
      </c>
      <c r="DR8" s="257">
        <f t="shared" si="1"/>
        <v>122</v>
      </c>
      <c r="DS8" s="257">
        <v>123</v>
      </c>
      <c r="DT8" s="257">
        <f t="shared" ref="DT8:DY8" si="2">DS8+1</f>
        <v>124</v>
      </c>
      <c r="DU8" s="257">
        <f t="shared" si="2"/>
        <v>125</v>
      </c>
      <c r="DV8" s="257">
        <f t="shared" si="2"/>
        <v>126</v>
      </c>
      <c r="DW8" s="257">
        <f t="shared" si="2"/>
        <v>127</v>
      </c>
      <c r="DX8" s="257">
        <f t="shared" si="2"/>
        <v>128</v>
      </c>
      <c r="DY8" s="257">
        <f t="shared" si="2"/>
        <v>129</v>
      </c>
      <c r="DZ8" s="257">
        <v>127</v>
      </c>
      <c r="EA8" s="257">
        <f>DZ8+1</f>
        <v>128</v>
      </c>
      <c r="EB8" s="257">
        <f>EA8+1</f>
        <v>129</v>
      </c>
      <c r="EC8" s="257">
        <v>133</v>
      </c>
      <c r="ED8" s="257">
        <f>EC8+1</f>
        <v>134</v>
      </c>
      <c r="EE8" s="257">
        <v>135</v>
      </c>
      <c r="EF8" s="257">
        <f>EE8+1</f>
        <v>136</v>
      </c>
      <c r="EG8" s="257">
        <v>137</v>
      </c>
      <c r="EH8" s="257">
        <v>138</v>
      </c>
      <c r="EI8" s="257">
        <f t="shared" ref="EI8:GT8" si="3">EH8+1</f>
        <v>139</v>
      </c>
      <c r="EJ8" s="257">
        <f t="shared" si="3"/>
        <v>140</v>
      </c>
      <c r="EK8" s="257">
        <f t="shared" si="3"/>
        <v>141</v>
      </c>
      <c r="EL8" s="257">
        <f t="shared" si="3"/>
        <v>142</v>
      </c>
      <c r="EM8" s="257">
        <f t="shared" si="3"/>
        <v>143</v>
      </c>
      <c r="EN8" s="257">
        <f t="shared" si="3"/>
        <v>144</v>
      </c>
      <c r="EO8" s="257">
        <f t="shared" si="3"/>
        <v>145</v>
      </c>
      <c r="EP8" s="257">
        <f t="shared" si="3"/>
        <v>146</v>
      </c>
      <c r="EQ8" s="257">
        <f t="shared" si="3"/>
        <v>147</v>
      </c>
      <c r="ER8" s="257">
        <f t="shared" si="3"/>
        <v>148</v>
      </c>
      <c r="ES8" s="257">
        <f t="shared" si="3"/>
        <v>149</v>
      </c>
      <c r="ET8" s="257">
        <f t="shared" si="3"/>
        <v>150</v>
      </c>
      <c r="EU8" s="257">
        <f t="shared" si="3"/>
        <v>151</v>
      </c>
      <c r="EV8" s="257">
        <f t="shared" si="3"/>
        <v>152</v>
      </c>
      <c r="EW8" s="257">
        <f t="shared" si="3"/>
        <v>153</v>
      </c>
      <c r="EX8" s="257">
        <f>EW8+1</f>
        <v>154</v>
      </c>
      <c r="EY8" s="257">
        <f>EX8+1</f>
        <v>155</v>
      </c>
      <c r="EZ8" s="257">
        <f t="shared" si="3"/>
        <v>156</v>
      </c>
      <c r="FA8" s="257">
        <f>EZ8+1</f>
        <v>157</v>
      </c>
      <c r="FB8" s="257">
        <f>FA8+1</f>
        <v>158</v>
      </c>
      <c r="FC8" s="257">
        <f>FB8+1</f>
        <v>159</v>
      </c>
      <c r="FD8" s="257">
        <f>FC8+1</f>
        <v>160</v>
      </c>
      <c r="FE8" s="257">
        <f>FD8+1</f>
        <v>161</v>
      </c>
      <c r="FF8" s="257">
        <f t="shared" si="3"/>
        <v>162</v>
      </c>
      <c r="FG8" s="257">
        <f t="shared" si="3"/>
        <v>163</v>
      </c>
      <c r="FH8" s="257">
        <f t="shared" si="3"/>
        <v>164</v>
      </c>
      <c r="FI8" s="257">
        <f t="shared" si="3"/>
        <v>165</v>
      </c>
      <c r="FJ8" s="257">
        <f t="shared" si="3"/>
        <v>166</v>
      </c>
      <c r="FK8" s="257">
        <f t="shared" si="3"/>
        <v>167</v>
      </c>
      <c r="FL8" s="257">
        <f t="shared" si="3"/>
        <v>168</v>
      </c>
      <c r="FM8" s="257">
        <f>FL8+1</f>
        <v>169</v>
      </c>
      <c r="FN8" s="257">
        <f>FM8+1</f>
        <v>170</v>
      </c>
      <c r="FO8" s="257">
        <f t="shared" si="3"/>
        <v>171</v>
      </c>
      <c r="FP8" s="257">
        <f>FO8+1</f>
        <v>172</v>
      </c>
      <c r="FQ8" s="257">
        <f>FP8+1</f>
        <v>173</v>
      </c>
      <c r="FR8" s="257">
        <f t="shared" si="3"/>
        <v>174</v>
      </c>
      <c r="FS8" s="257">
        <f t="shared" si="3"/>
        <v>175</v>
      </c>
      <c r="FT8" s="257">
        <f t="shared" si="3"/>
        <v>176</v>
      </c>
      <c r="FU8" s="257">
        <f t="shared" si="3"/>
        <v>177</v>
      </c>
      <c r="FV8" s="257">
        <f t="shared" si="3"/>
        <v>178</v>
      </c>
      <c r="FW8" s="258">
        <f t="shared" si="3"/>
        <v>179</v>
      </c>
      <c r="FX8" s="257">
        <f>FW8+1</f>
        <v>180</v>
      </c>
      <c r="FY8" s="257">
        <f>FX8+1</f>
        <v>181</v>
      </c>
      <c r="FZ8" s="257">
        <f>FY8+1</f>
        <v>182</v>
      </c>
      <c r="GA8" s="259">
        <f>FK8+1</f>
        <v>168</v>
      </c>
      <c r="GB8" s="257">
        <f t="shared" si="3"/>
        <v>169</v>
      </c>
      <c r="GC8" s="257">
        <f t="shared" si="3"/>
        <v>170</v>
      </c>
      <c r="GD8" s="257">
        <f t="shared" si="3"/>
        <v>171</v>
      </c>
      <c r="GE8" s="257">
        <f t="shared" si="3"/>
        <v>172</v>
      </c>
      <c r="GF8" s="257">
        <f t="shared" si="3"/>
        <v>173</v>
      </c>
      <c r="GG8" s="257">
        <f t="shared" si="3"/>
        <v>174</v>
      </c>
      <c r="GH8" s="257">
        <f t="shared" si="3"/>
        <v>175</v>
      </c>
      <c r="GI8" s="257">
        <f t="shared" si="3"/>
        <v>176</v>
      </c>
      <c r="GJ8" s="257">
        <f t="shared" si="3"/>
        <v>177</v>
      </c>
      <c r="GK8" s="257">
        <f t="shared" si="3"/>
        <v>178</v>
      </c>
      <c r="GL8" s="257">
        <f t="shared" si="3"/>
        <v>179</v>
      </c>
      <c r="GM8" s="257">
        <f t="shared" si="3"/>
        <v>180</v>
      </c>
      <c r="GN8" s="257">
        <f t="shared" si="3"/>
        <v>181</v>
      </c>
      <c r="GO8" s="257">
        <f t="shared" si="3"/>
        <v>182</v>
      </c>
      <c r="GP8" s="257">
        <f t="shared" si="3"/>
        <v>183</v>
      </c>
      <c r="GQ8" s="257">
        <f t="shared" si="3"/>
        <v>184</v>
      </c>
      <c r="GR8" s="257">
        <f t="shared" si="3"/>
        <v>185</v>
      </c>
      <c r="GS8" s="257">
        <f t="shared" si="3"/>
        <v>186</v>
      </c>
      <c r="GT8" s="257">
        <f t="shared" si="3"/>
        <v>187</v>
      </c>
      <c r="GU8" s="257">
        <f t="shared" ref="GU8:HD8" si="4">GT8+1</f>
        <v>188</v>
      </c>
      <c r="GV8" s="257">
        <f t="shared" si="4"/>
        <v>189</v>
      </c>
      <c r="GW8" s="257">
        <f t="shared" si="4"/>
        <v>190</v>
      </c>
      <c r="GX8" s="257">
        <f t="shared" si="4"/>
        <v>191</v>
      </c>
      <c r="GY8" s="257">
        <f t="shared" si="4"/>
        <v>192</v>
      </c>
      <c r="GZ8" s="257">
        <f t="shared" si="4"/>
        <v>193</v>
      </c>
      <c r="HA8" s="258">
        <f t="shared" si="4"/>
        <v>194</v>
      </c>
      <c r="HB8" s="257">
        <f t="shared" si="4"/>
        <v>195</v>
      </c>
      <c r="HC8" s="257">
        <f t="shared" si="4"/>
        <v>196</v>
      </c>
      <c r="HD8" s="257">
        <f t="shared" si="4"/>
        <v>197</v>
      </c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  <c r="ID8" s="156"/>
    </row>
    <row r="9" spans="1:238" s="68" customFormat="1" ht="15.75" x14ac:dyDescent="0.2">
      <c r="A9" s="74"/>
      <c r="B9" s="131" t="s">
        <v>84</v>
      </c>
      <c r="C9" s="260" t="s">
        <v>85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261"/>
      <c r="BU9" s="261"/>
      <c r="BV9" s="261"/>
      <c r="BW9" s="261"/>
      <c r="BX9" s="261"/>
      <c r="BY9" s="261"/>
      <c r="BZ9" s="261"/>
      <c r="CA9" s="261"/>
      <c r="CB9" s="261"/>
      <c r="CC9" s="261"/>
      <c r="CD9" s="261"/>
      <c r="CE9" s="261"/>
      <c r="CF9" s="261"/>
      <c r="CG9" s="261"/>
      <c r="CH9" s="261"/>
      <c r="CI9" s="261"/>
      <c r="CJ9" s="261"/>
      <c r="CK9" s="261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1"/>
      <c r="DE9" s="261"/>
      <c r="DF9" s="261"/>
      <c r="DG9" s="261"/>
      <c r="DH9" s="261"/>
      <c r="DI9" s="261"/>
      <c r="DJ9" s="261"/>
      <c r="DK9" s="261"/>
      <c r="DL9" s="261"/>
      <c r="DM9" s="261"/>
      <c r="DN9" s="261"/>
      <c r="DO9" s="261"/>
      <c r="DP9" s="261"/>
      <c r="DQ9" s="261"/>
      <c r="DR9" s="261"/>
      <c r="DS9" s="261"/>
      <c r="DT9" s="261"/>
      <c r="DU9" s="261"/>
      <c r="DV9" s="261"/>
      <c r="DW9" s="261"/>
      <c r="DX9" s="261"/>
      <c r="DY9" s="261"/>
      <c r="DZ9" s="261"/>
      <c r="EA9" s="261"/>
      <c r="EB9" s="261"/>
      <c r="EC9" s="261"/>
      <c r="ED9" s="261"/>
      <c r="EE9" s="261"/>
      <c r="EF9" s="261"/>
      <c r="EG9" s="261"/>
      <c r="EH9" s="261"/>
      <c r="EI9" s="261"/>
      <c r="EJ9" s="261"/>
      <c r="EK9" s="261"/>
      <c r="EL9" s="261"/>
      <c r="EM9" s="261"/>
      <c r="EN9" s="261"/>
      <c r="EO9" s="261"/>
      <c r="EP9" s="261"/>
      <c r="EQ9" s="261"/>
      <c r="ER9" s="261"/>
      <c r="ES9" s="261"/>
      <c r="ET9" s="261"/>
      <c r="EU9" s="261"/>
      <c r="EV9" s="261"/>
      <c r="EW9" s="261"/>
      <c r="EX9" s="261"/>
      <c r="EY9" s="261"/>
      <c r="EZ9" s="261"/>
      <c r="FA9" s="261"/>
      <c r="FB9" s="261"/>
      <c r="FC9" s="261"/>
      <c r="FD9" s="261"/>
      <c r="FE9" s="261"/>
      <c r="FF9" s="261"/>
      <c r="FG9" s="261"/>
      <c r="FH9" s="261"/>
      <c r="FI9" s="261"/>
      <c r="FJ9" s="261"/>
      <c r="FK9" s="261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96"/>
      <c r="FY9" s="96"/>
      <c r="FZ9" s="96"/>
      <c r="GA9" s="263"/>
      <c r="GD9" s="263"/>
      <c r="GG9" s="263"/>
      <c r="GJ9" s="263"/>
      <c r="GM9" s="263"/>
      <c r="GP9" s="263"/>
      <c r="GS9" s="263"/>
      <c r="GV9" s="263"/>
      <c r="GY9" s="263"/>
      <c r="HB9" s="264"/>
      <c r="HC9" s="265"/>
      <c r="HD9" s="265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</row>
    <row r="10" spans="1:238" s="68" customFormat="1" ht="15.75" outlineLevel="1" x14ac:dyDescent="0.25">
      <c r="A10" s="82">
        <v>1</v>
      </c>
      <c r="B10" s="83" t="s">
        <v>86</v>
      </c>
      <c r="C10" s="84">
        <f t="shared" ref="C10:C15" si="5">SUM(D10:E10)</f>
        <v>26325318.52</v>
      </c>
      <c r="D10" s="266">
        <v>26325318.52</v>
      </c>
      <c r="E10" s="84"/>
      <c r="F10" s="84">
        <f>SUM(G10:H10)</f>
        <v>5658858.9699999988</v>
      </c>
      <c r="G10" s="92">
        <v>5658858.9699999988</v>
      </c>
      <c r="H10" s="84"/>
      <c r="I10" s="84">
        <f t="shared" ref="I10:I16" si="6">SUM(J10:K10)</f>
        <v>4627065.9700000007</v>
      </c>
      <c r="J10" s="92">
        <v>4627065.9700000007</v>
      </c>
      <c r="K10" s="84"/>
      <c r="L10" s="88">
        <f>IF(C10=0," ",IF(F10/C10*100&gt;200,"СВ.200",F10/C10))</f>
        <v>0.21495880346901872</v>
      </c>
      <c r="M10" s="88">
        <f>IF(D10=0," ",IF(G10/D10*100&gt;200,"СВ.200",G10/D10))</f>
        <v>0.21495880346901872</v>
      </c>
      <c r="N10" s="88" t="str">
        <f>IF(E10=0," ",IF(H10/E10*100&gt;200,"СВ.200",H10/E10))</f>
        <v xml:space="preserve"> </v>
      </c>
      <c r="O10" s="88">
        <f>IF(I10=0," ",IF(F10/I10*100&gt;200,"СВ.200",F10/I10))</f>
        <v>1.2229907692455049</v>
      </c>
      <c r="P10" s="88">
        <f>IF(J10=0," ",IF(G10/J10*100&gt;200,"СВ.200",G10/J10))</f>
        <v>1.2229907692455049</v>
      </c>
      <c r="Q10" s="88" t="str">
        <f>IF(K10=0," ",IF(H10/K10*100&gt;200,"СВ.200",H10/K10))</f>
        <v xml:space="preserve"> </v>
      </c>
      <c r="R10" s="84">
        <f t="shared" ref="R10:R15" si="7">S10</f>
        <v>2500000</v>
      </c>
      <c r="S10" s="136">
        <v>2500000</v>
      </c>
      <c r="T10" s="84"/>
      <c r="U10" s="84">
        <f>SUM(V10:W10)</f>
        <v>1300021.07</v>
      </c>
      <c r="V10" s="136">
        <v>1300021.07</v>
      </c>
      <c r="W10" s="84"/>
      <c r="X10" s="84">
        <f t="shared" ref="X10:X16" si="8">SUM(Y10:Z10)</f>
        <v>848994.54</v>
      </c>
      <c r="Y10" s="136">
        <v>848994.54</v>
      </c>
      <c r="Z10" s="84"/>
      <c r="AA10" s="88">
        <f>IF(R10=0," ",IF(U10/R10*100&gt;200,"СВ.200",U10/R10))</f>
        <v>0.52000842800000002</v>
      </c>
      <c r="AB10" s="88">
        <f>IF(S10=0," ",IF(V10/S10*100&gt;200,"СВ.200",V10/S10))</f>
        <v>0.52000842800000002</v>
      </c>
      <c r="AC10" s="88" t="str">
        <f>IF(T10=0," ",IF(W10/T10*100&gt;200,"СВ.200",W10/T10))</f>
        <v xml:space="preserve"> </v>
      </c>
      <c r="AD10" s="88">
        <f>IF(X10=0," ",IF(U10/X10*100&gt;200,"СВ.200",U10/X10))</f>
        <v>1.5312478570239096</v>
      </c>
      <c r="AE10" s="88">
        <f>IF(Y10=0," ",IF(V10/Y10*100&gt;200,"СВ.200",V10/Y10))</f>
        <v>1.5312478570239096</v>
      </c>
      <c r="AF10" s="88" t="str">
        <f>IF(Z10=0," ",IF(W10/Z10*100&gt;200,"СВ.200",W10/Z10))</f>
        <v xml:space="preserve"> </v>
      </c>
      <c r="AG10" s="84">
        <f t="shared" ref="AG10:AG15" si="9">AH10</f>
        <v>0</v>
      </c>
      <c r="AH10" s="136">
        <v>0</v>
      </c>
      <c r="AI10" s="84"/>
      <c r="AJ10" s="267">
        <f>SUM(AK10:AL10)</f>
        <v>0</v>
      </c>
      <c r="AK10" s="137">
        <v>0</v>
      </c>
      <c r="AL10" s="84"/>
      <c r="AM10" s="267">
        <f>SUM(AN10:AO10)</f>
        <v>0</v>
      </c>
      <c r="AN10" s="137">
        <v>0</v>
      </c>
      <c r="AO10" s="84"/>
      <c r="AP10" s="88" t="str">
        <f>IF(AG10=0," ",IF(AJ10/AG10*100&gt;200,"СВ.200",AJ10/AG10))</f>
        <v xml:space="preserve"> </v>
      </c>
      <c r="AQ10" s="88" t="str">
        <f>IF(AH10=0," ",IF(AK10/AH10*100&gt;200,"СВ.200",AK10/AH10))</f>
        <v xml:space="preserve"> </v>
      </c>
      <c r="AR10" s="88" t="str">
        <f>IF(AI10=0," ",IF(AL10/AI10*100&gt;200,"СВ.200",AL10/AI10))</f>
        <v xml:space="preserve"> </v>
      </c>
      <c r="AS10" s="88" t="str">
        <f>IF(AM10=0," ",IF(AJ10/AM10*100&gt;200,"СВ.200",AJ10/AM10))</f>
        <v xml:space="preserve"> </v>
      </c>
      <c r="AT10" s="88" t="str">
        <f>IF(AN10=0," ",IF(AK10/AN10*100&gt;200,"СВ.200",AK10/AN10))</f>
        <v xml:space="preserve"> </v>
      </c>
      <c r="AU10" s="88" t="str">
        <f>IF(AO10=0," ",IF(AL10/AO10*100&gt;200,"СВ.200",AL10/AO10))</f>
        <v xml:space="preserve"> </v>
      </c>
      <c r="AV10" s="84">
        <f t="shared" ref="AV10:AV15" si="10">AW10</f>
        <v>0</v>
      </c>
      <c r="AW10" s="136">
        <v>0</v>
      </c>
      <c r="AX10" s="84"/>
      <c r="AY10" s="84">
        <f>SUM(AZ10:BA10)</f>
        <v>0</v>
      </c>
      <c r="AZ10" s="136">
        <v>0</v>
      </c>
      <c r="BA10" s="84"/>
      <c r="BB10" s="84">
        <f>SUM(BC10:BD10)</f>
        <v>0</v>
      </c>
      <c r="BC10" s="136">
        <v>0</v>
      </c>
      <c r="BD10" s="84"/>
      <c r="BE10" s="88" t="str">
        <f>IF(AV10=0," ",IF(AY10/AV10*100&gt;200,"СВ.200",AY10/AV10))</f>
        <v xml:space="preserve"> </v>
      </c>
      <c r="BF10" s="88" t="str">
        <f>IF(AW10=0," ",IF(AZ10/AW10*100&gt;200,"СВ.200",AZ10/AW10))</f>
        <v xml:space="preserve"> </v>
      </c>
      <c r="BG10" s="88" t="str">
        <f>IF(AX10=0," ",IF(BA10/AX10*100&gt;200,"СВ.200",BA10/AX10))</f>
        <v xml:space="preserve"> </v>
      </c>
      <c r="BH10" s="88" t="str">
        <f>IF(BB10=0," ",IF(AY10/BB10*100&gt;200,"СВ.200",AY10/BB10))</f>
        <v xml:space="preserve"> </v>
      </c>
      <c r="BI10" s="88" t="str">
        <f>IF(BC10=0," ",IF(AZ10/BC10*100&gt;200,"СВ.200",AZ10/BC10))</f>
        <v xml:space="preserve"> </v>
      </c>
      <c r="BJ10" s="88" t="str">
        <f>IF(BD10=0," ",IF(BA10/BD10*100&gt;200,"СВ.200",BA10/BD10))</f>
        <v xml:space="preserve"> </v>
      </c>
      <c r="BK10" s="84">
        <f t="shared" ref="BK10:BK15" si="11">BL10</f>
        <v>338214.71</v>
      </c>
      <c r="BL10" s="136">
        <v>338214.71</v>
      </c>
      <c r="BM10" s="84"/>
      <c r="BN10" s="94">
        <f>SUM(BO10:BP10)</f>
        <v>3388.76</v>
      </c>
      <c r="BO10" s="136">
        <v>3388.76</v>
      </c>
      <c r="BP10" s="84"/>
      <c r="BQ10" s="94">
        <f>SUM(BR10:BS10)</f>
        <v>85107.06</v>
      </c>
      <c r="BR10" s="136">
        <v>85107.06</v>
      </c>
      <c r="BS10" s="84"/>
      <c r="BT10" s="88">
        <f>IF(BK10=0," ",IF(BN10/BK10*100&gt;200,"СВ.200",BN10/BK10))</f>
        <v>1.0019552372515081E-2</v>
      </c>
      <c r="BU10" s="88">
        <f>IF(BL10=0," ",IF(BO10/BL10*100&gt;200,"СВ.200",BO10/BL10))</f>
        <v>1.0019552372515081E-2</v>
      </c>
      <c r="BV10" s="88" t="str">
        <f>IF(BM10=0," ",IF(BP10/BM10*100&gt;200,"СВ.200",BP10/BM10))</f>
        <v xml:space="preserve"> </v>
      </c>
      <c r="BW10" s="88">
        <f>IF(BQ10=0," ",IF(BN10/BQ10*100&gt;200,"СВ.200",BN10/BQ10))</f>
        <v>3.9817613250886591E-2</v>
      </c>
      <c r="BX10" s="88">
        <f>IF(BR10=0," ",IF(BO10/BR10*100&gt;200,"СВ.200",BO10/BR10))</f>
        <v>3.9817613250886591E-2</v>
      </c>
      <c r="BY10" s="88" t="str">
        <f>IF(BS10=0," ",IF(BP10/BS10*100&gt;200,"СВ.200",BP10/BS10))</f>
        <v xml:space="preserve"> </v>
      </c>
      <c r="BZ10" s="84">
        <f t="shared" ref="BZ10:BZ15" si="12">CA10</f>
        <v>1650000</v>
      </c>
      <c r="CA10" s="136">
        <v>1650000</v>
      </c>
      <c r="CB10" s="84"/>
      <c r="CC10" s="84">
        <f>SUM(CD10:CE10)</f>
        <v>0</v>
      </c>
      <c r="CD10" s="136">
        <v>0</v>
      </c>
      <c r="CE10" s="84"/>
      <c r="CF10" s="84">
        <f>SUM(CG10:CH10)</f>
        <v>66180.36</v>
      </c>
      <c r="CG10" s="136">
        <v>66180.36</v>
      </c>
      <c r="CH10" s="84"/>
      <c r="CI10" s="88" t="str">
        <f>IF(CC10=0," ",IF(CC10/BZ10*100&gt;200,"СВ.200",CC10/BZ10))</f>
        <v xml:space="preserve"> </v>
      </c>
      <c r="CJ10" s="88" t="str">
        <f>IF(CD10=0," ",IF(CD10/CA10*100&gt;200,"СВ.200",CD10/CA10))</f>
        <v xml:space="preserve"> </v>
      </c>
      <c r="CK10" s="88" t="str">
        <f>IF(CB10=0," ",IF(CE10/CB10*100&gt;200,"СВ.200",CE10/CB10))</f>
        <v xml:space="preserve"> </v>
      </c>
      <c r="CL10" s="88" t="str">
        <f>IF(CC10=0," ",IF(CF10/CC10*100&gt;200,"СВ.200",CF10/CC10))</f>
        <v xml:space="preserve"> </v>
      </c>
      <c r="CM10" s="88" t="str">
        <f>IF(CD10=0," ",IF(CG10/CD10*100&gt;200,"СВ.200",CG10/CD10))</f>
        <v xml:space="preserve"> </v>
      </c>
      <c r="CN10" s="88" t="str">
        <f>IF(CH10=0," ",IF(CE10/CH10*100&gt;200,"СВ.200",CE10/CH10))</f>
        <v xml:space="preserve"> </v>
      </c>
      <c r="CO10" s="84">
        <f t="shared" ref="CO10:CO15" si="13">CP10</f>
        <v>5100000</v>
      </c>
      <c r="CP10" s="136">
        <v>5100000</v>
      </c>
      <c r="CQ10" s="84"/>
      <c r="CR10" s="84">
        <f>SUM(CS10:CT10)</f>
        <v>90000</v>
      </c>
      <c r="CS10" s="136">
        <v>90000</v>
      </c>
      <c r="CT10" s="84"/>
      <c r="CU10" s="84">
        <f t="shared" ref="CU10:CU15" si="14">CV10</f>
        <v>226333.33</v>
      </c>
      <c r="CV10" s="136">
        <v>226333.33</v>
      </c>
      <c r="CW10" s="84"/>
      <c r="CX10" s="88">
        <f>IF(CO10=0," ",IF(CR10/CO10*100&gt;200,"СВ.200",CR10/CO10))</f>
        <v>1.7647058823529412E-2</v>
      </c>
      <c r="CY10" s="88">
        <f>IF(CP10=0," ",IF(CS10/CP10*100&gt;200,"СВ.200",CS10/CP10))</f>
        <v>1.7647058823529412E-2</v>
      </c>
      <c r="CZ10" s="88" t="str">
        <f>IF(CQ10=0," ",IF(CT10/CQ10*100&gt;200,"СВ.200",CT10/CQ10))</f>
        <v xml:space="preserve"> </v>
      </c>
      <c r="DA10" s="88">
        <f>IF(CU10=0," ",IF(CR10/CU10*100&gt;200,"СВ.200",CR10/CU10))</f>
        <v>0.39764359937619442</v>
      </c>
      <c r="DB10" s="88">
        <f>IF(CV10=0," ",IF(CS10/CV10*100&gt;200,"СВ.200",CS10/CV10))</f>
        <v>0.39764359937619442</v>
      </c>
      <c r="DC10" s="86"/>
      <c r="DD10" s="84">
        <f t="shared" ref="DD10:DD15" si="15">SUM(DE10:DF10)</f>
        <v>2000000</v>
      </c>
      <c r="DE10" s="136">
        <v>2000000</v>
      </c>
      <c r="DF10" s="84"/>
      <c r="DG10" s="84">
        <f t="shared" ref="DG10:DG16" si="16">SUM(DH10:DI10)</f>
        <v>870420.22</v>
      </c>
      <c r="DH10" s="136">
        <v>870420.22</v>
      </c>
      <c r="DI10" s="84"/>
      <c r="DJ10" s="84">
        <f>SUM(DK10:DL10)</f>
        <v>630165.36</v>
      </c>
      <c r="DK10" s="136">
        <v>630165.36</v>
      </c>
      <c r="DL10" s="84"/>
      <c r="DM10" s="88">
        <f t="shared" ref="DM10:DO16" si="17">IF(DD10=0," ",IF(DG10/DD10*100&gt;200,"СВ.200",DG10/DD10))</f>
        <v>0.43521010999999998</v>
      </c>
      <c r="DN10" s="88">
        <f t="shared" si="17"/>
        <v>0.43521010999999998</v>
      </c>
      <c r="DO10" s="88" t="str">
        <f t="shared" si="17"/>
        <v xml:space="preserve"> </v>
      </c>
      <c r="DP10" s="88">
        <f t="shared" ref="DP10:DR16" si="18">IF(DJ10=0," ",IF(DG10/DJ10*100&gt;200,"СВ.200",DG10/DJ10))</f>
        <v>1.3812568497893949</v>
      </c>
      <c r="DQ10" s="88">
        <f>IF(DK10=0," ",IF(DH10/DK10*100&gt;200,"СВ.200",DH10/DK10))</f>
        <v>1.3812568497893949</v>
      </c>
      <c r="DR10" s="88" t="str">
        <f t="shared" si="18"/>
        <v xml:space="preserve"> </v>
      </c>
      <c r="DS10" s="268">
        <f t="shared" ref="DS10:DS15" si="19">DT10</f>
        <v>0</v>
      </c>
      <c r="DT10" s="136">
        <v>0</v>
      </c>
      <c r="DU10" s="84"/>
      <c r="DV10" s="268">
        <f t="shared" ref="DV10:DV15" si="20">DW10</f>
        <v>0</v>
      </c>
      <c r="DW10" s="136">
        <v>0</v>
      </c>
      <c r="DX10" s="84"/>
      <c r="DY10" s="268">
        <f t="shared" ref="DY10:DY15" si="21">DZ10</f>
        <v>0</v>
      </c>
      <c r="DZ10" s="136">
        <v>0</v>
      </c>
      <c r="EA10" s="268"/>
      <c r="EB10" s="88" t="str">
        <f>IF(DS10=0," ",IF(DV10/DS10*100&gt;200,"СВ.200",DV10/DS10))</f>
        <v xml:space="preserve"> </v>
      </c>
      <c r="EC10" s="88" t="str">
        <f>IF(DT10=0," ",IF(DW10/DT10*100&gt;200,"СВ.200",DW10/DT10))</f>
        <v xml:space="preserve"> </v>
      </c>
      <c r="ED10" s="88" t="str">
        <f>IF(DU10=0," ",IF(DX10/DU10*100&gt;200,"СВ.200",DX10/DU10))</f>
        <v xml:space="preserve"> </v>
      </c>
      <c r="EE10" s="88" t="str">
        <f>IF(DY10=0," ",IF(DV10/DY10*100&gt;200,"СВ.200",DV10/DY10))</f>
        <v xml:space="preserve"> </v>
      </c>
      <c r="EF10" s="88" t="str">
        <f>IF(DZ10=0," ",IF(DW10/DZ10*100&gt;200,"СВ.200",DW10/DZ10))</f>
        <v xml:space="preserve"> </v>
      </c>
      <c r="EG10" s="88" t="str">
        <f>IF(EA10=0," ",IF(DX10/EA10*100&gt;200,"СВ.200",DX10/EA10))</f>
        <v xml:space="preserve"> </v>
      </c>
      <c r="EH10" s="84">
        <f t="shared" ref="EH10:EH15" si="22">EI10</f>
        <v>472103.81</v>
      </c>
      <c r="EI10" s="136">
        <v>472103.81</v>
      </c>
      <c r="EJ10" s="84"/>
      <c r="EK10" s="84">
        <f t="shared" ref="EK10:EK15" si="23">EL10</f>
        <v>327010.46999999997</v>
      </c>
      <c r="EL10" s="136">
        <v>327010.46999999997</v>
      </c>
      <c r="EM10" s="84"/>
      <c r="EN10" s="84">
        <f t="shared" ref="EN10:EN15" si="24">EO10</f>
        <v>98806.44</v>
      </c>
      <c r="EO10" s="136">
        <v>98806.44</v>
      </c>
      <c r="EP10" s="84"/>
      <c r="EQ10" s="88">
        <f>IF(EH10=0," ",IF(EK10/EH10*100&gt;200,"СВ.200",EK10/EH10))</f>
        <v>0.69266644977933978</v>
      </c>
      <c r="ER10" s="88">
        <f>IF(EI10=0," ",IF(EL10/EI10*100&gt;200,"СВ.200",EL10/EI10))</f>
        <v>0.69266644977933978</v>
      </c>
      <c r="ES10" s="88" t="str">
        <f>IF(EJ10=0," ",IF(EM10/EJ10*100&gt;200,"СВ.200",EM10/EJ10))</f>
        <v xml:space="preserve"> </v>
      </c>
      <c r="ET10" s="88" t="str">
        <f>IF(EN10=0," ",IF(EK10/EN10*100&gt;200,"СВ.200",EK10/EN10))</f>
        <v>СВ.200</v>
      </c>
      <c r="EU10" s="88" t="str">
        <f>IF(EO10=0," ",IF(EL10/EO10*100&gt;200,"СВ.200",EL10/EO10))</f>
        <v>СВ.200</v>
      </c>
      <c r="EV10" s="88" t="str">
        <f>IF(EP10=0," ",IF(EM10/EP10*100&gt;200,"СВ.200",EM10/EP10))</f>
        <v xml:space="preserve"> </v>
      </c>
      <c r="EW10" s="84">
        <f t="shared" ref="EW10:EW15" si="25">EX10</f>
        <v>0</v>
      </c>
      <c r="EX10" s="136">
        <v>0</v>
      </c>
      <c r="EY10" s="84"/>
      <c r="EZ10" s="84">
        <f t="shared" ref="EZ10:EZ15" si="26">FA10+FB10</f>
        <v>0</v>
      </c>
      <c r="FA10" s="136">
        <v>0</v>
      </c>
      <c r="FB10" s="84"/>
      <c r="FC10" s="84">
        <f t="shared" ref="FC10:FC15" si="27">FD10+FE10</f>
        <v>0</v>
      </c>
      <c r="FD10" s="136">
        <v>0</v>
      </c>
      <c r="FE10" s="84"/>
      <c r="FF10" s="88" t="str">
        <f>IF(EW10=0," ",IF(EZ10/EW10*100&gt;200,"СВ.200",EZ10/EW10))</f>
        <v xml:space="preserve"> </v>
      </c>
      <c r="FG10" s="88" t="str">
        <f>IF(EX10=0," ",IF(FA10/EX10*100&gt;200,"СВ.200",FA10/EX10))</f>
        <v xml:space="preserve"> </v>
      </c>
      <c r="FH10" s="88" t="str">
        <f>IF(EY10=0," ",IF(FB10/EY10*100&gt;200,"СВ.200",FB10/EY10))</f>
        <v xml:space="preserve"> </v>
      </c>
      <c r="FI10" s="88" t="str">
        <f>IF(FC10=0," ",IF(EZ10/FC10*100&gt;200,"СВ.200",EZ10/FC10))</f>
        <v xml:space="preserve"> </v>
      </c>
      <c r="FJ10" s="88" t="str">
        <f t="shared" ref="FJ10:FK16" si="28">IF(FD10=0," ",IF(FA10/FD10*100&gt;200,"СВ.200",FA10/FD10))</f>
        <v xml:space="preserve"> </v>
      </c>
      <c r="FK10" s="88" t="str">
        <f t="shared" si="28"/>
        <v xml:space="preserve"> </v>
      </c>
      <c r="FL10" s="84">
        <f t="shared" ref="FL10:FL15" si="29">FM10</f>
        <v>765000</v>
      </c>
      <c r="FM10" s="92">
        <v>765000</v>
      </c>
      <c r="FN10" s="84"/>
      <c r="FO10" s="84">
        <f t="shared" ref="FO10:FO15" si="30">FP10+FQ10</f>
        <v>0</v>
      </c>
      <c r="FP10" s="92">
        <v>0</v>
      </c>
      <c r="FQ10" s="84"/>
      <c r="FR10" s="84">
        <f t="shared" ref="FR10:FR15" si="31">FS10+FT10</f>
        <v>0</v>
      </c>
      <c r="FS10" s="92">
        <v>0</v>
      </c>
      <c r="FT10" s="84"/>
      <c r="FU10" s="88">
        <f t="shared" ref="FU10:FW37" si="32">IF(FL10=0," ",IF(FO10/FL10*100&gt;200,"СВ.200",FO10/FL10))</f>
        <v>0</v>
      </c>
      <c r="FV10" s="88">
        <f t="shared" si="32"/>
        <v>0</v>
      </c>
      <c r="FW10" s="102" t="str">
        <f t="shared" si="32"/>
        <v xml:space="preserve"> </v>
      </c>
      <c r="FX10" s="88" t="str">
        <f t="shared" ref="FX10:FZ16" si="33">IF(FR10=0," ",IF(FO10/FR10*100&gt;200,"СВ.200",FO10/FR10))</f>
        <v xml:space="preserve"> </v>
      </c>
      <c r="FY10" s="88" t="str">
        <f t="shared" si="33"/>
        <v xml:space="preserve"> </v>
      </c>
      <c r="FZ10" s="88" t="str">
        <f t="shared" si="33"/>
        <v xml:space="preserve"> </v>
      </c>
      <c r="GA10" s="269">
        <f>I10/'[1]исп.мун.образ01.04.2025-налогов'!I10</f>
        <v>0.16023225075620573</v>
      </c>
      <c r="GB10" s="270">
        <f>J10/'[1]исп.мун.образ01.04.2025-налогов'!J10</f>
        <v>0.16023225075620573</v>
      </c>
      <c r="GC10" s="265"/>
      <c r="GD10" s="271">
        <f>F10/'[1]исп.мун.образ01.04.2025-налогов'!F10</f>
        <v>0.16695884972253822</v>
      </c>
      <c r="GE10" s="270">
        <f>G10/'[1]исп.мун.образ01.04.2025-налогов'!G10</f>
        <v>0.16695884972253822</v>
      </c>
      <c r="GF10" s="265"/>
      <c r="GG10" s="95">
        <f>IF(X10&lt;=0," ",IF(I10&lt;=0," ",IF(X10/I10*100&gt;200,"СВ.200",X10/I10)))</f>
        <v>0.1834844252285428</v>
      </c>
      <c r="GH10" s="88">
        <f t="shared" ref="GG10:GI42" si="34">IF(Y10&lt;=0," ",IF(J10&lt;=0," ",IF(Y10/J10*100&gt;200,"СВ.200",Y10/J10)))</f>
        <v>0.1834844252285428</v>
      </c>
      <c r="GI10" s="265"/>
      <c r="GJ10" s="95">
        <f t="shared" ref="GJ10:GL42" si="35">IF(U10&lt;=0," ",IF(F10&lt;=0," ",IF(U10/F10*100&gt;200,"СВ.200",U10/F10)))</f>
        <v>0.22973201433221091</v>
      </c>
      <c r="GK10" s="88">
        <f t="shared" si="35"/>
        <v>0.22973201433221091</v>
      </c>
      <c r="GL10" s="265"/>
      <c r="GM10" s="95" t="str">
        <f>IF(BB10=0," ",IF(BB10/I10*100&gt;200,"СВ.200",BB11/I10))</f>
        <v xml:space="preserve"> </v>
      </c>
      <c r="GN10" s="88" t="str">
        <f>IF(BC10=0," ",IF(BC10/J10*100&gt;200,"СВ.200",BC11/J10))</f>
        <v xml:space="preserve"> </v>
      </c>
      <c r="GO10" s="96"/>
      <c r="GP10" s="95" t="str">
        <f>IF(AY10=0," ",IF(AY10/F10*100&gt;200,"СВ.200",AY11/F10))</f>
        <v xml:space="preserve"> </v>
      </c>
      <c r="GQ10" s="88" t="str">
        <f t="shared" ref="GQ10:GR42" si="36">IF(AZ10&lt;=0," ",IF(G10&lt;=0," ",IF(AZ10/G10*100&gt;200,"СВ.200",AZ10/G10)))</f>
        <v xml:space="preserve"> </v>
      </c>
      <c r="GR10" s="96"/>
      <c r="GS10" s="95">
        <f t="shared" ref="GS10:GU42" si="37">IF(CU10&lt;=0," ",IF(I10&lt;=0," ",IF(CU10/I10*100&gt;200,"СВ.200",CU10/I10)))</f>
        <v>4.8915086032369659E-2</v>
      </c>
      <c r="GT10" s="88">
        <f t="shared" si="37"/>
        <v>4.8915086032369659E-2</v>
      </c>
      <c r="GU10" s="265"/>
      <c r="GV10" s="95">
        <f t="shared" ref="GV10:GX42" si="38">IF(CR10&lt;=0," ",IF(F10&lt;=0," ",IF(CR10/F10*100&gt;200,"СВ.200",CR10/F10)))</f>
        <v>1.5904266297698529E-2</v>
      </c>
      <c r="GW10" s="88">
        <f t="shared" si="38"/>
        <v>1.5904266297698529E-2</v>
      </c>
      <c r="GX10" s="270"/>
      <c r="GY10" s="95">
        <f t="shared" ref="GY10:HA42" si="39">IF(EN10&lt;=0," ",IF(I10&lt;=0," ",IF(EN10/I10*100&gt;200,"СВ.200",EN10/I10)))</f>
        <v>2.1354015836519396E-2</v>
      </c>
      <c r="GZ10" s="88">
        <f t="shared" si="39"/>
        <v>2.1354015836519396E-2</v>
      </c>
      <c r="HA10" s="272"/>
      <c r="HB10" s="95">
        <f t="shared" ref="HB10:HD42" si="40">IF(EK10&lt;=0," ",IF(F10&lt;=0," ",IF(EK10/F10*100&gt;200,"СВ.200",EK10/F10)))</f>
        <v>5.7787351077950619E-2</v>
      </c>
      <c r="HC10" s="88">
        <f t="shared" si="40"/>
        <v>5.7787351077950619E-2</v>
      </c>
      <c r="HD10" s="9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</row>
    <row r="11" spans="1:238" s="68" customFormat="1" ht="15.75" outlineLevel="1" x14ac:dyDescent="0.25">
      <c r="A11" s="82">
        <v>2</v>
      </c>
      <c r="B11" s="83" t="s">
        <v>87</v>
      </c>
      <c r="C11" s="84">
        <f t="shared" si="5"/>
        <v>445840539.75</v>
      </c>
      <c r="D11" s="266">
        <v>445840539.75</v>
      </c>
      <c r="E11" s="84"/>
      <c r="F11" s="84">
        <f t="shared" ref="F11:F16" si="41">SUM(G11:H11)</f>
        <v>120223551.77999999</v>
      </c>
      <c r="G11" s="273">
        <v>120223551.77999999</v>
      </c>
      <c r="H11" s="84"/>
      <c r="I11" s="84">
        <f t="shared" si="6"/>
        <v>101810320.14</v>
      </c>
      <c r="J11" s="273">
        <v>101810320.14</v>
      </c>
      <c r="K11" s="84"/>
      <c r="L11" s="88">
        <f t="shared" ref="L11:N16" si="42">IF(C11=0," ",IF(F11/C11*100&gt;200,"СВ.200",F11/C11))</f>
        <v>0.26965594435942047</v>
      </c>
      <c r="M11" s="88">
        <f t="shared" si="42"/>
        <v>0.26965594435942047</v>
      </c>
      <c r="N11" s="88" t="str">
        <f t="shared" si="42"/>
        <v xml:space="preserve"> </v>
      </c>
      <c r="O11" s="88">
        <f t="shared" ref="O11:Q16" si="43">IF(I11=0," ",IF(F11/I11*100&gt;200,"СВ.200",F11/I11))</f>
        <v>1.1808582039097788</v>
      </c>
      <c r="P11" s="88">
        <f t="shared" si="43"/>
        <v>1.1808582039097788</v>
      </c>
      <c r="Q11" s="88" t="str">
        <f t="shared" si="43"/>
        <v xml:space="preserve"> </v>
      </c>
      <c r="R11" s="84">
        <f t="shared" si="7"/>
        <v>195925693</v>
      </c>
      <c r="S11" s="136">
        <v>195925693</v>
      </c>
      <c r="T11" s="84"/>
      <c r="U11" s="84">
        <f t="shared" ref="U11:U16" si="44">SUM(V11:W11)</f>
        <v>40581315.18</v>
      </c>
      <c r="V11" s="136">
        <v>40581315.18</v>
      </c>
      <c r="W11" s="84"/>
      <c r="X11" s="84">
        <f t="shared" si="8"/>
        <v>42722442.460000001</v>
      </c>
      <c r="Y11" s="136">
        <v>42722442.460000001</v>
      </c>
      <c r="Z11" s="84"/>
      <c r="AA11" s="88">
        <f t="shared" ref="AA11:AC16" si="45">IF(R11=0," ",IF(U11/R11*100&gt;200,"СВ.200",U11/R11))</f>
        <v>0.20712605150770094</v>
      </c>
      <c r="AB11" s="88">
        <f t="shared" si="45"/>
        <v>0.20712605150770094</v>
      </c>
      <c r="AC11" s="88" t="str">
        <f t="shared" si="45"/>
        <v xml:space="preserve"> </v>
      </c>
      <c r="AD11" s="88">
        <f t="shared" ref="AD11:AD16" si="46">IF(X11=0," ",IF(U11/X11*100&gt;200,"СВ.200",U11/X11))</f>
        <v>0.9498828447834019</v>
      </c>
      <c r="AE11" s="88">
        <f>IF(Y11=0," ",IF(V11/Y11*100&gt;200,"СВ.200",V11/Y11))</f>
        <v>0.9498828447834019</v>
      </c>
      <c r="AF11" s="88" t="str">
        <f t="shared" ref="AE11:AF16" si="47">IF(Z11=0," ",IF(W11/Z11*100&gt;200,"СВ.200",W11/Z11))</f>
        <v xml:space="preserve"> </v>
      </c>
      <c r="AG11" s="84">
        <f t="shared" si="9"/>
        <v>15171302</v>
      </c>
      <c r="AH11" s="136">
        <v>15171302</v>
      </c>
      <c r="AI11" s="84"/>
      <c r="AJ11" s="84">
        <f t="shared" ref="AJ11:AJ16" si="48">SUM(AK11:AL11)</f>
        <v>1691248.44</v>
      </c>
      <c r="AK11" s="137">
        <v>1691248.44</v>
      </c>
      <c r="AL11" s="84"/>
      <c r="AM11" s="84">
        <f t="shared" ref="AM11:AM16" si="49">SUM(AN11:AO11)</f>
        <v>1197993.8899999999</v>
      </c>
      <c r="AN11" s="137">
        <v>1197993.8899999999</v>
      </c>
      <c r="AO11" s="84"/>
      <c r="AP11" s="88">
        <f t="shared" ref="AP11:AR16" si="50">IF(AG11=0," ",IF(AJ11/AG11*100&gt;200,"СВ.200",AJ11/AG11))</f>
        <v>0.11147681589885956</v>
      </c>
      <c r="AQ11" s="88">
        <f t="shared" si="50"/>
        <v>0.11147681589885956</v>
      </c>
      <c r="AR11" s="88" t="str">
        <f t="shared" si="50"/>
        <v xml:space="preserve"> </v>
      </c>
      <c r="AS11" s="88">
        <f>IF(AM11=0," ",IF(AJ11/AM11*100&gt;200,"СВ.200",AJ11/AM11))</f>
        <v>1.4117337777073304</v>
      </c>
      <c r="AT11" s="88">
        <f t="shared" ref="AS11:AU16" si="51">IF(AN11=0," ",IF(AK11/AN11*100&gt;200,"СВ.200",AK11/AN11))</f>
        <v>1.4117337777073304</v>
      </c>
      <c r="AU11" s="88" t="str">
        <f t="shared" si="51"/>
        <v xml:space="preserve"> </v>
      </c>
      <c r="AV11" s="84">
        <f t="shared" si="10"/>
        <v>10720274</v>
      </c>
      <c r="AW11" s="136">
        <v>10720274</v>
      </c>
      <c r="AX11" s="84"/>
      <c r="AY11" s="84">
        <f t="shared" ref="AY11:AY16" si="52">SUM(AZ11:BA11)</f>
        <v>2704472.68</v>
      </c>
      <c r="AZ11" s="136">
        <v>2704472.68</v>
      </c>
      <c r="BA11" s="84"/>
      <c r="BB11" s="84">
        <f t="shared" ref="BB11:BB16" si="53">SUM(BC11:BD11)</f>
        <v>2500088.04</v>
      </c>
      <c r="BC11" s="136">
        <v>2500088.04</v>
      </c>
      <c r="BD11" s="84"/>
      <c r="BE11" s="88">
        <f t="shared" ref="BE11:BG16" si="54">IF(AV11=0," ",IF(AY11/AV11*100&gt;200,"СВ.200",AY11/AV11))</f>
        <v>0.25227645114294656</v>
      </c>
      <c r="BF11" s="88">
        <f t="shared" si="54"/>
        <v>0.25227645114294656</v>
      </c>
      <c r="BG11" s="88" t="str">
        <f t="shared" si="54"/>
        <v xml:space="preserve"> </v>
      </c>
      <c r="BH11" s="88">
        <f t="shared" ref="BH11:BJ16" si="55">IF(BB11=0," ",IF(AY11/BB11*100&gt;200,"СВ.200",AY11/BB11))</f>
        <v>1.0817509770575919</v>
      </c>
      <c r="BI11" s="88">
        <f t="shared" si="55"/>
        <v>1.0817509770575919</v>
      </c>
      <c r="BJ11" s="88" t="str">
        <f t="shared" si="55"/>
        <v xml:space="preserve"> </v>
      </c>
      <c r="BK11" s="84">
        <f t="shared" si="11"/>
        <v>674913.54</v>
      </c>
      <c r="BL11" s="136">
        <v>674913.54</v>
      </c>
      <c r="BM11" s="84"/>
      <c r="BN11" s="94">
        <f t="shared" ref="BN11:BN16" si="56">SUM(BO11:BP11)</f>
        <v>894433.33</v>
      </c>
      <c r="BO11" s="136">
        <v>894433.33</v>
      </c>
      <c r="BP11" s="84"/>
      <c r="BQ11" s="94">
        <f t="shared" ref="BQ11:BQ16" si="57">SUM(BR11:BS11)</f>
        <v>559464.01</v>
      </c>
      <c r="BR11" s="136">
        <v>559464.01</v>
      </c>
      <c r="BS11" s="84"/>
      <c r="BT11" s="88">
        <f t="shared" ref="BT11:BV16" si="58">IF(BK11=0," ",IF(BN11/BK11*100&gt;200,"СВ.200",BN11/BK11))</f>
        <v>1.3252561654045345</v>
      </c>
      <c r="BU11" s="88">
        <f t="shared" si="58"/>
        <v>1.3252561654045345</v>
      </c>
      <c r="BV11" s="88" t="str">
        <f t="shared" si="58"/>
        <v xml:space="preserve"> </v>
      </c>
      <c r="BW11" s="88">
        <f t="shared" ref="BW11:BY16" si="59">IF(BQ11=0," ",IF(BN11/BQ11*100&gt;200,"СВ.200",BN11/BQ11))</f>
        <v>1.5987325619033117</v>
      </c>
      <c r="BX11" s="88">
        <f t="shared" si="59"/>
        <v>1.5987325619033117</v>
      </c>
      <c r="BY11" s="88" t="str">
        <f t="shared" si="59"/>
        <v xml:space="preserve"> </v>
      </c>
      <c r="BZ11" s="84">
        <f t="shared" si="12"/>
        <v>38026778</v>
      </c>
      <c r="CA11" s="136">
        <v>38026778</v>
      </c>
      <c r="CB11" s="84"/>
      <c r="CC11" s="84">
        <f t="shared" ref="CC11:CC16" si="60">SUM(CD11:CE11)</f>
        <v>12007928.18</v>
      </c>
      <c r="CD11" s="136">
        <v>12007928.18</v>
      </c>
      <c r="CE11" s="84"/>
      <c r="CF11" s="84">
        <f t="shared" ref="CF11:CF16" si="61">SUM(CG11:CH11)</f>
        <v>4134871</v>
      </c>
      <c r="CG11" s="136">
        <v>4134871</v>
      </c>
      <c r="CH11" s="84"/>
      <c r="CI11" s="88">
        <f t="shared" ref="CI11:CK16" si="62">IF(BZ11=0," ",IF(CC11/BZ11*100&gt;200,"СВ.200",CC11/BZ11))</f>
        <v>0.3157755879291167</v>
      </c>
      <c r="CJ11" s="88">
        <f t="shared" si="62"/>
        <v>0.3157755879291167</v>
      </c>
      <c r="CK11" s="88" t="str">
        <f t="shared" si="62"/>
        <v xml:space="preserve"> </v>
      </c>
      <c r="CL11" s="88" t="str">
        <f t="shared" ref="CL11:CN16" si="63">IF(CF11=0," ",IF(CC11/CF11*100&gt;200,"СВ.200",CC11/CF11))</f>
        <v>СВ.200</v>
      </c>
      <c r="CM11" s="88" t="str">
        <f t="shared" si="63"/>
        <v>СВ.200</v>
      </c>
      <c r="CN11" s="88" t="str">
        <f t="shared" si="63"/>
        <v xml:space="preserve"> </v>
      </c>
      <c r="CO11" s="84">
        <f t="shared" si="13"/>
        <v>2533050</v>
      </c>
      <c r="CP11" s="136">
        <v>2533050</v>
      </c>
      <c r="CQ11" s="84"/>
      <c r="CR11" s="84">
        <f t="shared" ref="CR11:CR16" si="64">SUM(CS11:CT11)</f>
        <v>924728.67</v>
      </c>
      <c r="CS11" s="136">
        <v>924728.67</v>
      </c>
      <c r="CT11" s="84"/>
      <c r="CU11" s="84">
        <f t="shared" si="14"/>
        <v>6396501.7000000002</v>
      </c>
      <c r="CV11" s="136">
        <v>6396501.7000000002</v>
      </c>
      <c r="CW11" s="84"/>
      <c r="CX11" s="88">
        <f t="shared" ref="CX11:CZ16" si="65">IF(CO11=0," ",IF(CR11/CO11*100&gt;200,"СВ.200",CR11/CO11))</f>
        <v>0.36506530467223308</v>
      </c>
      <c r="CY11" s="88">
        <f t="shared" si="65"/>
        <v>0.36506530467223308</v>
      </c>
      <c r="CZ11" s="88" t="str">
        <f t="shared" si="65"/>
        <v xml:space="preserve"> </v>
      </c>
      <c r="DA11" s="88">
        <f t="shared" ref="DA11:DB16" si="66">IF(CU11=0," ",IF(CR11/CU11*100&gt;200,"СВ.200",CR11/CU11))</f>
        <v>0.14456787684430694</v>
      </c>
      <c r="DB11" s="88">
        <f t="shared" si="66"/>
        <v>0.14456787684430694</v>
      </c>
      <c r="DC11" s="86"/>
      <c r="DD11" s="84">
        <f t="shared" si="15"/>
        <v>53116700</v>
      </c>
      <c r="DE11" s="136">
        <v>53116700</v>
      </c>
      <c r="DF11" s="84"/>
      <c r="DG11" s="84">
        <f t="shared" si="16"/>
        <v>20771026.23</v>
      </c>
      <c r="DH11" s="136">
        <v>20771026.23</v>
      </c>
      <c r="DI11" s="84"/>
      <c r="DJ11" s="84">
        <f t="shared" ref="DJ11:DJ16" si="67">SUM(DK11:DL11)</f>
        <v>12553400.57</v>
      </c>
      <c r="DK11" s="136">
        <v>12553400.57</v>
      </c>
      <c r="DL11" s="84"/>
      <c r="DM11" s="88">
        <f t="shared" si="17"/>
        <v>0.39104511820199672</v>
      </c>
      <c r="DN11" s="88">
        <f t="shared" si="17"/>
        <v>0.39104511820199672</v>
      </c>
      <c r="DO11" s="88" t="str">
        <f t="shared" si="17"/>
        <v xml:space="preserve"> </v>
      </c>
      <c r="DP11" s="88">
        <f t="shared" si="18"/>
        <v>1.65461351401774</v>
      </c>
      <c r="DQ11" s="88">
        <f>IF(DK11=0," ",IF(DH11/DK11*100&gt;200,"СВ.200",DH11/DK11))</f>
        <v>1.65461351401774</v>
      </c>
      <c r="DR11" s="88" t="str">
        <f t="shared" si="18"/>
        <v xml:space="preserve"> </v>
      </c>
      <c r="DS11" s="268">
        <f t="shared" si="19"/>
        <v>0</v>
      </c>
      <c r="DT11" s="136">
        <v>0</v>
      </c>
      <c r="DU11" s="84"/>
      <c r="DV11" s="268">
        <f t="shared" si="20"/>
        <v>2843330</v>
      </c>
      <c r="DW11" s="136">
        <v>2843330</v>
      </c>
      <c r="DX11" s="84"/>
      <c r="DY11" s="268">
        <f t="shared" si="21"/>
        <v>950000</v>
      </c>
      <c r="DZ11" s="136">
        <v>950000</v>
      </c>
      <c r="EA11" s="268"/>
      <c r="EB11" s="88" t="str">
        <f t="shared" ref="EB11:ED16" si="68">IF(DS11=0," ",IF(DV11/DS11*100&gt;200,"СВ.200",DV11/DS11))</f>
        <v xml:space="preserve"> </v>
      </c>
      <c r="EC11" s="88" t="str">
        <f t="shared" si="68"/>
        <v xml:space="preserve"> </v>
      </c>
      <c r="ED11" s="88" t="str">
        <f t="shared" si="68"/>
        <v xml:space="preserve"> </v>
      </c>
      <c r="EE11" s="88" t="str">
        <f t="shared" ref="EE11:EG16" si="69">IF(DY11=0," ",IF(DV11/DY11*100&gt;200,"СВ.200",DV11/DY11))</f>
        <v>СВ.200</v>
      </c>
      <c r="EF11" s="88" t="str">
        <f t="shared" si="69"/>
        <v>СВ.200</v>
      </c>
      <c r="EG11" s="88" t="str">
        <f t="shared" si="69"/>
        <v xml:space="preserve"> </v>
      </c>
      <c r="EH11" s="84">
        <f t="shared" si="22"/>
        <v>21224160</v>
      </c>
      <c r="EI11" s="136">
        <v>21224160</v>
      </c>
      <c r="EJ11" s="84"/>
      <c r="EK11" s="84">
        <f t="shared" si="23"/>
        <v>4925944.3600000003</v>
      </c>
      <c r="EL11" s="136">
        <v>4925944.3600000003</v>
      </c>
      <c r="EM11" s="84"/>
      <c r="EN11" s="84">
        <f t="shared" si="24"/>
        <v>6086818</v>
      </c>
      <c r="EO11" s="136">
        <v>6086818</v>
      </c>
      <c r="EP11" s="84"/>
      <c r="EQ11" s="88">
        <f t="shared" ref="EQ11:ES16" si="70">IF(EH11=0," ",IF(EK11/EH11*100&gt;200,"СВ.200",EK11/EH11))</f>
        <v>0.23209136945820236</v>
      </c>
      <c r="ER11" s="88">
        <f t="shared" si="70"/>
        <v>0.23209136945820236</v>
      </c>
      <c r="ES11" s="88" t="str">
        <f t="shared" si="70"/>
        <v xml:space="preserve"> </v>
      </c>
      <c r="ET11" s="88">
        <f t="shared" ref="ET11:EV16" si="71">IF(EN11=0," ",IF(EK11/EN11*100&gt;200,"СВ.200",EK11/EN11))</f>
        <v>0.80928070463089263</v>
      </c>
      <c r="EU11" s="88">
        <f t="shared" si="71"/>
        <v>0.80928070463089263</v>
      </c>
      <c r="EV11" s="88" t="str">
        <f t="shared" si="71"/>
        <v xml:space="preserve"> </v>
      </c>
      <c r="EW11" s="84">
        <f t="shared" si="25"/>
        <v>21181295.16</v>
      </c>
      <c r="EX11" s="136">
        <v>21181295.16</v>
      </c>
      <c r="EY11" s="84"/>
      <c r="EZ11" s="84">
        <f t="shared" si="26"/>
        <v>15719160.83</v>
      </c>
      <c r="FA11" s="136">
        <v>15719160.83</v>
      </c>
      <c r="FB11" s="84"/>
      <c r="FC11" s="84">
        <f t="shared" si="27"/>
        <v>780694.77</v>
      </c>
      <c r="FD11" s="136">
        <v>780694.77</v>
      </c>
      <c r="FE11" s="84"/>
      <c r="FF11" s="88">
        <f t="shared" ref="FF11:FH16" si="72">IF(EW11=0," ",IF(EZ11/EW11*100&gt;200,"СВ.200",EZ11/EW11))</f>
        <v>0.74212462983307015</v>
      </c>
      <c r="FG11" s="88">
        <f t="shared" si="72"/>
        <v>0.74212462983307015</v>
      </c>
      <c r="FH11" s="88" t="str">
        <f t="shared" si="72"/>
        <v xml:space="preserve"> </v>
      </c>
      <c r="FI11" s="88" t="str">
        <f t="shared" ref="FI11:FI16" si="73">IF(FC11=0," ",IF(EZ11/FC11*100&gt;200,"СВ.200",EZ11/FC11))</f>
        <v>СВ.200</v>
      </c>
      <c r="FJ11" s="88" t="str">
        <f t="shared" si="28"/>
        <v>СВ.200</v>
      </c>
      <c r="FK11" s="88" t="str">
        <f t="shared" si="28"/>
        <v xml:space="preserve"> </v>
      </c>
      <c r="FL11" s="84">
        <f t="shared" si="29"/>
        <v>1959439.05</v>
      </c>
      <c r="FM11" s="92">
        <v>1959439.05</v>
      </c>
      <c r="FN11" s="84"/>
      <c r="FO11" s="84">
        <f t="shared" si="30"/>
        <v>1346157.87</v>
      </c>
      <c r="FP11" s="92">
        <v>1346157.87</v>
      </c>
      <c r="FQ11" s="84"/>
      <c r="FR11" s="84">
        <f t="shared" si="31"/>
        <v>454316.53</v>
      </c>
      <c r="FS11" s="92">
        <v>454316.53</v>
      </c>
      <c r="FT11" s="84"/>
      <c r="FU11" s="88">
        <f t="shared" si="32"/>
        <v>0.68701186188975871</v>
      </c>
      <c r="FV11" s="88">
        <f t="shared" si="32"/>
        <v>0.68701186188975871</v>
      </c>
      <c r="FW11" s="102" t="str">
        <f t="shared" si="32"/>
        <v xml:space="preserve"> </v>
      </c>
      <c r="FX11" s="88" t="str">
        <f t="shared" si="33"/>
        <v>СВ.200</v>
      </c>
      <c r="FY11" s="88" t="str">
        <f t="shared" si="33"/>
        <v>СВ.200</v>
      </c>
      <c r="FZ11" s="88" t="str">
        <f t="shared" si="33"/>
        <v xml:space="preserve"> </v>
      </c>
      <c r="GA11" s="269">
        <f>I11/'[1]исп.мун.образ01.04.2025-налогов'!I11</f>
        <v>0.12000483558536125</v>
      </c>
      <c r="GB11" s="270">
        <f>J11/'[1]исп.мун.образ01.04.2025-налогов'!J11</f>
        <v>0.12000483558536125</v>
      </c>
      <c r="GC11" s="265"/>
      <c r="GD11" s="271">
        <f>F11/'[1]исп.мун.образ01.04.2025-налогов'!F11</f>
        <v>0.11837756296929244</v>
      </c>
      <c r="GE11" s="270">
        <f>G11/'[1]исп.мун.образ01.04.2025-налогов'!G11</f>
        <v>0.11837756296929244</v>
      </c>
      <c r="GF11" s="265"/>
      <c r="GG11" s="95">
        <f t="shared" si="34"/>
        <v>0.41962781770307866</v>
      </c>
      <c r="GH11" s="88">
        <f t="shared" si="34"/>
        <v>0.41962781770307866</v>
      </c>
      <c r="GI11" s="265"/>
      <c r="GJ11" s="95">
        <f t="shared" si="35"/>
        <v>0.33754879621474448</v>
      </c>
      <c r="GK11" s="88">
        <f t="shared" si="35"/>
        <v>0.33754879621474448</v>
      </c>
      <c r="GL11" s="88" t="str">
        <f t="shared" ref="GL11:GL17" si="74">IF(W11&lt;=0," ",IF(K11&lt;=0," ",IF(W11/K11*100&gt;200,"СВ.200",W11/K11)))</f>
        <v xml:space="preserve"> </v>
      </c>
      <c r="GM11" s="95">
        <f t="shared" ref="GM11:GO42" si="75">IF(BB11&lt;=0," ",IF(I11&lt;=0," ",IF(BB11/I11*100&gt;200,"СВ.200",BB11/I11)))</f>
        <v>2.4556332173026402E-2</v>
      </c>
      <c r="GN11" s="88">
        <f t="shared" si="75"/>
        <v>2.4556332173026402E-2</v>
      </c>
      <c r="GO11" s="96"/>
      <c r="GP11" s="95">
        <f t="shared" ref="GP11:GP42" si="76">IF(AY11&lt;=0," ",IF(F11&lt;=0," ",IF(AY11/F11*100&gt;200,"СВ.200",AY11/F11)))</f>
        <v>2.2495365009253601E-2</v>
      </c>
      <c r="GQ11" s="88">
        <f t="shared" si="36"/>
        <v>2.2495365009253601E-2</v>
      </c>
      <c r="GR11" s="96"/>
      <c r="GS11" s="95">
        <f t="shared" si="37"/>
        <v>6.2827635658193895E-2</v>
      </c>
      <c r="GT11" s="88">
        <f t="shared" si="37"/>
        <v>6.2827635658193895E-2</v>
      </c>
      <c r="GU11" s="88" t="str">
        <f t="shared" si="37"/>
        <v xml:space="preserve"> </v>
      </c>
      <c r="GV11" s="95">
        <f t="shared" si="38"/>
        <v>7.6917430595644324E-3</v>
      </c>
      <c r="GW11" s="88">
        <f t="shared" si="38"/>
        <v>7.6917430595644324E-3</v>
      </c>
      <c r="GX11" s="88"/>
      <c r="GY11" s="95">
        <f t="shared" si="39"/>
        <v>5.9785864454899848E-2</v>
      </c>
      <c r="GZ11" s="88">
        <f t="shared" si="39"/>
        <v>5.9785864454899848E-2</v>
      </c>
      <c r="HA11" s="102" t="str">
        <f t="shared" si="39"/>
        <v xml:space="preserve"> </v>
      </c>
      <c r="HB11" s="95">
        <f t="shared" si="40"/>
        <v>4.0973206057113555E-2</v>
      </c>
      <c r="HC11" s="88">
        <f t="shared" si="40"/>
        <v>4.0973206057113555E-2</v>
      </c>
      <c r="HD11" s="88" t="str">
        <f t="shared" ref="HD11:HD17" si="77">IF(EM11&lt;=0," ",IF(K11&lt;=0," ",IF(EM11/K11*100&gt;200,"СВ.200",EM11/K11)))</f>
        <v xml:space="preserve"> </v>
      </c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</row>
    <row r="12" spans="1:238" s="68" customFormat="1" ht="15.75" outlineLevel="1" x14ac:dyDescent="0.25">
      <c r="A12" s="82">
        <v>3</v>
      </c>
      <c r="B12" s="83" t="s">
        <v>88</v>
      </c>
      <c r="C12" s="84">
        <f t="shared" si="5"/>
        <v>57182625.480000004</v>
      </c>
      <c r="D12" s="266">
        <v>57182625.480000004</v>
      </c>
      <c r="E12" s="84"/>
      <c r="F12" s="84">
        <f t="shared" si="41"/>
        <v>19195745.080000002</v>
      </c>
      <c r="G12" s="273">
        <v>19195745.080000002</v>
      </c>
      <c r="H12" s="84"/>
      <c r="I12" s="84">
        <f t="shared" si="6"/>
        <v>15753549.969999999</v>
      </c>
      <c r="J12" s="273">
        <v>15753549.969999999</v>
      </c>
      <c r="K12" s="84"/>
      <c r="L12" s="88">
        <f t="shared" si="42"/>
        <v>0.33569191548775318</v>
      </c>
      <c r="M12" s="88">
        <f t="shared" si="42"/>
        <v>0.33569191548775318</v>
      </c>
      <c r="N12" s="88" t="str">
        <f t="shared" si="42"/>
        <v xml:space="preserve"> </v>
      </c>
      <c r="O12" s="88">
        <f t="shared" si="43"/>
        <v>1.2185028210501816</v>
      </c>
      <c r="P12" s="88">
        <f t="shared" si="43"/>
        <v>1.2185028210501816</v>
      </c>
      <c r="Q12" s="88" t="str">
        <f t="shared" si="43"/>
        <v xml:space="preserve"> </v>
      </c>
      <c r="R12" s="84">
        <f t="shared" si="7"/>
        <v>13470900</v>
      </c>
      <c r="S12" s="136">
        <v>13470900</v>
      </c>
      <c r="T12" s="84"/>
      <c r="U12" s="84">
        <f t="shared" si="44"/>
        <v>8203718.8200000003</v>
      </c>
      <c r="V12" s="136">
        <v>8203718.8200000003</v>
      </c>
      <c r="W12" s="84"/>
      <c r="X12" s="84">
        <f t="shared" si="8"/>
        <v>6036307.3399999999</v>
      </c>
      <c r="Y12" s="136">
        <v>6036307.3399999999</v>
      </c>
      <c r="Z12" s="84"/>
      <c r="AA12" s="88">
        <f t="shared" si="45"/>
        <v>0.60899559940315795</v>
      </c>
      <c r="AB12" s="88">
        <f t="shared" si="45"/>
        <v>0.60899559940315795</v>
      </c>
      <c r="AC12" s="88" t="str">
        <f t="shared" si="45"/>
        <v xml:space="preserve"> </v>
      </c>
      <c r="AD12" s="88">
        <f t="shared" si="46"/>
        <v>1.3590624794131176</v>
      </c>
      <c r="AE12" s="88">
        <f>IF(Y12=0," ",IF(V12/Y12*100&gt;200,"СВ.200",V12/Y12))</f>
        <v>1.3590624794131176</v>
      </c>
      <c r="AF12" s="88" t="str">
        <f t="shared" si="47"/>
        <v xml:space="preserve"> </v>
      </c>
      <c r="AG12" s="84">
        <f t="shared" si="9"/>
        <v>0</v>
      </c>
      <c r="AH12" s="136">
        <v>0</v>
      </c>
      <c r="AI12" s="84"/>
      <c r="AJ12" s="84">
        <f t="shared" si="48"/>
        <v>0</v>
      </c>
      <c r="AK12" s="137">
        <v>0</v>
      </c>
      <c r="AL12" s="84"/>
      <c r="AM12" s="84">
        <f t="shared" si="49"/>
        <v>0</v>
      </c>
      <c r="AN12" s="137">
        <v>0</v>
      </c>
      <c r="AO12" s="84"/>
      <c r="AP12" s="88" t="str">
        <f t="shared" si="50"/>
        <v xml:space="preserve"> </v>
      </c>
      <c r="AQ12" s="88" t="str">
        <f t="shared" si="50"/>
        <v xml:space="preserve"> </v>
      </c>
      <c r="AR12" s="88" t="str">
        <f t="shared" si="50"/>
        <v xml:space="preserve"> </v>
      </c>
      <c r="AS12" s="88" t="str">
        <f t="shared" si="51"/>
        <v xml:space="preserve"> </v>
      </c>
      <c r="AT12" s="88" t="str">
        <f t="shared" si="51"/>
        <v xml:space="preserve"> </v>
      </c>
      <c r="AU12" s="88" t="str">
        <f t="shared" si="51"/>
        <v xml:space="preserve"> </v>
      </c>
      <c r="AV12" s="84">
        <f t="shared" si="10"/>
        <v>1079200</v>
      </c>
      <c r="AW12" s="136">
        <v>1079200</v>
      </c>
      <c r="AX12" s="84"/>
      <c r="AY12" s="84">
        <f t="shared" si="52"/>
        <v>206253.51</v>
      </c>
      <c r="AZ12" s="136">
        <v>206253.51</v>
      </c>
      <c r="BA12" s="84"/>
      <c r="BB12" s="84">
        <f t="shared" si="53"/>
        <v>192020.79</v>
      </c>
      <c r="BC12" s="136">
        <v>192020.79</v>
      </c>
      <c r="BD12" s="84"/>
      <c r="BE12" s="88">
        <f t="shared" si="54"/>
        <v>0.19111704040029653</v>
      </c>
      <c r="BF12" s="88">
        <f>IF(AW12=0," ",IF(AZ12/AW12*100&gt;200,"СВ.200",AZ12/AW12))</f>
        <v>0.19111704040029653</v>
      </c>
      <c r="BG12" s="88" t="str">
        <f t="shared" si="54"/>
        <v xml:space="preserve"> </v>
      </c>
      <c r="BH12" s="88">
        <f t="shared" si="55"/>
        <v>1.0741207241153419</v>
      </c>
      <c r="BI12" s="88">
        <f t="shared" si="55"/>
        <v>1.0741207241153419</v>
      </c>
      <c r="BJ12" s="88" t="str">
        <f t="shared" si="55"/>
        <v xml:space="preserve"> </v>
      </c>
      <c r="BK12" s="84">
        <f t="shared" si="11"/>
        <v>932254</v>
      </c>
      <c r="BL12" s="136">
        <v>932254</v>
      </c>
      <c r="BM12" s="84"/>
      <c r="BN12" s="94">
        <f t="shared" si="56"/>
        <v>60255.47</v>
      </c>
      <c r="BO12" s="136">
        <v>60255.47</v>
      </c>
      <c r="BP12" s="84"/>
      <c r="BQ12" s="94">
        <f t="shared" si="57"/>
        <v>35722.6</v>
      </c>
      <c r="BR12" s="136">
        <v>35722.6</v>
      </c>
      <c r="BS12" s="84"/>
      <c r="BT12" s="88">
        <f t="shared" si="58"/>
        <v>6.4634176951774952E-2</v>
      </c>
      <c r="BU12" s="88">
        <f t="shared" si="58"/>
        <v>6.4634176951774952E-2</v>
      </c>
      <c r="BV12" s="88" t="str">
        <f t="shared" si="58"/>
        <v xml:space="preserve"> </v>
      </c>
      <c r="BW12" s="88">
        <f t="shared" si="59"/>
        <v>1.6867604821597533</v>
      </c>
      <c r="BX12" s="88">
        <f t="shared" si="59"/>
        <v>1.6867604821597533</v>
      </c>
      <c r="BY12" s="88" t="str">
        <f t="shared" si="59"/>
        <v xml:space="preserve"> </v>
      </c>
      <c r="BZ12" s="84">
        <f t="shared" si="12"/>
        <v>3672005.8</v>
      </c>
      <c r="CA12" s="136">
        <v>3672005.8</v>
      </c>
      <c r="CB12" s="84"/>
      <c r="CC12" s="84">
        <f t="shared" si="60"/>
        <v>684280.2</v>
      </c>
      <c r="CD12" s="136">
        <v>684280.2</v>
      </c>
      <c r="CE12" s="84"/>
      <c r="CF12" s="84">
        <f t="shared" si="61"/>
        <v>733679.93</v>
      </c>
      <c r="CG12" s="136">
        <v>733679.93</v>
      </c>
      <c r="CH12" s="84"/>
      <c r="CI12" s="88">
        <f>IF(BZ12=0," ",IF(CC12/BZ12*100&gt;200,"СВ.200",CC12/BZ12))</f>
        <v>0.1863505226489566</v>
      </c>
      <c r="CJ12" s="88">
        <f t="shared" si="62"/>
        <v>0.1863505226489566</v>
      </c>
      <c r="CK12" s="88" t="str">
        <f t="shared" si="62"/>
        <v xml:space="preserve"> </v>
      </c>
      <c r="CL12" s="88">
        <f>IF(CF12=0," ",IF(CC12/CF12*100&gt;200,"СВ.200",CC12/CF12))</f>
        <v>0.93266855480154665</v>
      </c>
      <c r="CM12" s="88">
        <f t="shared" si="63"/>
        <v>0.93266855480154665</v>
      </c>
      <c r="CN12" s="88" t="str">
        <f t="shared" si="63"/>
        <v xml:space="preserve"> </v>
      </c>
      <c r="CO12" s="84">
        <f t="shared" si="13"/>
        <v>8755110</v>
      </c>
      <c r="CP12" s="136">
        <v>8755110</v>
      </c>
      <c r="CQ12" s="84"/>
      <c r="CR12" s="84">
        <f t="shared" si="64"/>
        <v>2166245.29</v>
      </c>
      <c r="CS12" s="136">
        <v>2166245.29</v>
      </c>
      <c r="CT12" s="84"/>
      <c r="CU12" s="84">
        <f t="shared" si="14"/>
        <v>1385202.37</v>
      </c>
      <c r="CV12" s="136">
        <v>1385202.37</v>
      </c>
      <c r="CW12" s="84"/>
      <c r="CX12" s="88">
        <f t="shared" si="65"/>
        <v>0.24742639327204341</v>
      </c>
      <c r="CY12" s="88">
        <f t="shared" si="65"/>
        <v>0.24742639327204341</v>
      </c>
      <c r="CZ12" s="88" t="str">
        <f t="shared" si="65"/>
        <v xml:space="preserve"> </v>
      </c>
      <c r="DA12" s="88">
        <f t="shared" si="66"/>
        <v>1.5638475192617523</v>
      </c>
      <c r="DB12" s="88">
        <f t="shared" si="66"/>
        <v>1.5638475192617523</v>
      </c>
      <c r="DC12" s="86"/>
      <c r="DD12" s="84">
        <f t="shared" si="15"/>
        <v>11036500</v>
      </c>
      <c r="DE12" s="136">
        <v>11036500</v>
      </c>
      <c r="DF12" s="84"/>
      <c r="DG12" s="84">
        <f t="shared" si="16"/>
        <v>1666073.27</v>
      </c>
      <c r="DH12" s="136">
        <v>1666073.27</v>
      </c>
      <c r="DI12" s="84"/>
      <c r="DJ12" s="84">
        <f t="shared" si="67"/>
        <v>1210336.6299999999</v>
      </c>
      <c r="DK12" s="136">
        <v>1210336.6299999999</v>
      </c>
      <c r="DL12" s="84"/>
      <c r="DM12" s="88">
        <f t="shared" si="17"/>
        <v>0.15096029266524713</v>
      </c>
      <c r="DN12" s="88">
        <f t="shared" si="17"/>
        <v>0.15096029266524713</v>
      </c>
      <c r="DO12" s="88" t="str">
        <f t="shared" si="17"/>
        <v xml:space="preserve"> </v>
      </c>
      <c r="DP12" s="88">
        <f t="shared" si="18"/>
        <v>1.3765370961300247</v>
      </c>
      <c r="DQ12" s="88">
        <f>IF(DK12=0," ",IF(DH12/DK12*100&gt;200,"СВ.200",DH12/DK12))</f>
        <v>1.3765370961300247</v>
      </c>
      <c r="DR12" s="88" t="str">
        <f t="shared" si="18"/>
        <v xml:space="preserve"> </v>
      </c>
      <c r="DS12" s="268">
        <f t="shared" si="19"/>
        <v>0</v>
      </c>
      <c r="DT12" s="136">
        <v>0</v>
      </c>
      <c r="DU12" s="84"/>
      <c r="DV12" s="268">
        <f t="shared" si="20"/>
        <v>0</v>
      </c>
      <c r="DW12" s="136">
        <v>0</v>
      </c>
      <c r="DX12" s="84"/>
      <c r="DY12" s="268">
        <f t="shared" si="21"/>
        <v>305000</v>
      </c>
      <c r="DZ12" s="136">
        <v>305000</v>
      </c>
      <c r="EA12" s="268"/>
      <c r="EB12" s="88" t="str">
        <f t="shared" si="68"/>
        <v xml:space="preserve"> </v>
      </c>
      <c r="EC12" s="88" t="str">
        <f t="shared" si="68"/>
        <v xml:space="preserve"> </v>
      </c>
      <c r="ED12" s="88" t="str">
        <f t="shared" si="68"/>
        <v xml:space="preserve"> </v>
      </c>
      <c r="EE12" s="88">
        <f t="shared" si="69"/>
        <v>0</v>
      </c>
      <c r="EF12" s="88">
        <f t="shared" si="69"/>
        <v>0</v>
      </c>
      <c r="EG12" s="88" t="str">
        <f t="shared" si="69"/>
        <v xml:space="preserve"> </v>
      </c>
      <c r="EH12" s="84">
        <f t="shared" si="22"/>
        <v>1315955</v>
      </c>
      <c r="EI12" s="136">
        <v>1315955</v>
      </c>
      <c r="EJ12" s="84"/>
      <c r="EK12" s="84">
        <f t="shared" si="23"/>
        <v>383522.84</v>
      </c>
      <c r="EL12" s="136">
        <v>383522.84</v>
      </c>
      <c r="EM12" s="84"/>
      <c r="EN12" s="84">
        <f t="shared" si="24"/>
        <v>191389.8</v>
      </c>
      <c r="EO12" s="136">
        <v>191389.8</v>
      </c>
      <c r="EP12" s="84"/>
      <c r="EQ12" s="88">
        <f t="shared" si="70"/>
        <v>0.29144069516054882</v>
      </c>
      <c r="ER12" s="88">
        <f t="shared" si="70"/>
        <v>0.29144069516054882</v>
      </c>
      <c r="ES12" s="88" t="str">
        <f t="shared" si="70"/>
        <v xml:space="preserve"> </v>
      </c>
      <c r="ET12" s="88" t="str">
        <f t="shared" si="71"/>
        <v>СВ.200</v>
      </c>
      <c r="EU12" s="88" t="str">
        <f t="shared" si="71"/>
        <v>СВ.200</v>
      </c>
      <c r="EV12" s="88" t="str">
        <f t="shared" si="71"/>
        <v xml:space="preserve"> </v>
      </c>
      <c r="EW12" s="84">
        <f t="shared" si="25"/>
        <v>0</v>
      </c>
      <c r="EX12" s="136">
        <v>0</v>
      </c>
      <c r="EY12" s="84"/>
      <c r="EZ12" s="84">
        <f t="shared" si="26"/>
        <v>0</v>
      </c>
      <c r="FA12" s="136">
        <v>0</v>
      </c>
      <c r="FB12" s="84"/>
      <c r="FC12" s="84">
        <f t="shared" si="27"/>
        <v>67259.37</v>
      </c>
      <c r="FD12" s="136">
        <v>67259.37</v>
      </c>
      <c r="FE12" s="84"/>
      <c r="FF12" s="88" t="str">
        <f t="shared" si="72"/>
        <v xml:space="preserve"> </v>
      </c>
      <c r="FG12" s="88" t="str">
        <f t="shared" si="72"/>
        <v xml:space="preserve"> </v>
      </c>
      <c r="FH12" s="88" t="str">
        <f t="shared" si="72"/>
        <v xml:space="preserve"> </v>
      </c>
      <c r="FI12" s="88">
        <f t="shared" si="73"/>
        <v>0</v>
      </c>
      <c r="FJ12" s="88">
        <f t="shared" si="28"/>
        <v>0</v>
      </c>
      <c r="FK12" s="88" t="str">
        <f t="shared" si="28"/>
        <v xml:space="preserve"> </v>
      </c>
      <c r="FL12" s="84">
        <f t="shared" si="29"/>
        <v>2286900</v>
      </c>
      <c r="FM12" s="92">
        <v>2286900</v>
      </c>
      <c r="FN12" s="84"/>
      <c r="FO12" s="84">
        <f t="shared" si="30"/>
        <v>2286900</v>
      </c>
      <c r="FP12" s="92">
        <v>2286900</v>
      </c>
      <c r="FQ12" s="84"/>
      <c r="FR12" s="84">
        <f t="shared" si="31"/>
        <v>1974000</v>
      </c>
      <c r="FS12" s="92">
        <v>1974000</v>
      </c>
      <c r="FT12" s="84"/>
      <c r="FU12" s="88">
        <f t="shared" si="32"/>
        <v>1</v>
      </c>
      <c r="FV12" s="88">
        <f t="shared" si="32"/>
        <v>1</v>
      </c>
      <c r="FW12" s="102" t="str">
        <f t="shared" si="32"/>
        <v xml:space="preserve"> </v>
      </c>
      <c r="FX12" s="88">
        <f t="shared" si="33"/>
        <v>1.1585106382978723</v>
      </c>
      <c r="FY12" s="88">
        <f t="shared" si="33"/>
        <v>1.1585106382978723</v>
      </c>
      <c r="FZ12" s="88" t="str">
        <f t="shared" si="33"/>
        <v xml:space="preserve"> </v>
      </c>
      <c r="GA12" s="269">
        <f>I12/'[1]исп.мун.образ01.04.2025-налогов'!I12</f>
        <v>0.17761835907415841</v>
      </c>
      <c r="GB12" s="270">
        <f>J12/'[1]исп.мун.образ01.04.2025-налогов'!J12</f>
        <v>0.17761835907415841</v>
      </c>
      <c r="GC12" s="265"/>
      <c r="GD12" s="271">
        <f>F12/'[1]исп.мун.образ01.04.2025-налогов'!F12</f>
        <v>0.182360864942643</v>
      </c>
      <c r="GE12" s="270">
        <f>G12/'[1]исп.мун.образ01.04.2025-налогов'!G12</f>
        <v>0.182360864942643</v>
      </c>
      <c r="GF12" s="265"/>
      <c r="GG12" s="95">
        <f t="shared" si="34"/>
        <v>0.38317124403674968</v>
      </c>
      <c r="GH12" s="88">
        <f t="shared" si="34"/>
        <v>0.38317124403674968</v>
      </c>
      <c r="GI12" s="265"/>
      <c r="GJ12" s="95">
        <f t="shared" si="35"/>
        <v>0.42737173190257843</v>
      </c>
      <c r="GK12" s="88">
        <f t="shared" si="35"/>
        <v>0.42737173190257843</v>
      </c>
      <c r="GL12" s="88" t="str">
        <f t="shared" si="74"/>
        <v xml:space="preserve"> </v>
      </c>
      <c r="GM12" s="95">
        <f t="shared" si="75"/>
        <v>1.218904884078011E-2</v>
      </c>
      <c r="GN12" s="88">
        <f t="shared" si="75"/>
        <v>1.218904884078011E-2</v>
      </c>
      <c r="GO12" s="88" t="str">
        <f t="shared" si="75"/>
        <v xml:space="preserve"> </v>
      </c>
      <c r="GP12" s="95">
        <f t="shared" si="76"/>
        <v>1.0744751461348328E-2</v>
      </c>
      <c r="GQ12" s="88">
        <f t="shared" si="36"/>
        <v>1.0744751461348328E-2</v>
      </c>
      <c r="GR12" s="88" t="str">
        <f t="shared" ref="GR12:GR17" si="78">IF(BA12&lt;=0," ",IF(K12&lt;=0," ",IF(BA12/K12*100&gt;200,"СВ.200",BA12/K12)))</f>
        <v xml:space="preserve"> </v>
      </c>
      <c r="GS12" s="95">
        <f t="shared" si="37"/>
        <v>8.7929537954168191E-2</v>
      </c>
      <c r="GT12" s="88">
        <f t="shared" si="37"/>
        <v>8.7929537954168191E-2</v>
      </c>
      <c r="GU12" s="88" t="str">
        <f t="shared" si="37"/>
        <v xml:space="preserve"> </v>
      </c>
      <c r="GV12" s="95">
        <f t="shared" si="38"/>
        <v>0.1128502843193623</v>
      </c>
      <c r="GW12" s="88">
        <f t="shared" si="38"/>
        <v>0.1128502843193623</v>
      </c>
      <c r="GX12" s="88"/>
      <c r="GY12" s="95">
        <f t="shared" si="39"/>
        <v>1.2148995011566908E-2</v>
      </c>
      <c r="GZ12" s="88">
        <f t="shared" si="39"/>
        <v>1.2148995011566908E-2</v>
      </c>
      <c r="HA12" s="102" t="str">
        <f t="shared" si="39"/>
        <v xml:space="preserve"> </v>
      </c>
      <c r="HB12" s="95">
        <f t="shared" si="40"/>
        <v>1.9979575598739925E-2</v>
      </c>
      <c r="HC12" s="88">
        <f t="shared" si="40"/>
        <v>1.9979575598739925E-2</v>
      </c>
      <c r="HD12" s="88" t="str">
        <f t="shared" si="77"/>
        <v xml:space="preserve"> </v>
      </c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</row>
    <row r="13" spans="1:238" s="68" customFormat="1" ht="15.75" outlineLevel="1" x14ac:dyDescent="0.25">
      <c r="A13" s="82">
        <v>4</v>
      </c>
      <c r="B13" s="83" t="s">
        <v>89</v>
      </c>
      <c r="C13" s="84">
        <f t="shared" si="5"/>
        <v>21551843.100000001</v>
      </c>
      <c r="D13" s="266">
        <v>21551843.100000001</v>
      </c>
      <c r="E13" s="84"/>
      <c r="F13" s="84">
        <f t="shared" si="41"/>
        <v>8398577.0500000007</v>
      </c>
      <c r="G13" s="273">
        <v>8398577.0500000007</v>
      </c>
      <c r="H13" s="84"/>
      <c r="I13" s="84">
        <f t="shared" si="6"/>
        <v>16084655.939999999</v>
      </c>
      <c r="J13" s="273">
        <v>16084655.939999999</v>
      </c>
      <c r="K13" s="84"/>
      <c r="L13" s="88">
        <f t="shared" si="42"/>
        <v>0.38969182408348174</v>
      </c>
      <c r="M13" s="88">
        <f t="shared" si="42"/>
        <v>0.38969182408348174</v>
      </c>
      <c r="N13" s="88" t="str">
        <f t="shared" si="42"/>
        <v xml:space="preserve"> </v>
      </c>
      <c r="O13" s="88">
        <f t="shared" si="43"/>
        <v>0.52214838050182133</v>
      </c>
      <c r="P13" s="88">
        <f t="shared" si="43"/>
        <v>0.52214838050182133</v>
      </c>
      <c r="Q13" s="88" t="str">
        <f t="shared" si="43"/>
        <v xml:space="preserve"> </v>
      </c>
      <c r="R13" s="84">
        <f t="shared" si="7"/>
        <v>11000000</v>
      </c>
      <c r="S13" s="136">
        <v>11000000</v>
      </c>
      <c r="T13" s="84"/>
      <c r="U13" s="84">
        <f t="shared" si="44"/>
        <v>5660488.5999999996</v>
      </c>
      <c r="V13" s="136">
        <v>5660488.5999999996</v>
      </c>
      <c r="W13" s="84"/>
      <c r="X13" s="84">
        <f t="shared" si="8"/>
        <v>6455018.0700000003</v>
      </c>
      <c r="Y13" s="136">
        <v>6455018.0700000003</v>
      </c>
      <c r="Z13" s="84"/>
      <c r="AA13" s="88">
        <f t="shared" si="45"/>
        <v>0.51458987272727275</v>
      </c>
      <c r="AB13" s="88">
        <f t="shared" si="45"/>
        <v>0.51458987272727275</v>
      </c>
      <c r="AC13" s="88" t="str">
        <f t="shared" si="45"/>
        <v xml:space="preserve"> </v>
      </c>
      <c r="AD13" s="88">
        <f t="shared" si="46"/>
        <v>0.87691289762725633</v>
      </c>
      <c r="AE13" s="88">
        <f>IF(Y13=0," ",IF(V13/Y13*100&gt;200,"СВ.200",V13/Y13))</f>
        <v>0.87691289762725633</v>
      </c>
      <c r="AF13" s="88" t="str">
        <f t="shared" si="47"/>
        <v xml:space="preserve"> </v>
      </c>
      <c r="AG13" s="84">
        <f t="shared" si="9"/>
        <v>0</v>
      </c>
      <c r="AH13" s="136">
        <v>0</v>
      </c>
      <c r="AI13" s="84"/>
      <c r="AJ13" s="84">
        <f t="shared" si="48"/>
        <v>0</v>
      </c>
      <c r="AK13" s="137">
        <v>0</v>
      </c>
      <c r="AL13" s="84"/>
      <c r="AM13" s="84">
        <f t="shared" si="49"/>
        <v>0</v>
      </c>
      <c r="AN13" s="137">
        <v>0</v>
      </c>
      <c r="AO13" s="84"/>
      <c r="AP13" s="88" t="str">
        <f t="shared" si="50"/>
        <v xml:space="preserve"> </v>
      </c>
      <c r="AQ13" s="88" t="str">
        <f t="shared" si="50"/>
        <v xml:space="preserve"> </v>
      </c>
      <c r="AR13" s="88" t="str">
        <f t="shared" si="50"/>
        <v xml:space="preserve"> </v>
      </c>
      <c r="AS13" s="88" t="str">
        <f t="shared" si="51"/>
        <v xml:space="preserve"> </v>
      </c>
      <c r="AT13" s="88" t="str">
        <f t="shared" si="51"/>
        <v xml:space="preserve"> </v>
      </c>
      <c r="AU13" s="88" t="str">
        <f t="shared" si="51"/>
        <v xml:space="preserve"> </v>
      </c>
      <c r="AV13" s="84">
        <f t="shared" si="10"/>
        <v>1177000</v>
      </c>
      <c r="AW13" s="136">
        <v>1177000</v>
      </c>
      <c r="AX13" s="84"/>
      <c r="AY13" s="84">
        <f t="shared" si="52"/>
        <v>1045015.3</v>
      </c>
      <c r="AZ13" s="136">
        <v>1045015.3</v>
      </c>
      <c r="BA13" s="84"/>
      <c r="BB13" s="84">
        <f t="shared" si="53"/>
        <v>948498.9</v>
      </c>
      <c r="BC13" s="136">
        <v>948498.9</v>
      </c>
      <c r="BD13" s="84"/>
      <c r="BE13" s="88">
        <f>IF(AV13=0," ",IF(AY13/AV13*100&gt;200,"СВ.200",AY13/AV13))</f>
        <v>0.88786346644010194</v>
      </c>
      <c r="BF13" s="88">
        <f t="shared" si="54"/>
        <v>0.88786346644010194</v>
      </c>
      <c r="BG13" s="88" t="str">
        <f t="shared" si="54"/>
        <v xml:space="preserve"> </v>
      </c>
      <c r="BH13" s="88">
        <f t="shared" si="55"/>
        <v>1.1017569972933021</v>
      </c>
      <c r="BI13" s="88">
        <f>IF(BC13=0," ",IF(AZ13/BC13*100&gt;200,"СВ.200",AZ13/BC13))</f>
        <v>1.1017569972933021</v>
      </c>
      <c r="BJ13" s="88" t="str">
        <f t="shared" si="55"/>
        <v xml:space="preserve"> </v>
      </c>
      <c r="BK13" s="84">
        <f t="shared" si="11"/>
        <v>4000</v>
      </c>
      <c r="BL13" s="136">
        <v>4000</v>
      </c>
      <c r="BM13" s="84"/>
      <c r="BN13" s="94">
        <f t="shared" si="56"/>
        <v>4768.99</v>
      </c>
      <c r="BO13" s="136">
        <v>4768.99</v>
      </c>
      <c r="BP13" s="84"/>
      <c r="BQ13" s="94">
        <f t="shared" si="57"/>
        <v>3713.8</v>
      </c>
      <c r="BR13" s="136">
        <v>3713.8</v>
      </c>
      <c r="BS13" s="84"/>
      <c r="BT13" s="88">
        <f t="shared" si="58"/>
        <v>1.1922474999999999</v>
      </c>
      <c r="BU13" s="88">
        <f t="shared" si="58"/>
        <v>1.1922474999999999</v>
      </c>
      <c r="BV13" s="88" t="str">
        <f t="shared" si="58"/>
        <v xml:space="preserve"> </v>
      </c>
      <c r="BW13" s="88">
        <f>IF(BQ13=0," ",IF(BN13/BQ13*100&gt;200,"СВ.200",BN13/BQ13))</f>
        <v>1.2841267704238246</v>
      </c>
      <c r="BX13" s="88">
        <f t="shared" si="59"/>
        <v>1.2841267704238246</v>
      </c>
      <c r="BY13" s="88" t="str">
        <f t="shared" si="59"/>
        <v xml:space="preserve"> </v>
      </c>
      <c r="BZ13" s="84">
        <f t="shared" si="12"/>
        <v>0</v>
      </c>
      <c r="CA13" s="136">
        <v>0</v>
      </c>
      <c r="CB13" s="84"/>
      <c r="CC13" s="84">
        <f t="shared" si="60"/>
        <v>9477.6200000000008</v>
      </c>
      <c r="CD13" s="136">
        <v>9477.6200000000008</v>
      </c>
      <c r="CE13" s="84"/>
      <c r="CF13" s="84">
        <f t="shared" si="61"/>
        <v>34911.89</v>
      </c>
      <c r="CG13" s="136">
        <v>34911.89</v>
      </c>
      <c r="CH13" s="84"/>
      <c r="CI13" s="88" t="e">
        <f>IF(CC13=0," ",IF(CC13/BZ13*100&gt;200,"СВ.200",CC13/BZ13))</f>
        <v>#DIV/0!</v>
      </c>
      <c r="CJ13" s="88" t="e">
        <f>IF(CD13=0," ",IF(CD13/CA13*100&gt;200,"СВ.200",CD13/CA13))</f>
        <v>#DIV/0!</v>
      </c>
      <c r="CK13" s="88" t="str">
        <f t="shared" si="62"/>
        <v xml:space="preserve"> </v>
      </c>
      <c r="CL13" s="88">
        <f t="shared" si="63"/>
        <v>0.27147255562503209</v>
      </c>
      <c r="CM13" s="88">
        <f t="shared" si="63"/>
        <v>0.27147255562503209</v>
      </c>
      <c r="CN13" s="88" t="str">
        <f t="shared" si="63"/>
        <v xml:space="preserve"> </v>
      </c>
      <c r="CO13" s="84">
        <f t="shared" si="13"/>
        <v>500000</v>
      </c>
      <c r="CP13" s="136">
        <v>500000</v>
      </c>
      <c r="CQ13" s="84"/>
      <c r="CR13" s="84">
        <f t="shared" si="64"/>
        <v>107985.24</v>
      </c>
      <c r="CS13" s="136">
        <v>107985.24</v>
      </c>
      <c r="CT13" s="84"/>
      <c r="CU13" s="84">
        <f t="shared" si="14"/>
        <v>0</v>
      </c>
      <c r="CV13" s="136">
        <v>0</v>
      </c>
      <c r="CW13" s="84"/>
      <c r="CX13" s="88">
        <f t="shared" si="65"/>
        <v>0.21597048000000002</v>
      </c>
      <c r="CY13" s="88">
        <f>IF(CP13=0," ",IF(CS13/CP13*100&gt;200,"СВ.200",CS13/CP13))</f>
        <v>0.21597048000000002</v>
      </c>
      <c r="CZ13" s="88" t="str">
        <f t="shared" si="65"/>
        <v xml:space="preserve"> </v>
      </c>
      <c r="DA13" s="88" t="str">
        <f>IF(CU13=0," ",IF(CR13/CU13*100&gt;200,"СВ.200",CR13/CU13))</f>
        <v xml:space="preserve"> </v>
      </c>
      <c r="DB13" s="88" t="str">
        <f t="shared" si="66"/>
        <v xml:space="preserve"> </v>
      </c>
      <c r="DC13" s="86"/>
      <c r="DD13" s="84">
        <f t="shared" si="15"/>
        <v>7000000</v>
      </c>
      <c r="DE13" s="136">
        <v>7000000</v>
      </c>
      <c r="DF13" s="84"/>
      <c r="DG13" s="84">
        <f t="shared" si="16"/>
        <v>1366116.35</v>
      </c>
      <c r="DH13" s="136">
        <v>1366116.35</v>
      </c>
      <c r="DI13" s="84"/>
      <c r="DJ13" s="84">
        <f t="shared" si="67"/>
        <v>8325701.1799999997</v>
      </c>
      <c r="DK13" s="136">
        <v>8325701.1799999997</v>
      </c>
      <c r="DL13" s="84"/>
      <c r="DM13" s="88">
        <f t="shared" si="17"/>
        <v>0.1951594785714286</v>
      </c>
      <c r="DN13" s="88">
        <f t="shared" si="17"/>
        <v>0.1951594785714286</v>
      </c>
      <c r="DO13" s="88" t="str">
        <f t="shared" si="17"/>
        <v xml:space="preserve"> </v>
      </c>
      <c r="DP13" s="88">
        <f t="shared" si="18"/>
        <v>0.16408423992944701</v>
      </c>
      <c r="DQ13" s="88">
        <f>IF(DK13=0," ",IF(DH13/DK13*100&gt;200,"СВ.200",DH13/DK13))</f>
        <v>0.16408423992944701</v>
      </c>
      <c r="DR13" s="88" t="str">
        <f t="shared" si="18"/>
        <v xml:space="preserve"> </v>
      </c>
      <c r="DS13" s="268">
        <f t="shared" si="19"/>
        <v>0</v>
      </c>
      <c r="DT13" s="136">
        <v>0</v>
      </c>
      <c r="DU13" s="84"/>
      <c r="DV13" s="268">
        <f t="shared" si="20"/>
        <v>0</v>
      </c>
      <c r="DW13" s="136">
        <v>0</v>
      </c>
      <c r="DX13" s="84"/>
      <c r="DY13" s="268">
        <f t="shared" si="21"/>
        <v>0</v>
      </c>
      <c r="DZ13" s="136">
        <v>0</v>
      </c>
      <c r="EA13" s="268"/>
      <c r="EB13" s="88" t="str">
        <f t="shared" si="68"/>
        <v xml:space="preserve"> </v>
      </c>
      <c r="EC13" s="88" t="str">
        <f t="shared" si="68"/>
        <v xml:space="preserve"> </v>
      </c>
      <c r="ED13" s="88" t="str">
        <f t="shared" si="68"/>
        <v xml:space="preserve"> </v>
      </c>
      <c r="EE13" s="88" t="str">
        <f t="shared" si="69"/>
        <v xml:space="preserve"> </v>
      </c>
      <c r="EF13" s="88" t="str">
        <f t="shared" si="69"/>
        <v xml:space="preserve"> </v>
      </c>
      <c r="EG13" s="88" t="str">
        <f t="shared" si="69"/>
        <v xml:space="preserve"> </v>
      </c>
      <c r="EH13" s="84">
        <f t="shared" si="22"/>
        <v>322245</v>
      </c>
      <c r="EI13" s="136">
        <v>322245</v>
      </c>
      <c r="EJ13" s="84"/>
      <c r="EK13" s="84">
        <f t="shared" si="23"/>
        <v>34127.589999999997</v>
      </c>
      <c r="EL13" s="136">
        <v>34127.589999999997</v>
      </c>
      <c r="EM13" s="84"/>
      <c r="EN13" s="84">
        <f t="shared" si="24"/>
        <v>40548.86</v>
      </c>
      <c r="EO13" s="136">
        <v>40548.86</v>
      </c>
      <c r="EP13" s="84"/>
      <c r="EQ13" s="88">
        <f>IF(EK13=0," ",IF(EK13/EH13*100&gt;200,"СВ.200",EK13/EH13))</f>
        <v>0.10590572390572389</v>
      </c>
      <c r="ER13" s="88">
        <f>IF(EL13=0," ",IF(EL13/EI13*100&gt;200,"СВ.200",EL13/EI13))</f>
        <v>0.10590572390572389</v>
      </c>
      <c r="ES13" s="88" t="str">
        <f t="shared" si="70"/>
        <v xml:space="preserve"> </v>
      </c>
      <c r="ET13" s="88">
        <f>IF(EK13=0," ",IF(EK13/EN13*100&gt;200,"СВ.200",EK13/EN13))</f>
        <v>0.84164117067656141</v>
      </c>
      <c r="EU13" s="88">
        <f>IF(EL13=0," ",IF(EL13/EO13*100&gt;200,"СВ.200",EL13/EO13))</f>
        <v>0.84164117067656141</v>
      </c>
      <c r="EV13" s="88" t="str">
        <f t="shared" si="71"/>
        <v xml:space="preserve"> </v>
      </c>
      <c r="EW13" s="84">
        <f t="shared" si="25"/>
        <v>103100</v>
      </c>
      <c r="EX13" s="136">
        <v>103100</v>
      </c>
      <c r="EY13" s="84"/>
      <c r="EZ13" s="84">
        <f t="shared" si="26"/>
        <v>21364.25</v>
      </c>
      <c r="FA13" s="136">
        <v>21364.25</v>
      </c>
      <c r="FB13" s="84"/>
      <c r="FC13" s="84">
        <f t="shared" si="27"/>
        <v>23250</v>
      </c>
      <c r="FD13" s="136">
        <v>23250</v>
      </c>
      <c r="FE13" s="84"/>
      <c r="FF13" s="88">
        <f t="shared" si="72"/>
        <v>0.20721871968962172</v>
      </c>
      <c r="FG13" s="88">
        <f t="shared" si="72"/>
        <v>0.20721871968962172</v>
      </c>
      <c r="FH13" s="88" t="str">
        <f t="shared" si="72"/>
        <v xml:space="preserve"> </v>
      </c>
      <c r="FI13" s="88">
        <f t="shared" si="73"/>
        <v>0.9188924731182796</v>
      </c>
      <c r="FJ13" s="88">
        <f t="shared" si="28"/>
        <v>0.9188924731182796</v>
      </c>
      <c r="FK13" s="88" t="str">
        <f t="shared" si="28"/>
        <v xml:space="preserve"> </v>
      </c>
      <c r="FL13" s="84">
        <f t="shared" si="29"/>
        <v>445498.1</v>
      </c>
      <c r="FM13" s="92">
        <v>445498.1</v>
      </c>
      <c r="FN13" s="84"/>
      <c r="FO13" s="84">
        <f t="shared" si="30"/>
        <v>12000</v>
      </c>
      <c r="FP13" s="92">
        <v>12000</v>
      </c>
      <c r="FQ13" s="84"/>
      <c r="FR13" s="84">
        <f t="shared" si="31"/>
        <v>25000</v>
      </c>
      <c r="FS13" s="92">
        <v>25000</v>
      </c>
      <c r="FT13" s="84"/>
      <c r="FU13" s="88">
        <f t="shared" si="32"/>
        <v>2.6936141815195172E-2</v>
      </c>
      <c r="FV13" s="88">
        <f t="shared" si="32"/>
        <v>2.6936141815195172E-2</v>
      </c>
      <c r="FW13" s="102" t="str">
        <f t="shared" si="32"/>
        <v xml:space="preserve"> </v>
      </c>
      <c r="FX13" s="88">
        <f t="shared" si="33"/>
        <v>0.48</v>
      </c>
      <c r="FY13" s="88">
        <f t="shared" si="33"/>
        <v>0.48</v>
      </c>
      <c r="FZ13" s="88" t="str">
        <f t="shared" si="33"/>
        <v xml:space="preserve"> </v>
      </c>
      <c r="GA13" s="269">
        <f>I13/'[1]исп.мун.образ01.04.2025-налогов'!I13</f>
        <v>0.39399752967597323</v>
      </c>
      <c r="GB13" s="270">
        <f>J13/'[1]исп.мун.образ01.04.2025-налогов'!J13</f>
        <v>0.39399752967597323</v>
      </c>
      <c r="GC13" s="265"/>
      <c r="GD13" s="271">
        <f>F13/'[1]исп.мун.образ01.04.2025-налогов'!F13</f>
        <v>0.22773688622965341</v>
      </c>
      <c r="GE13" s="270">
        <f>G13/'[1]исп.мун.образ01.04.2025-налогов'!G13</f>
        <v>0.22773688622965341</v>
      </c>
      <c r="GF13" s="265"/>
      <c r="GG13" s="95">
        <f t="shared" si="34"/>
        <v>0.40131527177696041</v>
      </c>
      <c r="GH13" s="88">
        <f t="shared" si="34"/>
        <v>0.40131527177696041</v>
      </c>
      <c r="GI13" s="265"/>
      <c r="GJ13" s="95">
        <f t="shared" si="35"/>
        <v>0.67398186220128786</v>
      </c>
      <c r="GK13" s="88">
        <f t="shared" si="35"/>
        <v>0.67398186220128786</v>
      </c>
      <c r="GL13" s="88" t="str">
        <f t="shared" si="74"/>
        <v xml:space="preserve"> </v>
      </c>
      <c r="GM13" s="95">
        <f t="shared" si="75"/>
        <v>5.8969175563229365E-2</v>
      </c>
      <c r="GN13" s="88">
        <f t="shared" si="75"/>
        <v>5.8969175563229365E-2</v>
      </c>
      <c r="GO13" s="88" t="str">
        <f t="shared" si="75"/>
        <v xml:space="preserve"> </v>
      </c>
      <c r="GP13" s="95">
        <f t="shared" si="76"/>
        <v>0.1244276612310177</v>
      </c>
      <c r="GQ13" s="88">
        <f t="shared" si="36"/>
        <v>0.1244276612310177</v>
      </c>
      <c r="GR13" s="88" t="str">
        <f t="shared" si="78"/>
        <v xml:space="preserve"> </v>
      </c>
      <c r="GS13" s="95" t="str">
        <f t="shared" si="37"/>
        <v xml:space="preserve"> </v>
      </c>
      <c r="GT13" s="88" t="str">
        <f t="shared" si="37"/>
        <v xml:space="preserve"> </v>
      </c>
      <c r="GU13" s="88" t="str">
        <f t="shared" si="37"/>
        <v xml:space="preserve"> </v>
      </c>
      <c r="GV13" s="95">
        <f t="shared" si="38"/>
        <v>1.2857563770281777E-2</v>
      </c>
      <c r="GW13" s="88">
        <f t="shared" si="38"/>
        <v>1.2857563770281777E-2</v>
      </c>
      <c r="GX13" s="88"/>
      <c r="GY13" s="95">
        <f t="shared" si="39"/>
        <v>2.520965331882629E-3</v>
      </c>
      <c r="GZ13" s="88">
        <f t="shared" si="39"/>
        <v>2.520965331882629E-3</v>
      </c>
      <c r="HA13" s="102" t="str">
        <f t="shared" si="39"/>
        <v xml:space="preserve"> </v>
      </c>
      <c r="HB13" s="95">
        <f t="shared" si="40"/>
        <v>4.0634966848342472E-3</v>
      </c>
      <c r="HC13" s="88">
        <f t="shared" si="40"/>
        <v>4.0634966848342472E-3</v>
      </c>
      <c r="HD13" s="88" t="str">
        <f t="shared" si="77"/>
        <v xml:space="preserve"> </v>
      </c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</row>
    <row r="14" spans="1:238" s="68" customFormat="1" ht="15.75" outlineLevel="1" x14ac:dyDescent="0.25">
      <c r="A14" s="82">
        <v>5</v>
      </c>
      <c r="B14" s="83" t="s">
        <v>90</v>
      </c>
      <c r="C14" s="84">
        <f t="shared" si="5"/>
        <v>15292245.970000001</v>
      </c>
      <c r="D14" s="266">
        <v>15292245.970000001</v>
      </c>
      <c r="E14" s="84"/>
      <c r="F14" s="84">
        <f t="shared" si="41"/>
        <v>4383256.1700000009</v>
      </c>
      <c r="G14" s="273">
        <v>4383256.1700000009</v>
      </c>
      <c r="H14" s="84"/>
      <c r="I14" s="84">
        <f t="shared" si="6"/>
        <v>5142998.0599999996</v>
      </c>
      <c r="J14" s="273">
        <v>5142998.0599999996</v>
      </c>
      <c r="K14" s="84"/>
      <c r="L14" s="88">
        <f t="shared" si="42"/>
        <v>0.28663259658515683</v>
      </c>
      <c r="M14" s="88">
        <f t="shared" si="42"/>
        <v>0.28663259658515683</v>
      </c>
      <c r="N14" s="88" t="str">
        <f t="shared" si="42"/>
        <v xml:space="preserve"> </v>
      </c>
      <c r="O14" s="88">
        <f t="shared" si="43"/>
        <v>0.85227645798489782</v>
      </c>
      <c r="P14" s="88">
        <f t="shared" si="43"/>
        <v>0.85227645798489782</v>
      </c>
      <c r="Q14" s="88" t="str">
        <f t="shared" si="43"/>
        <v xml:space="preserve"> </v>
      </c>
      <c r="R14" s="84">
        <f t="shared" si="7"/>
        <v>5087412</v>
      </c>
      <c r="S14" s="136">
        <v>5087412</v>
      </c>
      <c r="T14" s="84"/>
      <c r="U14" s="84">
        <f t="shared" si="44"/>
        <v>1747619.83</v>
      </c>
      <c r="V14" s="136">
        <v>1747619.83</v>
      </c>
      <c r="W14" s="84"/>
      <c r="X14" s="84">
        <f t="shared" si="8"/>
        <v>1546231.35</v>
      </c>
      <c r="Y14" s="136">
        <v>1546231.35</v>
      </c>
      <c r="Z14" s="84"/>
      <c r="AA14" s="88">
        <f t="shared" si="45"/>
        <v>0.3435184392378679</v>
      </c>
      <c r="AB14" s="88">
        <f t="shared" si="45"/>
        <v>0.3435184392378679</v>
      </c>
      <c r="AC14" s="88" t="str">
        <f t="shared" si="45"/>
        <v xml:space="preserve"> </v>
      </c>
      <c r="AD14" s="88">
        <f t="shared" si="46"/>
        <v>1.1302447269614602</v>
      </c>
      <c r="AE14" s="88">
        <f>IF(Y14=0," ",IF(V14/Y14*100&gt;200,"СВ.200",V14/Y14))</f>
        <v>1.1302447269614602</v>
      </c>
      <c r="AF14" s="88" t="str">
        <f t="shared" si="47"/>
        <v xml:space="preserve"> </v>
      </c>
      <c r="AG14" s="84">
        <f t="shared" si="9"/>
        <v>787500</v>
      </c>
      <c r="AH14" s="136">
        <v>787500</v>
      </c>
      <c r="AI14" s="84"/>
      <c r="AJ14" s="84">
        <f t="shared" si="48"/>
        <v>-87354</v>
      </c>
      <c r="AK14" s="137">
        <v>-87354</v>
      </c>
      <c r="AL14" s="84"/>
      <c r="AM14" s="84">
        <f t="shared" si="49"/>
        <v>116043.91</v>
      </c>
      <c r="AN14" s="137">
        <v>116043.91</v>
      </c>
      <c r="AO14" s="84"/>
      <c r="AP14" s="88">
        <f>IF(AJ14=0," ",IF(AJ14/AG14*100&gt;200,"СВ.200",AJ14/AG14))</f>
        <v>-0.11092571428571428</v>
      </c>
      <c r="AQ14" s="88">
        <f>IF(AK14=0," ",IF(AK14/AH14*100&gt;200,"СВ.200",AK14/AH14))</f>
        <v>-0.11092571428571428</v>
      </c>
      <c r="AR14" s="88" t="str">
        <f t="shared" si="50"/>
        <v xml:space="preserve"> </v>
      </c>
      <c r="AS14" s="88">
        <f>IF(AJ14=0," ",IF(AM14/AJ14*100&gt;200,"СВ.200",AM14/AJ14))</f>
        <v>-1.3284326991322664</v>
      </c>
      <c r="AT14" s="88">
        <f>IF(AK14=0," ",IF(AN14/AK14*100&gt;200,"СВ.200",AN14/AK14))</f>
        <v>-1.3284326991322664</v>
      </c>
      <c r="AU14" s="88" t="str">
        <f t="shared" si="51"/>
        <v xml:space="preserve"> </v>
      </c>
      <c r="AV14" s="84">
        <f t="shared" si="10"/>
        <v>145700</v>
      </c>
      <c r="AW14" s="136">
        <v>145700</v>
      </c>
      <c r="AX14" s="84"/>
      <c r="AY14" s="84">
        <f t="shared" si="52"/>
        <v>44664.93</v>
      </c>
      <c r="AZ14" s="136">
        <v>44664.93</v>
      </c>
      <c r="BA14" s="84"/>
      <c r="BB14" s="84">
        <f t="shared" si="53"/>
        <v>27561.96</v>
      </c>
      <c r="BC14" s="136">
        <v>27561.96</v>
      </c>
      <c r="BD14" s="84"/>
      <c r="BE14" s="88">
        <f>IF(AV14=0," ",IF(AY14/AV14*100&gt;200,"СВ.200",AY14/AV14))</f>
        <v>0.30655408373369941</v>
      </c>
      <c r="BF14" s="88">
        <f>IF(AW14=0," ",IF(AZ14/AW14*100&gt;200,"СВ.200",AZ14/AW14))</f>
        <v>0.30655408373369941</v>
      </c>
      <c r="BG14" s="88" t="str">
        <f t="shared" si="54"/>
        <v xml:space="preserve"> </v>
      </c>
      <c r="BH14" s="88">
        <f t="shared" si="55"/>
        <v>1.6205280756520946</v>
      </c>
      <c r="BI14" s="88">
        <f t="shared" si="55"/>
        <v>1.6205280756520946</v>
      </c>
      <c r="BJ14" s="88" t="str">
        <f t="shared" si="55"/>
        <v xml:space="preserve"> </v>
      </c>
      <c r="BK14" s="84">
        <f t="shared" si="11"/>
        <v>577600</v>
      </c>
      <c r="BL14" s="136">
        <v>577600</v>
      </c>
      <c r="BM14" s="84"/>
      <c r="BN14" s="94">
        <f t="shared" si="56"/>
        <v>249527.39</v>
      </c>
      <c r="BO14" s="136">
        <v>249527.39</v>
      </c>
      <c r="BP14" s="84"/>
      <c r="BQ14" s="94">
        <f t="shared" si="57"/>
        <v>154911.85999999999</v>
      </c>
      <c r="BR14" s="136">
        <v>154911.85999999999</v>
      </c>
      <c r="BS14" s="84"/>
      <c r="BT14" s="88">
        <f t="shared" si="58"/>
        <v>0.4320072541551247</v>
      </c>
      <c r="BU14" s="88">
        <f t="shared" si="58"/>
        <v>0.4320072541551247</v>
      </c>
      <c r="BV14" s="88" t="str">
        <f t="shared" si="58"/>
        <v xml:space="preserve"> </v>
      </c>
      <c r="BW14" s="88">
        <f t="shared" si="59"/>
        <v>1.610770085647413</v>
      </c>
      <c r="BX14" s="88">
        <f t="shared" si="59"/>
        <v>1.610770085647413</v>
      </c>
      <c r="BY14" s="88" t="str">
        <f t="shared" si="59"/>
        <v xml:space="preserve"> </v>
      </c>
      <c r="BZ14" s="84">
        <f t="shared" si="12"/>
        <v>0</v>
      </c>
      <c r="CA14" s="136">
        <v>0</v>
      </c>
      <c r="CB14" s="84"/>
      <c r="CC14" s="84">
        <f t="shared" si="60"/>
        <v>0</v>
      </c>
      <c r="CD14" s="136">
        <v>0</v>
      </c>
      <c r="CE14" s="84"/>
      <c r="CF14" s="84">
        <f t="shared" si="61"/>
        <v>0</v>
      </c>
      <c r="CG14" s="136">
        <v>0</v>
      </c>
      <c r="CH14" s="84"/>
      <c r="CI14" s="88" t="str">
        <f t="shared" si="62"/>
        <v xml:space="preserve"> </v>
      </c>
      <c r="CJ14" s="88" t="str">
        <f t="shared" si="62"/>
        <v xml:space="preserve"> </v>
      </c>
      <c r="CK14" s="88" t="str">
        <f t="shared" si="62"/>
        <v xml:space="preserve"> </v>
      </c>
      <c r="CL14" s="88" t="str">
        <f t="shared" si="63"/>
        <v xml:space="preserve"> </v>
      </c>
      <c r="CM14" s="88" t="str">
        <f t="shared" si="63"/>
        <v xml:space="preserve"> </v>
      </c>
      <c r="CN14" s="88" t="str">
        <f t="shared" si="63"/>
        <v xml:space="preserve"> </v>
      </c>
      <c r="CO14" s="84">
        <f t="shared" si="13"/>
        <v>232100</v>
      </c>
      <c r="CP14" s="136">
        <v>232100</v>
      </c>
      <c r="CQ14" s="84"/>
      <c r="CR14" s="84">
        <f t="shared" si="64"/>
        <v>0</v>
      </c>
      <c r="CS14" s="136">
        <v>0</v>
      </c>
      <c r="CT14" s="84"/>
      <c r="CU14" s="84">
        <f t="shared" si="14"/>
        <v>944295.13</v>
      </c>
      <c r="CV14" s="136">
        <v>944295.13</v>
      </c>
      <c r="CW14" s="84"/>
      <c r="CX14" s="88">
        <f t="shared" si="65"/>
        <v>0</v>
      </c>
      <c r="CY14" s="88">
        <f t="shared" si="65"/>
        <v>0</v>
      </c>
      <c r="CZ14" s="88" t="str">
        <f t="shared" si="65"/>
        <v xml:space="preserve"> </v>
      </c>
      <c r="DA14" s="88">
        <f t="shared" si="66"/>
        <v>0</v>
      </c>
      <c r="DB14" s="88">
        <f t="shared" si="66"/>
        <v>0</v>
      </c>
      <c r="DC14" s="86"/>
      <c r="DD14" s="84">
        <f t="shared" si="15"/>
        <v>1451200</v>
      </c>
      <c r="DE14" s="136">
        <v>1451200</v>
      </c>
      <c r="DF14" s="84"/>
      <c r="DG14" s="84">
        <f t="shared" si="16"/>
        <v>707559.17</v>
      </c>
      <c r="DH14" s="136">
        <v>707559.17</v>
      </c>
      <c r="DI14" s="84"/>
      <c r="DJ14" s="84">
        <f t="shared" si="67"/>
        <v>773257.43</v>
      </c>
      <c r="DK14" s="136">
        <v>773257.43</v>
      </c>
      <c r="DL14" s="84"/>
      <c r="DM14" s="88">
        <f>IF(DD14=0," ",IF(DG14/DD14*100&gt;200,"СВ.200",DG14/DD14))</f>
        <v>0.4875683365490629</v>
      </c>
      <c r="DN14" s="88">
        <f t="shared" si="17"/>
        <v>0.4875683365490629</v>
      </c>
      <c r="DO14" s="88" t="str">
        <f t="shared" si="17"/>
        <v xml:space="preserve"> </v>
      </c>
      <c r="DP14" s="88">
        <f>IF(DJ14&lt;=0," ",IF(DG14/DJ14*100&gt;200,"СВ.200",DG14/DJ14))</f>
        <v>0.91503701425798134</v>
      </c>
      <c r="DQ14" s="88">
        <f>IF(DK14&lt;=0," ",IF(DH14/DK14*100&gt;200,"СВ.200",DH14/DK14))</f>
        <v>0.91503701425798134</v>
      </c>
      <c r="DR14" s="88" t="str">
        <f t="shared" si="18"/>
        <v xml:space="preserve"> </v>
      </c>
      <c r="DS14" s="268">
        <f t="shared" si="19"/>
        <v>0</v>
      </c>
      <c r="DT14" s="136">
        <v>0</v>
      </c>
      <c r="DU14" s="84"/>
      <c r="DV14" s="268">
        <f t="shared" si="20"/>
        <v>0</v>
      </c>
      <c r="DW14" s="136">
        <v>0</v>
      </c>
      <c r="DX14" s="84"/>
      <c r="DY14" s="268">
        <f t="shared" si="21"/>
        <v>0</v>
      </c>
      <c r="DZ14" s="136">
        <v>0</v>
      </c>
      <c r="EA14" s="268"/>
      <c r="EB14" s="88" t="str">
        <f t="shared" si="68"/>
        <v xml:space="preserve"> </v>
      </c>
      <c r="EC14" s="88" t="str">
        <f t="shared" si="68"/>
        <v xml:space="preserve"> </v>
      </c>
      <c r="ED14" s="88" t="str">
        <f t="shared" si="68"/>
        <v xml:space="preserve"> </v>
      </c>
      <c r="EE14" s="88" t="str">
        <f t="shared" si="69"/>
        <v xml:space="preserve"> </v>
      </c>
      <c r="EF14" s="88" t="str">
        <f>IF(DW14=0," ",IF(DW14/DZ14*100&gt;200,"СВ.200",DW14/DZ14))</f>
        <v xml:space="preserve"> </v>
      </c>
      <c r="EG14" s="88" t="str">
        <f t="shared" si="69"/>
        <v xml:space="preserve"> </v>
      </c>
      <c r="EH14" s="84">
        <f t="shared" si="22"/>
        <v>96900</v>
      </c>
      <c r="EI14" s="136">
        <v>96900</v>
      </c>
      <c r="EJ14" s="84"/>
      <c r="EK14" s="84">
        <f t="shared" si="23"/>
        <v>77521.960000000006</v>
      </c>
      <c r="EL14" s="136">
        <v>77521.960000000006</v>
      </c>
      <c r="EM14" s="84"/>
      <c r="EN14" s="84">
        <f t="shared" si="24"/>
        <v>82818.2</v>
      </c>
      <c r="EO14" s="136">
        <v>82818.2</v>
      </c>
      <c r="EP14" s="84"/>
      <c r="EQ14" s="88">
        <f t="shared" si="70"/>
        <v>0.80002022703818376</v>
      </c>
      <c r="ER14" s="88">
        <f t="shared" si="70"/>
        <v>0.80002022703818376</v>
      </c>
      <c r="ES14" s="88" t="str">
        <f t="shared" si="70"/>
        <v xml:space="preserve"> </v>
      </c>
      <c r="ET14" s="88">
        <f t="shared" si="71"/>
        <v>0.93604980547754002</v>
      </c>
      <c r="EU14" s="88">
        <f t="shared" si="71"/>
        <v>0.93604980547754002</v>
      </c>
      <c r="EV14" s="88" t="str">
        <f t="shared" si="71"/>
        <v xml:space="preserve"> </v>
      </c>
      <c r="EW14" s="84">
        <f t="shared" si="25"/>
        <v>58823.76</v>
      </c>
      <c r="EX14" s="136">
        <v>58823.76</v>
      </c>
      <c r="EY14" s="84"/>
      <c r="EZ14" s="84">
        <f t="shared" si="26"/>
        <v>60884.11</v>
      </c>
      <c r="FA14" s="136">
        <v>60884.11</v>
      </c>
      <c r="FB14" s="84"/>
      <c r="FC14" s="84">
        <f t="shared" si="27"/>
        <v>0</v>
      </c>
      <c r="FD14" s="136">
        <v>0</v>
      </c>
      <c r="FE14" s="84"/>
      <c r="FF14" s="88">
        <f t="shared" si="72"/>
        <v>1.0350258126988141</v>
      </c>
      <c r="FG14" s="88">
        <f t="shared" si="72"/>
        <v>1.0350258126988141</v>
      </c>
      <c r="FH14" s="88" t="str">
        <f t="shared" si="72"/>
        <v xml:space="preserve"> </v>
      </c>
      <c r="FI14" s="88" t="e">
        <f>IF(EZ14=0," ",IF(EZ14/FC14*100&gt;200,"СВ.200",EZ14/FC14))</f>
        <v>#DIV/0!</v>
      </c>
      <c r="FJ14" s="88" t="e">
        <f>IF(FA14=0," ",IF(FA14/FD14*100&gt;200,"СВ.200",FA14/FD14))</f>
        <v>#DIV/0!</v>
      </c>
      <c r="FK14" s="88" t="str">
        <f t="shared" si="28"/>
        <v xml:space="preserve"> </v>
      </c>
      <c r="FL14" s="84">
        <f t="shared" si="29"/>
        <v>1100310.21</v>
      </c>
      <c r="FM14" s="92">
        <v>1100310.21</v>
      </c>
      <c r="FN14" s="84"/>
      <c r="FO14" s="84">
        <f t="shared" si="30"/>
        <v>0</v>
      </c>
      <c r="FP14" s="92">
        <v>0</v>
      </c>
      <c r="FQ14" s="84"/>
      <c r="FR14" s="84">
        <f t="shared" si="31"/>
        <v>205000</v>
      </c>
      <c r="FS14" s="92">
        <v>205000</v>
      </c>
      <c r="FT14" s="84"/>
      <c r="FU14" s="88">
        <f t="shared" si="32"/>
        <v>0</v>
      </c>
      <c r="FV14" s="88">
        <f t="shared" si="32"/>
        <v>0</v>
      </c>
      <c r="FW14" s="102" t="str">
        <f t="shared" si="32"/>
        <v xml:space="preserve"> </v>
      </c>
      <c r="FX14" s="88" t="str">
        <f>IF(FO14=0," ",IF(FO14/FR14*100&gt;200,"СВ.200",FO14/FR14))</f>
        <v xml:space="preserve"> </v>
      </c>
      <c r="FY14" s="88" t="str">
        <f>IF(FP14=0," ",IF(FP14/FS14*100&gt;200,"СВ.200",FP14/FS14))</f>
        <v xml:space="preserve"> </v>
      </c>
      <c r="FZ14" s="88" t="str">
        <f t="shared" si="33"/>
        <v xml:space="preserve"> </v>
      </c>
      <c r="GA14" s="269">
        <f>I14/'[1]исп.мун.образ01.04.2025-налогов'!I14</f>
        <v>0.10410198570995489</v>
      </c>
      <c r="GB14" s="270">
        <f>J14/'[1]исп.мун.образ01.04.2025-налогов'!J14</f>
        <v>0.10410198570995489</v>
      </c>
      <c r="GC14" s="265"/>
      <c r="GD14" s="271">
        <f>F14/'[1]исп.мун.образ01.04.2025-налогов'!F14</f>
        <v>7.481077942011953E-2</v>
      </c>
      <c r="GE14" s="270">
        <f>G14/'[1]исп.мун.образ01.04.2025-налогов'!G14</f>
        <v>7.481077942011953E-2</v>
      </c>
      <c r="GF14" s="265"/>
      <c r="GG14" s="95">
        <f t="shared" si="34"/>
        <v>0.30064785791499993</v>
      </c>
      <c r="GH14" s="88">
        <f t="shared" si="34"/>
        <v>0.30064785791499993</v>
      </c>
      <c r="GI14" s="265"/>
      <c r="GJ14" s="95">
        <f t="shared" si="35"/>
        <v>0.39870355786209954</v>
      </c>
      <c r="GK14" s="88">
        <f t="shared" si="35"/>
        <v>0.39870355786209954</v>
      </c>
      <c r="GL14" s="88" t="str">
        <f t="shared" si="74"/>
        <v xml:space="preserve"> </v>
      </c>
      <c r="GM14" s="95">
        <f t="shared" si="75"/>
        <v>5.3591231570482064E-3</v>
      </c>
      <c r="GN14" s="88">
        <f t="shared" si="75"/>
        <v>5.3591231570482064E-3</v>
      </c>
      <c r="GO14" s="88" t="str">
        <f t="shared" si="75"/>
        <v xml:space="preserve"> </v>
      </c>
      <c r="GP14" s="95">
        <f t="shared" si="76"/>
        <v>1.0189897251658918E-2</v>
      </c>
      <c r="GQ14" s="88">
        <f t="shared" si="36"/>
        <v>1.0189897251658918E-2</v>
      </c>
      <c r="GR14" s="88" t="str">
        <f t="shared" si="78"/>
        <v xml:space="preserve"> </v>
      </c>
      <c r="GS14" s="95">
        <f t="shared" si="37"/>
        <v>0.18360791098567905</v>
      </c>
      <c r="GT14" s="88">
        <f t="shared" si="37"/>
        <v>0.18360791098567905</v>
      </c>
      <c r="GU14" s="88" t="str">
        <f t="shared" si="37"/>
        <v xml:space="preserve"> </v>
      </c>
      <c r="GV14" s="95" t="str">
        <f t="shared" si="38"/>
        <v xml:space="preserve"> </v>
      </c>
      <c r="GW14" s="88" t="str">
        <f t="shared" si="38"/>
        <v xml:space="preserve"> </v>
      </c>
      <c r="GX14" s="88"/>
      <c r="GY14" s="95">
        <f t="shared" si="39"/>
        <v>1.6103097655066977E-2</v>
      </c>
      <c r="GZ14" s="88">
        <f t="shared" si="39"/>
        <v>1.6103097655066977E-2</v>
      </c>
      <c r="HA14" s="102" t="str">
        <f t="shared" si="39"/>
        <v xml:space="preserve"> </v>
      </c>
      <c r="HB14" s="95">
        <f t="shared" si="40"/>
        <v>1.7685929590558244E-2</v>
      </c>
      <c r="HC14" s="88">
        <f t="shared" si="40"/>
        <v>1.7685929590558244E-2</v>
      </c>
      <c r="HD14" s="88" t="str">
        <f t="shared" si="77"/>
        <v xml:space="preserve"> </v>
      </c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</row>
    <row r="15" spans="1:238" s="68" customFormat="1" ht="15.75" outlineLevel="1" x14ac:dyDescent="0.25">
      <c r="A15" s="82">
        <v>6</v>
      </c>
      <c r="B15" s="83" t="s">
        <v>91</v>
      </c>
      <c r="C15" s="84">
        <f t="shared" si="5"/>
        <v>59136844.75</v>
      </c>
      <c r="D15" s="266">
        <v>59136844.75</v>
      </c>
      <c r="E15" s="84"/>
      <c r="F15" s="84">
        <f t="shared" si="41"/>
        <v>45038161.250000007</v>
      </c>
      <c r="G15" s="273">
        <v>45038161.250000007</v>
      </c>
      <c r="H15" s="84"/>
      <c r="I15" s="84">
        <f t="shared" si="6"/>
        <v>9417618.1799999997</v>
      </c>
      <c r="J15" s="273">
        <v>9417618.1799999997</v>
      </c>
      <c r="K15" s="84"/>
      <c r="L15" s="88">
        <f t="shared" si="42"/>
        <v>0.7615922263082866</v>
      </c>
      <c r="M15" s="88">
        <f>IF(D15=0," ",IF(G15/D15*100&gt;200,"СВ.200",G15/D15))</f>
        <v>0.7615922263082866</v>
      </c>
      <c r="N15" s="88" t="str">
        <f t="shared" si="42"/>
        <v xml:space="preserve"> </v>
      </c>
      <c r="O15" s="88" t="str">
        <f>IF(I15=0," ",IF(F15/I15*100&gt;200,"СВ.200",F15/I15))</f>
        <v>СВ.200</v>
      </c>
      <c r="P15" s="88" t="str">
        <f t="shared" si="43"/>
        <v>СВ.200</v>
      </c>
      <c r="Q15" s="88" t="str">
        <f t="shared" si="43"/>
        <v xml:space="preserve"> </v>
      </c>
      <c r="R15" s="84">
        <f t="shared" si="7"/>
        <v>11400000</v>
      </c>
      <c r="S15" s="136">
        <v>11400000</v>
      </c>
      <c r="T15" s="84"/>
      <c r="U15" s="84">
        <f t="shared" si="44"/>
        <v>2443175.4300000002</v>
      </c>
      <c r="V15" s="136">
        <v>2443175.4300000002</v>
      </c>
      <c r="W15" s="84"/>
      <c r="X15" s="84">
        <f t="shared" si="8"/>
        <v>1958344.78</v>
      </c>
      <c r="Y15" s="136">
        <v>1958344.78</v>
      </c>
      <c r="Z15" s="84"/>
      <c r="AA15" s="88">
        <f t="shared" si="45"/>
        <v>0.21431363421052632</v>
      </c>
      <c r="AB15" s="88">
        <f t="shared" si="45"/>
        <v>0.21431363421052632</v>
      </c>
      <c r="AC15" s="88" t="str">
        <f t="shared" si="45"/>
        <v xml:space="preserve"> </v>
      </c>
      <c r="AD15" s="88">
        <f>IF(X15=0," ",IF(U15/X15*100&gt;200,"СВ.200",U15/X15))</f>
        <v>1.2475716507897041</v>
      </c>
      <c r="AE15" s="88">
        <f>IF(Y15=0," ",IF(V15/Y15*100&gt;200,"СВ.200",V15/Y15))</f>
        <v>1.2475716507897041</v>
      </c>
      <c r="AF15" s="88" t="str">
        <f t="shared" si="47"/>
        <v xml:space="preserve"> </v>
      </c>
      <c r="AG15" s="84">
        <f t="shared" si="9"/>
        <v>0</v>
      </c>
      <c r="AH15" s="136">
        <v>0</v>
      </c>
      <c r="AI15" s="84"/>
      <c r="AJ15" s="84">
        <f t="shared" si="48"/>
        <v>0</v>
      </c>
      <c r="AK15" s="137">
        <v>0</v>
      </c>
      <c r="AL15" s="84"/>
      <c r="AM15" s="84">
        <f t="shared" si="49"/>
        <v>0</v>
      </c>
      <c r="AN15" s="137">
        <v>0</v>
      </c>
      <c r="AO15" s="84"/>
      <c r="AP15" s="88" t="str">
        <f>IF(AG15=0," ",IF(AJ15/AG15*100&gt;200,"СВ.200",AJ15/AG15))</f>
        <v xml:space="preserve"> </v>
      </c>
      <c r="AQ15" s="88" t="str">
        <f t="shared" si="50"/>
        <v xml:space="preserve"> </v>
      </c>
      <c r="AR15" s="88" t="str">
        <f t="shared" si="50"/>
        <v xml:space="preserve"> </v>
      </c>
      <c r="AS15" s="88" t="str">
        <f t="shared" si="51"/>
        <v xml:space="preserve"> </v>
      </c>
      <c r="AT15" s="88" t="str">
        <f>IF(AN15=0," ",IF(AK15/AN15*100&gt;200,"СВ.200",AK15/AN15))</f>
        <v xml:space="preserve"> </v>
      </c>
      <c r="AU15" s="88" t="str">
        <f t="shared" si="51"/>
        <v xml:space="preserve"> </v>
      </c>
      <c r="AV15" s="84">
        <f t="shared" si="10"/>
        <v>2261320</v>
      </c>
      <c r="AW15" s="136">
        <v>2261320</v>
      </c>
      <c r="AX15" s="84"/>
      <c r="AY15" s="84">
        <f t="shared" si="52"/>
        <v>470596.2</v>
      </c>
      <c r="AZ15" s="136">
        <v>470596.2</v>
      </c>
      <c r="BA15" s="84"/>
      <c r="BB15" s="84">
        <f t="shared" si="53"/>
        <v>592637.1</v>
      </c>
      <c r="BC15" s="136">
        <v>592637.1</v>
      </c>
      <c r="BD15" s="84"/>
      <c r="BE15" s="88">
        <f t="shared" si="54"/>
        <v>0.20810685794137937</v>
      </c>
      <c r="BF15" s="88">
        <f t="shared" si="54"/>
        <v>0.20810685794137937</v>
      </c>
      <c r="BG15" s="88" t="str">
        <f t="shared" si="54"/>
        <v xml:space="preserve"> </v>
      </c>
      <c r="BH15" s="88">
        <f>IF(AY15=0," ",IF(AY15/BB15*100&gt;200,"СВ.200",AY15/BB15))</f>
        <v>0.79407144777132588</v>
      </c>
      <c r="BI15" s="88">
        <f>IF(AZ15=0," ",IF(AZ15/BC15*100&gt;200,"СВ.200",AZ15/BC15))</f>
        <v>0.79407144777132588</v>
      </c>
      <c r="BJ15" s="88" t="str">
        <f t="shared" si="55"/>
        <v xml:space="preserve"> </v>
      </c>
      <c r="BK15" s="84">
        <f t="shared" si="11"/>
        <v>87100</v>
      </c>
      <c r="BL15" s="136">
        <v>87100</v>
      </c>
      <c r="BM15" s="84"/>
      <c r="BN15" s="94">
        <f t="shared" si="56"/>
        <v>116733.99</v>
      </c>
      <c r="BO15" s="136">
        <v>116733.99</v>
      </c>
      <c r="BP15" s="84"/>
      <c r="BQ15" s="94">
        <f t="shared" si="57"/>
        <v>81705.34</v>
      </c>
      <c r="BR15" s="136">
        <v>81705.34</v>
      </c>
      <c r="BS15" s="84"/>
      <c r="BT15" s="88">
        <f t="shared" si="58"/>
        <v>1.340229506314581</v>
      </c>
      <c r="BU15" s="88">
        <f t="shared" si="58"/>
        <v>1.340229506314581</v>
      </c>
      <c r="BV15" s="88" t="str">
        <f t="shared" si="58"/>
        <v xml:space="preserve"> </v>
      </c>
      <c r="BW15" s="88">
        <f t="shared" si="59"/>
        <v>1.4287192244717422</v>
      </c>
      <c r="BX15" s="88">
        <f t="shared" si="59"/>
        <v>1.4287192244717422</v>
      </c>
      <c r="BY15" s="88" t="str">
        <f t="shared" si="59"/>
        <v xml:space="preserve"> </v>
      </c>
      <c r="BZ15" s="84">
        <f t="shared" si="12"/>
        <v>1300000</v>
      </c>
      <c r="CA15" s="136">
        <v>1300000</v>
      </c>
      <c r="CB15" s="84"/>
      <c r="CC15" s="84">
        <f t="shared" si="60"/>
        <v>207246.36</v>
      </c>
      <c r="CD15" s="136">
        <v>207246.36</v>
      </c>
      <c r="CE15" s="84"/>
      <c r="CF15" s="84">
        <f t="shared" si="61"/>
        <v>216117.25</v>
      </c>
      <c r="CG15" s="136">
        <v>216117.25</v>
      </c>
      <c r="CH15" s="84"/>
      <c r="CI15" s="88">
        <f t="shared" si="62"/>
        <v>0.15942027692307692</v>
      </c>
      <c r="CJ15" s="88">
        <f t="shared" si="62"/>
        <v>0.15942027692307692</v>
      </c>
      <c r="CK15" s="88" t="str">
        <f t="shared" si="62"/>
        <v xml:space="preserve"> </v>
      </c>
      <c r="CL15" s="88">
        <f t="shared" si="63"/>
        <v>0.95895334592680592</v>
      </c>
      <c r="CM15" s="88">
        <f t="shared" si="63"/>
        <v>0.95895334592680592</v>
      </c>
      <c r="CN15" s="88" t="str">
        <f t="shared" si="63"/>
        <v xml:space="preserve"> </v>
      </c>
      <c r="CO15" s="84">
        <f t="shared" si="13"/>
        <v>37116800</v>
      </c>
      <c r="CP15" s="136">
        <v>37116800</v>
      </c>
      <c r="CQ15" s="84"/>
      <c r="CR15" s="84">
        <f t="shared" si="64"/>
        <v>36950300</v>
      </c>
      <c r="CS15" s="136">
        <v>36950300</v>
      </c>
      <c r="CT15" s="84"/>
      <c r="CU15" s="84">
        <f t="shared" si="14"/>
        <v>2789000</v>
      </c>
      <c r="CV15" s="136">
        <v>2789000</v>
      </c>
      <c r="CW15" s="84"/>
      <c r="CX15" s="88">
        <f>IF(CR15=0," ",IF(CR15/CO15*100&gt;200,"СВ.200",CR15/CO15))</f>
        <v>0.99551416070350895</v>
      </c>
      <c r="CY15" s="88">
        <f>IF(CS15=0," ",IF(CS15/CP15*100&gt;200,"СВ.200",CS15/CP15))</f>
        <v>0.99551416070350895</v>
      </c>
      <c r="CZ15" s="88" t="str">
        <f t="shared" si="65"/>
        <v xml:space="preserve"> </v>
      </c>
      <c r="DA15" s="88" t="str">
        <f t="shared" si="66"/>
        <v>СВ.200</v>
      </c>
      <c r="DB15" s="88" t="str">
        <f t="shared" si="66"/>
        <v>СВ.200</v>
      </c>
      <c r="DC15" s="86"/>
      <c r="DD15" s="84">
        <f t="shared" si="15"/>
        <v>0</v>
      </c>
      <c r="DE15" s="136">
        <v>0</v>
      </c>
      <c r="DF15" s="84"/>
      <c r="DG15" s="84">
        <f t="shared" si="16"/>
        <v>1364556.69</v>
      </c>
      <c r="DH15" s="136">
        <v>1364556.69</v>
      </c>
      <c r="DI15" s="84"/>
      <c r="DJ15" s="84">
        <f t="shared" si="67"/>
        <v>1634410.52</v>
      </c>
      <c r="DK15" s="136">
        <v>1634410.52</v>
      </c>
      <c r="DL15" s="84"/>
      <c r="DM15" s="88" t="str">
        <f t="shared" si="17"/>
        <v xml:space="preserve"> </v>
      </c>
      <c r="DN15" s="88" t="str">
        <f t="shared" si="17"/>
        <v xml:space="preserve"> </v>
      </c>
      <c r="DO15" s="88" t="str">
        <f t="shared" si="17"/>
        <v xml:space="preserve"> </v>
      </c>
      <c r="DP15" s="88">
        <f>IF(DJ15=0," ",IF(DG15/DJ15*100&gt;200,"СВ.200",DG15/DJ15))</f>
        <v>0.83489225828037372</v>
      </c>
      <c r="DQ15" s="88">
        <f>IF(DK15=0," ",IF(DH15/DK15*100&gt;200,"СВ.200",DH15/DK15))</f>
        <v>0.83489225828037372</v>
      </c>
      <c r="DR15" s="88" t="str">
        <f t="shared" si="18"/>
        <v xml:space="preserve"> </v>
      </c>
      <c r="DS15" s="268">
        <f t="shared" si="19"/>
        <v>0</v>
      </c>
      <c r="DT15" s="136">
        <v>0</v>
      </c>
      <c r="DU15" s="84"/>
      <c r="DV15" s="268">
        <f t="shared" si="20"/>
        <v>0</v>
      </c>
      <c r="DW15" s="136">
        <v>0</v>
      </c>
      <c r="DX15" s="84"/>
      <c r="DY15" s="268">
        <f t="shared" si="21"/>
        <v>0</v>
      </c>
      <c r="DZ15" s="136">
        <v>0</v>
      </c>
      <c r="EA15" s="268"/>
      <c r="EB15" s="88" t="str">
        <f t="shared" si="68"/>
        <v xml:space="preserve"> </v>
      </c>
      <c r="EC15" s="88" t="str">
        <f t="shared" si="68"/>
        <v xml:space="preserve"> </v>
      </c>
      <c r="ED15" s="88" t="str">
        <f t="shared" si="68"/>
        <v xml:space="preserve"> </v>
      </c>
      <c r="EE15" s="88" t="str">
        <f t="shared" si="69"/>
        <v xml:space="preserve"> </v>
      </c>
      <c r="EF15" s="88" t="str">
        <f t="shared" si="69"/>
        <v xml:space="preserve"> </v>
      </c>
      <c r="EG15" s="88" t="str">
        <f t="shared" si="69"/>
        <v xml:space="preserve"> </v>
      </c>
      <c r="EH15" s="84">
        <f t="shared" si="22"/>
        <v>957310</v>
      </c>
      <c r="EI15" s="136">
        <v>957310</v>
      </c>
      <c r="EJ15" s="84"/>
      <c r="EK15" s="84">
        <f t="shared" si="23"/>
        <v>351694.81</v>
      </c>
      <c r="EL15" s="136">
        <v>351694.81</v>
      </c>
      <c r="EM15" s="84"/>
      <c r="EN15" s="84">
        <f t="shared" si="24"/>
        <v>202515.03</v>
      </c>
      <c r="EO15" s="136">
        <v>202515.03</v>
      </c>
      <c r="EP15" s="84"/>
      <c r="EQ15" s="88">
        <f t="shared" si="70"/>
        <v>0.36737818470505895</v>
      </c>
      <c r="ER15" s="88">
        <f t="shared" si="70"/>
        <v>0.36737818470505895</v>
      </c>
      <c r="ES15" s="88" t="str">
        <f t="shared" si="70"/>
        <v xml:space="preserve"> </v>
      </c>
      <c r="ET15" s="88">
        <f t="shared" si="71"/>
        <v>1.7366355968739704</v>
      </c>
      <c r="EU15" s="88">
        <f t="shared" si="71"/>
        <v>1.7366355968739704</v>
      </c>
      <c r="EV15" s="88" t="str">
        <f t="shared" si="71"/>
        <v xml:space="preserve"> </v>
      </c>
      <c r="EW15" s="84">
        <f t="shared" si="25"/>
        <v>310000</v>
      </c>
      <c r="EX15" s="136">
        <v>310000</v>
      </c>
      <c r="EY15" s="84"/>
      <c r="EZ15" s="84">
        <f t="shared" si="26"/>
        <v>1645161</v>
      </c>
      <c r="FA15" s="136">
        <v>1645161</v>
      </c>
      <c r="FB15" s="84"/>
      <c r="FC15" s="84">
        <f t="shared" si="27"/>
        <v>362586</v>
      </c>
      <c r="FD15" s="136">
        <v>362586</v>
      </c>
      <c r="FE15" s="84"/>
      <c r="FF15" s="88" t="str">
        <f t="shared" si="72"/>
        <v>СВ.200</v>
      </c>
      <c r="FG15" s="88" t="str">
        <f t="shared" si="72"/>
        <v>СВ.200</v>
      </c>
      <c r="FH15" s="88" t="str">
        <f t="shared" si="72"/>
        <v xml:space="preserve"> </v>
      </c>
      <c r="FI15" s="88" t="str">
        <f t="shared" si="73"/>
        <v>СВ.200</v>
      </c>
      <c r="FJ15" s="88" t="str">
        <f t="shared" si="28"/>
        <v>СВ.200</v>
      </c>
      <c r="FK15" s="88" t="str">
        <f t="shared" si="28"/>
        <v xml:space="preserve"> </v>
      </c>
      <c r="FL15" s="84">
        <f t="shared" si="29"/>
        <v>603986.93999999994</v>
      </c>
      <c r="FM15" s="92">
        <v>603986.93999999994</v>
      </c>
      <c r="FN15" s="84"/>
      <c r="FO15" s="84">
        <f t="shared" si="30"/>
        <v>0</v>
      </c>
      <c r="FP15" s="92">
        <v>0</v>
      </c>
      <c r="FQ15" s="84"/>
      <c r="FR15" s="84">
        <f t="shared" si="31"/>
        <v>346470.58</v>
      </c>
      <c r="FS15" s="92">
        <v>346470.58</v>
      </c>
      <c r="FT15" s="84"/>
      <c r="FU15" s="88">
        <f t="shared" si="32"/>
        <v>0</v>
      </c>
      <c r="FV15" s="88">
        <f t="shared" si="32"/>
        <v>0</v>
      </c>
      <c r="FW15" s="102" t="str">
        <f t="shared" si="32"/>
        <v xml:space="preserve"> </v>
      </c>
      <c r="FX15" s="88">
        <f>IF(FR15=0," ",IF(FO15/FR15*100&gt;200,"СВ.200",FO15/FR15))</f>
        <v>0</v>
      </c>
      <c r="FY15" s="88">
        <f>IF(FS15=0," ",IF(FP15/FS15*100&gt;200,"СВ.200",FP15/FS15))</f>
        <v>0</v>
      </c>
      <c r="FZ15" s="88" t="str">
        <f t="shared" si="33"/>
        <v xml:space="preserve"> </v>
      </c>
      <c r="GA15" s="269">
        <f>I15/'[1]исп.мун.образ01.04.2025-налогов'!I15</f>
        <v>0.13619903866485603</v>
      </c>
      <c r="GB15" s="270">
        <f>J15/'[1]исп.мун.образ01.04.2025-налогов'!J15</f>
        <v>0.13619903866485603</v>
      </c>
      <c r="GC15" s="265"/>
      <c r="GD15" s="271">
        <f>F15/'[1]исп.мун.образ01.04.2025-налогов'!F15</f>
        <v>0.38647789533265575</v>
      </c>
      <c r="GE15" s="270">
        <f>G15/'[1]исп.мун.образ01.04.2025-налогов'!G15</f>
        <v>0.38647789533265575</v>
      </c>
      <c r="GF15" s="265"/>
      <c r="GG15" s="95">
        <f t="shared" si="34"/>
        <v>0.2079448054242522</v>
      </c>
      <c r="GH15" s="88">
        <f t="shared" si="34"/>
        <v>0.2079448054242522</v>
      </c>
      <c r="GI15" s="265"/>
      <c r="GJ15" s="95">
        <f t="shared" si="35"/>
        <v>5.4246784553177108E-2</v>
      </c>
      <c r="GK15" s="88">
        <f t="shared" si="35"/>
        <v>5.4246784553177108E-2</v>
      </c>
      <c r="GL15" s="88" t="str">
        <f t="shared" si="74"/>
        <v xml:space="preserve"> </v>
      </c>
      <c r="GM15" s="95">
        <f t="shared" si="75"/>
        <v>6.2928554616768287E-2</v>
      </c>
      <c r="GN15" s="88">
        <f t="shared" si="75"/>
        <v>6.2928554616768287E-2</v>
      </c>
      <c r="GO15" s="88" t="str">
        <f t="shared" si="75"/>
        <v xml:space="preserve"> </v>
      </c>
      <c r="GP15" s="95">
        <f t="shared" si="76"/>
        <v>1.0448832433184646E-2</v>
      </c>
      <c r="GQ15" s="88">
        <f t="shared" si="36"/>
        <v>1.0448832433184646E-2</v>
      </c>
      <c r="GR15" s="88" t="str">
        <f t="shared" si="78"/>
        <v xml:space="preserve"> </v>
      </c>
      <c r="GS15" s="95">
        <f t="shared" si="37"/>
        <v>0.29614706677352259</v>
      </c>
      <c r="GT15" s="88">
        <f t="shared" si="37"/>
        <v>0.29614706677352259</v>
      </c>
      <c r="GU15" s="88" t="str">
        <f t="shared" si="37"/>
        <v xml:space="preserve"> </v>
      </c>
      <c r="GV15" s="95">
        <f t="shared" si="38"/>
        <v>0.82042203710081507</v>
      </c>
      <c r="GW15" s="88">
        <f t="shared" si="38"/>
        <v>0.82042203710081507</v>
      </c>
      <c r="GX15" s="88"/>
      <c r="GY15" s="95">
        <f t="shared" si="39"/>
        <v>2.1503848014360675E-2</v>
      </c>
      <c r="GZ15" s="88">
        <f t="shared" si="39"/>
        <v>2.1503848014360675E-2</v>
      </c>
      <c r="HA15" s="102" t="str">
        <f t="shared" si="39"/>
        <v xml:space="preserve"> </v>
      </c>
      <c r="HB15" s="95">
        <f t="shared" si="40"/>
        <v>7.8088181275384532E-3</v>
      </c>
      <c r="HC15" s="88">
        <f t="shared" si="40"/>
        <v>7.8088181275384532E-3</v>
      </c>
      <c r="HD15" s="88" t="str">
        <f t="shared" si="77"/>
        <v xml:space="preserve"> </v>
      </c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</row>
    <row r="16" spans="1:238" s="279" customFormat="1" ht="29.25" customHeight="1" x14ac:dyDescent="0.2">
      <c r="A16" s="4"/>
      <c r="B16" s="274" t="s">
        <v>92</v>
      </c>
      <c r="C16" s="122">
        <f>SUM(C10:C15)</f>
        <v>625329417.57000005</v>
      </c>
      <c r="D16" s="122">
        <f>SUM(D10:D15)</f>
        <v>625329417.57000005</v>
      </c>
      <c r="E16" s="122"/>
      <c r="F16" s="122">
        <f t="shared" si="41"/>
        <v>202898150.29999998</v>
      </c>
      <c r="G16" s="122">
        <f>SUM(G10:G15)</f>
        <v>202898150.29999998</v>
      </c>
      <c r="H16" s="122"/>
      <c r="I16" s="122">
        <f t="shared" si="6"/>
        <v>152836208.26000002</v>
      </c>
      <c r="J16" s="122">
        <f>SUM(J10:J15)</f>
        <v>152836208.26000002</v>
      </c>
      <c r="K16" s="122"/>
      <c r="L16" s="121">
        <f t="shared" si="42"/>
        <v>0.32446602478490844</v>
      </c>
      <c r="M16" s="121">
        <f t="shared" si="42"/>
        <v>0.32446602478490844</v>
      </c>
      <c r="N16" s="121" t="str">
        <f t="shared" si="42"/>
        <v xml:space="preserve"> </v>
      </c>
      <c r="O16" s="121">
        <f t="shared" si="43"/>
        <v>1.3275528921447475</v>
      </c>
      <c r="P16" s="121">
        <f t="shared" si="43"/>
        <v>1.3275528921447475</v>
      </c>
      <c r="Q16" s="121" t="str">
        <f t="shared" si="43"/>
        <v xml:space="preserve"> </v>
      </c>
      <c r="R16" s="122">
        <f>SUM(R10:R15)</f>
        <v>239384005</v>
      </c>
      <c r="S16" s="122">
        <f>SUM(S10:S15)</f>
        <v>239384005</v>
      </c>
      <c r="T16" s="122"/>
      <c r="U16" s="122">
        <f t="shared" si="44"/>
        <v>59936338.93</v>
      </c>
      <c r="V16" s="122">
        <f>SUM(V10:V15)</f>
        <v>59936338.93</v>
      </c>
      <c r="W16" s="120"/>
      <c r="X16" s="122">
        <f t="shared" si="8"/>
        <v>59567338.540000007</v>
      </c>
      <c r="Y16" s="122">
        <f>SUM(Y10:Y15)</f>
        <v>59567338.540000007</v>
      </c>
      <c r="Z16" s="120"/>
      <c r="AA16" s="121">
        <f t="shared" si="45"/>
        <v>0.25037737558948436</v>
      </c>
      <c r="AB16" s="121">
        <f t="shared" si="45"/>
        <v>0.25037737558948436</v>
      </c>
      <c r="AC16" s="121" t="str">
        <f t="shared" si="45"/>
        <v xml:space="preserve"> </v>
      </c>
      <c r="AD16" s="121">
        <f t="shared" si="46"/>
        <v>1.0061946764627097</v>
      </c>
      <c r="AE16" s="121">
        <f t="shared" si="47"/>
        <v>1.0061946764627097</v>
      </c>
      <c r="AF16" s="121" t="str">
        <f t="shared" si="47"/>
        <v xml:space="preserve"> </v>
      </c>
      <c r="AG16" s="122">
        <f>SUM(AG10:AG15)</f>
        <v>15958802</v>
      </c>
      <c r="AH16" s="122">
        <f>SUM(AH10:AH15)</f>
        <v>15958802</v>
      </c>
      <c r="AI16" s="120"/>
      <c r="AJ16" s="122">
        <f t="shared" si="48"/>
        <v>1603894.44</v>
      </c>
      <c r="AK16" s="122">
        <f>SUM(AK10:AK15)</f>
        <v>1603894.44</v>
      </c>
      <c r="AL16" s="120"/>
      <c r="AM16" s="122">
        <f t="shared" si="49"/>
        <v>1314037.7999999998</v>
      </c>
      <c r="AN16" s="122">
        <f>SUM(AN10:AN15)</f>
        <v>1314037.7999999998</v>
      </c>
      <c r="AO16" s="120"/>
      <c r="AP16" s="121">
        <f t="shared" si="50"/>
        <v>0.10050218305860302</v>
      </c>
      <c r="AQ16" s="121">
        <f t="shared" si="50"/>
        <v>0.10050218305860302</v>
      </c>
      <c r="AR16" s="121" t="str">
        <f t="shared" si="50"/>
        <v xml:space="preserve"> </v>
      </c>
      <c r="AS16" s="121">
        <f t="shared" si="51"/>
        <v>1.2205847046409168</v>
      </c>
      <c r="AT16" s="121">
        <f t="shared" si="51"/>
        <v>1.2205847046409168</v>
      </c>
      <c r="AU16" s="121" t="str">
        <f t="shared" si="51"/>
        <v xml:space="preserve"> </v>
      </c>
      <c r="AV16" s="122">
        <f>SUM(AV10:AV15)</f>
        <v>15383494</v>
      </c>
      <c r="AW16" s="122">
        <f>SUM(AW10:AW15)</f>
        <v>15383494</v>
      </c>
      <c r="AX16" s="120"/>
      <c r="AY16" s="122">
        <f t="shared" si="52"/>
        <v>4471002.62</v>
      </c>
      <c r="AZ16" s="122">
        <f>SUM(AZ10:AZ15)</f>
        <v>4471002.62</v>
      </c>
      <c r="BA16" s="120"/>
      <c r="BB16" s="122">
        <f t="shared" si="53"/>
        <v>4260806.79</v>
      </c>
      <c r="BC16" s="122">
        <f>BC10+BC11+BC12+BC13+BC14+BC15</f>
        <v>4260806.79</v>
      </c>
      <c r="BD16" s="120"/>
      <c r="BE16" s="121">
        <f t="shared" si="54"/>
        <v>0.29063635478390021</v>
      </c>
      <c r="BF16" s="121">
        <f t="shared" si="54"/>
        <v>0.29063635478390021</v>
      </c>
      <c r="BG16" s="121" t="str">
        <f t="shared" si="54"/>
        <v xml:space="preserve"> </v>
      </c>
      <c r="BH16" s="121">
        <f t="shared" si="55"/>
        <v>1.0493324012000085</v>
      </c>
      <c r="BI16" s="121">
        <f t="shared" si="55"/>
        <v>1.0493324012000085</v>
      </c>
      <c r="BJ16" s="121" t="str">
        <f t="shared" si="55"/>
        <v xml:space="preserve"> </v>
      </c>
      <c r="BK16" s="122">
        <f>SUM(BK10:BK15)</f>
        <v>2614082.25</v>
      </c>
      <c r="BL16" s="122">
        <f>SUM(BL10:BL15)</f>
        <v>2614082.25</v>
      </c>
      <c r="BM16" s="120"/>
      <c r="BN16" s="122">
        <f t="shared" si="56"/>
        <v>1329107.93</v>
      </c>
      <c r="BO16" s="122">
        <f>SUM(BO10:BO15)</f>
        <v>1329107.93</v>
      </c>
      <c r="BP16" s="120"/>
      <c r="BQ16" s="122">
        <f t="shared" si="57"/>
        <v>920624.67</v>
      </c>
      <c r="BR16" s="122">
        <f>SUM(BR10:BR15)</f>
        <v>920624.67</v>
      </c>
      <c r="BS16" s="120"/>
      <c r="BT16" s="121">
        <f t="shared" si="58"/>
        <v>0.50844151135642346</v>
      </c>
      <c r="BU16" s="121">
        <f t="shared" si="58"/>
        <v>0.50844151135642346</v>
      </c>
      <c r="BV16" s="121" t="str">
        <f t="shared" si="58"/>
        <v xml:space="preserve"> </v>
      </c>
      <c r="BW16" s="121">
        <f t="shared" si="59"/>
        <v>1.4437022744567554</v>
      </c>
      <c r="BX16" s="121">
        <f t="shared" si="59"/>
        <v>1.4437022744567554</v>
      </c>
      <c r="BY16" s="121" t="str">
        <f t="shared" si="59"/>
        <v xml:space="preserve"> </v>
      </c>
      <c r="BZ16" s="122">
        <f>SUM(BZ10:BZ15)</f>
        <v>44648783.799999997</v>
      </c>
      <c r="CA16" s="122">
        <f>CA15+CA14+CA13+CA12+CA11+CA10</f>
        <v>44648783.799999997</v>
      </c>
      <c r="CB16" s="120"/>
      <c r="CC16" s="122">
        <f t="shared" si="60"/>
        <v>12908932.359999998</v>
      </c>
      <c r="CD16" s="122">
        <f>SUM(CD10:CD15)</f>
        <v>12908932.359999998</v>
      </c>
      <c r="CE16" s="120"/>
      <c r="CF16" s="122">
        <f t="shared" si="61"/>
        <v>5185760.43</v>
      </c>
      <c r="CG16" s="122">
        <f>SUM(CG10:CG15)</f>
        <v>5185760.43</v>
      </c>
      <c r="CH16" s="120"/>
      <c r="CI16" s="121">
        <f t="shared" si="62"/>
        <v>0.2891217018995263</v>
      </c>
      <c r="CJ16" s="121">
        <f t="shared" si="62"/>
        <v>0.2891217018995263</v>
      </c>
      <c r="CK16" s="121" t="str">
        <f t="shared" si="62"/>
        <v xml:space="preserve"> </v>
      </c>
      <c r="CL16" s="121" t="str">
        <f t="shared" si="63"/>
        <v>СВ.200</v>
      </c>
      <c r="CM16" s="121" t="str">
        <f t="shared" si="63"/>
        <v>СВ.200</v>
      </c>
      <c r="CN16" s="121" t="str">
        <f t="shared" si="63"/>
        <v xml:space="preserve"> </v>
      </c>
      <c r="CO16" s="122">
        <f>SUM(CO10:CO15)</f>
        <v>54237060</v>
      </c>
      <c r="CP16" s="122">
        <f>SUM(CP10:CP15)</f>
        <v>54237060</v>
      </c>
      <c r="CQ16" s="120"/>
      <c r="CR16" s="122">
        <f t="shared" si="64"/>
        <v>40239259.200000003</v>
      </c>
      <c r="CS16" s="122">
        <f>SUM(CS10:CS15)</f>
        <v>40239259.200000003</v>
      </c>
      <c r="CT16" s="120"/>
      <c r="CU16" s="122">
        <f>SUM(CV16:CW16)</f>
        <v>11741332.530000001</v>
      </c>
      <c r="CV16" s="122">
        <f>SUM(CV10:CV15)</f>
        <v>11741332.530000001</v>
      </c>
      <c r="CW16" s="120"/>
      <c r="CX16" s="121">
        <f t="shared" si="65"/>
        <v>0.74191446217770662</v>
      </c>
      <c r="CY16" s="121">
        <f t="shared" si="65"/>
        <v>0.74191446217770662</v>
      </c>
      <c r="CZ16" s="121" t="str">
        <f t="shared" si="65"/>
        <v xml:space="preserve"> </v>
      </c>
      <c r="DA16" s="121" t="str">
        <f t="shared" si="66"/>
        <v>СВ.200</v>
      </c>
      <c r="DB16" s="121" t="str">
        <f t="shared" si="66"/>
        <v>СВ.200</v>
      </c>
      <c r="DC16" s="119"/>
      <c r="DD16" s="122">
        <f>SUM(DD10:DD15)</f>
        <v>74604400</v>
      </c>
      <c r="DE16" s="122">
        <f>SUM(DE10:DE15)</f>
        <v>74604400</v>
      </c>
      <c r="DF16" s="120"/>
      <c r="DG16" s="122">
        <f t="shared" si="16"/>
        <v>26745751.930000003</v>
      </c>
      <c r="DH16" s="122">
        <f>SUM(DH10:DH15)</f>
        <v>26745751.930000003</v>
      </c>
      <c r="DI16" s="120"/>
      <c r="DJ16" s="122">
        <f t="shared" si="67"/>
        <v>25127271.689999998</v>
      </c>
      <c r="DK16" s="122">
        <f>SUM(DK10:DK15)</f>
        <v>25127271.689999998</v>
      </c>
      <c r="DL16" s="120"/>
      <c r="DM16" s="121">
        <f t="shared" si="17"/>
        <v>0.35850099900273985</v>
      </c>
      <c r="DN16" s="121">
        <f t="shared" si="17"/>
        <v>0.35850099900273985</v>
      </c>
      <c r="DO16" s="121" t="str">
        <f t="shared" si="17"/>
        <v xml:space="preserve"> </v>
      </c>
      <c r="DP16" s="121">
        <f t="shared" si="18"/>
        <v>1.0644113001987445</v>
      </c>
      <c r="DQ16" s="121">
        <f t="shared" si="18"/>
        <v>1.0644113001987445</v>
      </c>
      <c r="DR16" s="121" t="str">
        <f t="shared" si="18"/>
        <v xml:space="preserve"> </v>
      </c>
      <c r="DS16" s="275">
        <f>SUM(DS10:DS15)</f>
        <v>0</v>
      </c>
      <c r="DT16" s="122">
        <f>SUM(DT10:DT15)</f>
        <v>0</v>
      </c>
      <c r="DU16" s="120"/>
      <c r="DV16" s="275">
        <f>SUM(DV10:DV15)</f>
        <v>2843330</v>
      </c>
      <c r="DW16" s="122">
        <f>SUM(DW10:DW15)</f>
        <v>2843330</v>
      </c>
      <c r="DX16" s="120"/>
      <c r="DY16" s="275">
        <f>SUM(DY10:DY15)</f>
        <v>1255000</v>
      </c>
      <c r="DZ16" s="275">
        <f>SUM(DZ10:DZ15)</f>
        <v>1255000</v>
      </c>
      <c r="EA16" s="275">
        <f>SUM(EA10:EA15)</f>
        <v>0</v>
      </c>
      <c r="EB16" s="121" t="str">
        <f t="shared" si="68"/>
        <v xml:space="preserve"> </v>
      </c>
      <c r="EC16" s="121" t="str">
        <f t="shared" si="68"/>
        <v xml:space="preserve"> </v>
      </c>
      <c r="ED16" s="121" t="str">
        <f t="shared" si="68"/>
        <v xml:space="preserve"> </v>
      </c>
      <c r="EE16" s="121" t="str">
        <f t="shared" si="69"/>
        <v>СВ.200</v>
      </c>
      <c r="EF16" s="121" t="str">
        <f t="shared" si="69"/>
        <v>СВ.200</v>
      </c>
      <c r="EG16" s="121" t="str">
        <f t="shared" si="69"/>
        <v xml:space="preserve"> </v>
      </c>
      <c r="EH16" s="122">
        <f>SUM(EH10:EH15)</f>
        <v>24388673.809999999</v>
      </c>
      <c r="EI16" s="122">
        <f>SUM(EI10:EI15)</f>
        <v>24388673.809999999</v>
      </c>
      <c r="EJ16" s="120"/>
      <c r="EK16" s="122">
        <f>SUM(EK10:EK15)</f>
        <v>6099822.0299999993</v>
      </c>
      <c r="EL16" s="122">
        <f>SUM(EL10:EL15)</f>
        <v>6099822.0299999993</v>
      </c>
      <c r="EM16" s="120"/>
      <c r="EN16" s="122">
        <f>SUM(EN10:EN15)</f>
        <v>6702896.330000001</v>
      </c>
      <c r="EO16" s="122">
        <f>SUM(EO10:EO15)</f>
        <v>6702896.330000001</v>
      </c>
      <c r="EP16" s="122">
        <f>SUM(EP10:EP15)</f>
        <v>0</v>
      </c>
      <c r="EQ16" s="121">
        <f t="shared" si="70"/>
        <v>0.25010880368160532</v>
      </c>
      <c r="ER16" s="121">
        <f t="shared" si="70"/>
        <v>0.25010880368160532</v>
      </c>
      <c r="ES16" s="121" t="str">
        <f t="shared" si="70"/>
        <v xml:space="preserve"> </v>
      </c>
      <c r="ET16" s="121">
        <f t="shared" si="71"/>
        <v>0.91002780435364405</v>
      </c>
      <c r="EU16" s="121">
        <f t="shared" si="71"/>
        <v>0.91002780435364405</v>
      </c>
      <c r="EV16" s="121" t="str">
        <f t="shared" si="71"/>
        <v xml:space="preserve"> </v>
      </c>
      <c r="EW16" s="122">
        <f>SUM(EW10:EW15)</f>
        <v>21653218.920000002</v>
      </c>
      <c r="EX16" s="122">
        <f>SUM(EX10:EX15)</f>
        <v>21653218.920000002</v>
      </c>
      <c r="EY16" s="120"/>
      <c r="EZ16" s="122">
        <f>SUM(FA16:FB16)</f>
        <v>17446570.189999998</v>
      </c>
      <c r="FA16" s="122">
        <f>SUM(FA10:FA15)</f>
        <v>17446570.189999998</v>
      </c>
      <c r="FB16" s="120"/>
      <c r="FC16" s="122">
        <f>SUM(FD16:FE16)</f>
        <v>1233790.1400000001</v>
      </c>
      <c r="FD16" s="122">
        <f>SUM(FD10:FD15)</f>
        <v>1233790.1400000001</v>
      </c>
      <c r="FE16" s="120"/>
      <c r="FF16" s="121">
        <f t="shared" si="72"/>
        <v>0.80572640282528474</v>
      </c>
      <c r="FG16" s="121">
        <f t="shared" si="72"/>
        <v>0.80572640282528474</v>
      </c>
      <c r="FH16" s="121" t="str">
        <f t="shared" si="72"/>
        <v xml:space="preserve"> </v>
      </c>
      <c r="FI16" s="121" t="str">
        <f t="shared" si="73"/>
        <v>СВ.200</v>
      </c>
      <c r="FJ16" s="121" t="str">
        <f t="shared" si="28"/>
        <v>СВ.200</v>
      </c>
      <c r="FK16" s="121" t="str">
        <f t="shared" si="28"/>
        <v xml:space="preserve"> </v>
      </c>
      <c r="FL16" s="122">
        <f>SUM(FL10:FL15)</f>
        <v>7161134.2999999989</v>
      </c>
      <c r="FM16" s="122">
        <f>SUM(FM10:FM15)</f>
        <v>7161134.2999999989</v>
      </c>
      <c r="FN16" s="120"/>
      <c r="FO16" s="122">
        <f>SUM(FP16:FQ16)</f>
        <v>3645057.87</v>
      </c>
      <c r="FP16" s="122">
        <f>SUM(FP10:FP15)</f>
        <v>3645057.87</v>
      </c>
      <c r="FQ16" s="120"/>
      <c r="FR16" s="122">
        <f>SUM(FS16:FT16)</f>
        <v>3004787.1100000003</v>
      </c>
      <c r="FS16" s="122">
        <f>SUM(FS10:FS15)</f>
        <v>3004787.1100000003</v>
      </c>
      <c r="FT16" s="120"/>
      <c r="FU16" s="121">
        <f t="shared" si="32"/>
        <v>0.50900565710658441</v>
      </c>
      <c r="FV16" s="121">
        <f t="shared" si="32"/>
        <v>0.50900565710658441</v>
      </c>
      <c r="FW16" s="128" t="str">
        <f t="shared" si="32"/>
        <v xml:space="preserve"> </v>
      </c>
      <c r="FX16" s="121">
        <f>IF(FR16=0," ",IF(FO16/FR16*100&gt;200,"СВ.200",FO16/FR16))</f>
        <v>1.2130835685061228</v>
      </c>
      <c r="FY16" s="121">
        <f>IF(FS16=0," ",IF(FP16/FS16*100&gt;200,"СВ.200",FP16/FS16))</f>
        <v>1.2130835685061228</v>
      </c>
      <c r="FZ16" s="121" t="str">
        <f t="shared" si="33"/>
        <v xml:space="preserve"> </v>
      </c>
      <c r="GA16" s="276">
        <f>I16/'[1]исп.мун.образ01.04.2025-налогов'!I16</f>
        <v>0.13581464628621448</v>
      </c>
      <c r="GB16" s="277">
        <f>J16/'[1]исп.мун.образ01.04.2025-налогов'!J16</f>
        <v>0.13581464628621448</v>
      </c>
      <c r="GC16" s="278"/>
      <c r="GD16" s="277">
        <f>F16/'[1]исп.мун.образ01.04.2025-налогов'!F16</f>
        <v>0.14845248970672703</v>
      </c>
      <c r="GE16" s="277">
        <f>G16/'[1]исп.мун.образ01.04.2025-налогов'!G16</f>
        <v>0.14845248970672703</v>
      </c>
      <c r="GF16" s="278"/>
      <c r="GG16" s="125">
        <f t="shared" si="34"/>
        <v>0.38974624677069963</v>
      </c>
      <c r="GH16" s="125">
        <f t="shared" si="34"/>
        <v>0.38974624677069963</v>
      </c>
      <c r="GI16" s="278"/>
      <c r="GJ16" s="125">
        <f t="shared" si="35"/>
        <v>0.29540111056399315</v>
      </c>
      <c r="GK16" s="125">
        <f t="shared" si="35"/>
        <v>0.29540111056399315</v>
      </c>
      <c r="GL16" s="125" t="str">
        <f t="shared" si="74"/>
        <v xml:space="preserve"> </v>
      </c>
      <c r="GM16" s="125">
        <f t="shared" si="75"/>
        <v>2.7878255018939316E-2</v>
      </c>
      <c r="GN16" s="125">
        <f t="shared" si="75"/>
        <v>2.7878255018939316E-2</v>
      </c>
      <c r="GO16" s="125" t="str">
        <f t="shared" si="75"/>
        <v xml:space="preserve"> </v>
      </c>
      <c r="GP16" s="125">
        <f t="shared" si="76"/>
        <v>2.203569925792468E-2</v>
      </c>
      <c r="GQ16" s="125">
        <f t="shared" si="36"/>
        <v>2.203569925792468E-2</v>
      </c>
      <c r="GR16" s="125" t="str">
        <f t="shared" si="78"/>
        <v xml:space="preserve"> </v>
      </c>
      <c r="GS16" s="125">
        <f t="shared" si="37"/>
        <v>7.6822977118262609E-2</v>
      </c>
      <c r="GT16" s="125">
        <f t="shared" si="37"/>
        <v>7.6822977118262609E-2</v>
      </c>
      <c r="GU16" s="125" t="str">
        <f t="shared" si="37"/>
        <v xml:space="preserve"> </v>
      </c>
      <c r="GV16" s="125">
        <f t="shared" si="38"/>
        <v>0.19832245459361394</v>
      </c>
      <c r="GW16" s="125">
        <f t="shared" si="38"/>
        <v>0.19832245459361394</v>
      </c>
      <c r="GX16" s="125"/>
      <c r="GY16" s="125">
        <f t="shared" si="39"/>
        <v>4.3856730066197731E-2</v>
      </c>
      <c r="GZ16" s="125">
        <f t="shared" si="39"/>
        <v>4.3856730066197731E-2</v>
      </c>
      <c r="HA16" s="128" t="str">
        <f t="shared" si="39"/>
        <v xml:space="preserve"> </v>
      </c>
      <c r="HB16" s="125">
        <f t="shared" si="40"/>
        <v>3.0063467907326703E-2</v>
      </c>
      <c r="HC16" s="125">
        <f t="shared" si="40"/>
        <v>3.0063467907326703E-2</v>
      </c>
      <c r="HD16" s="125" t="str">
        <f t="shared" si="77"/>
        <v xml:space="preserve"> </v>
      </c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</row>
    <row r="17" spans="1:238" s="68" customFormat="1" ht="30" customHeight="1" x14ac:dyDescent="0.2">
      <c r="A17" s="82"/>
      <c r="B17" s="131" t="s">
        <v>93</v>
      </c>
      <c r="C17" s="134" t="s">
        <v>85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280"/>
      <c r="FM17" s="280"/>
      <c r="FN17" s="280"/>
      <c r="FO17" s="280"/>
      <c r="FP17" s="281"/>
      <c r="FQ17" s="280"/>
      <c r="FR17" s="280"/>
      <c r="FS17" s="280"/>
      <c r="FT17" s="280"/>
      <c r="FU17" s="88" t="str">
        <f t="shared" si="32"/>
        <v xml:space="preserve"> </v>
      </c>
      <c r="FV17" s="88" t="str">
        <f t="shared" si="32"/>
        <v xml:space="preserve"> </v>
      </c>
      <c r="FW17" s="102" t="str">
        <f t="shared" si="32"/>
        <v xml:space="preserve"> </v>
      </c>
      <c r="FX17" s="86"/>
      <c r="FY17" s="86"/>
      <c r="FZ17" s="86"/>
      <c r="GA17" s="282"/>
      <c r="GB17" s="265"/>
      <c r="GC17" s="265"/>
      <c r="GD17" s="264"/>
      <c r="GE17" s="265"/>
      <c r="GF17" s="265"/>
      <c r="GG17" s="95" t="str">
        <f t="shared" si="34"/>
        <v xml:space="preserve"> </v>
      </c>
      <c r="GH17" s="88" t="str">
        <f t="shared" si="34"/>
        <v xml:space="preserve"> </v>
      </c>
      <c r="GI17" s="265"/>
      <c r="GJ17" s="95" t="str">
        <f t="shared" si="35"/>
        <v xml:space="preserve"> </v>
      </c>
      <c r="GK17" s="88" t="str">
        <f t="shared" si="35"/>
        <v xml:space="preserve"> </v>
      </c>
      <c r="GL17" s="88" t="str">
        <f t="shared" si="74"/>
        <v xml:space="preserve"> </v>
      </c>
      <c r="GM17" s="95" t="str">
        <f t="shared" si="75"/>
        <v xml:space="preserve"> </v>
      </c>
      <c r="GN17" s="88" t="str">
        <f t="shared" si="75"/>
        <v xml:space="preserve"> </v>
      </c>
      <c r="GO17" s="88" t="str">
        <f t="shared" si="75"/>
        <v xml:space="preserve"> </v>
      </c>
      <c r="GP17" s="95" t="str">
        <f t="shared" si="76"/>
        <v xml:space="preserve"> </v>
      </c>
      <c r="GQ17" s="88" t="str">
        <f t="shared" si="36"/>
        <v xml:space="preserve"> </v>
      </c>
      <c r="GR17" s="88" t="str">
        <f t="shared" si="78"/>
        <v xml:space="preserve"> </v>
      </c>
      <c r="GS17" s="95" t="str">
        <f t="shared" si="37"/>
        <v xml:space="preserve"> </v>
      </c>
      <c r="GT17" s="88" t="str">
        <f t="shared" si="37"/>
        <v xml:space="preserve"> </v>
      </c>
      <c r="GU17" s="88" t="str">
        <f t="shared" si="37"/>
        <v xml:space="preserve"> </v>
      </c>
      <c r="GV17" s="95" t="str">
        <f t="shared" si="38"/>
        <v xml:space="preserve"> </v>
      </c>
      <c r="GW17" s="88" t="str">
        <f t="shared" si="38"/>
        <v xml:space="preserve"> </v>
      </c>
      <c r="GX17" s="88" t="str">
        <f>IF(CT17&lt;=0," ",IF(K17&lt;=0," ",IF(CT17/K17*100&gt;200,"СВ.200",CT17/K17)))</f>
        <v xml:space="preserve"> </v>
      </c>
      <c r="GY17" s="95" t="str">
        <f t="shared" si="39"/>
        <v xml:space="preserve"> </v>
      </c>
      <c r="GZ17" s="88" t="str">
        <f t="shared" si="39"/>
        <v xml:space="preserve"> </v>
      </c>
      <c r="HA17" s="102" t="str">
        <f t="shared" si="39"/>
        <v xml:space="preserve"> </v>
      </c>
      <c r="HB17" s="95" t="str">
        <f t="shared" si="40"/>
        <v xml:space="preserve"> </v>
      </c>
      <c r="HC17" s="88" t="str">
        <f t="shared" si="40"/>
        <v xml:space="preserve"> </v>
      </c>
      <c r="HD17" s="88" t="str">
        <f t="shared" si="77"/>
        <v xml:space="preserve"> </v>
      </c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  <c r="ID17" s="156"/>
    </row>
    <row r="18" spans="1:238" s="68" customFormat="1" ht="15.75" outlineLevel="1" x14ac:dyDescent="0.2">
      <c r="A18" s="82">
        <v>7</v>
      </c>
      <c r="B18" s="83" t="s">
        <v>94</v>
      </c>
      <c r="C18" s="84">
        <f>D18+E18</f>
        <v>3149501.3600000003</v>
      </c>
      <c r="D18" s="92">
        <v>2291079</v>
      </c>
      <c r="E18" s="92">
        <v>858422.3600000001</v>
      </c>
      <c r="F18" s="84">
        <f t="shared" ref="F18:F38" si="79">SUM(G18:H18)</f>
        <v>2364289.9200000004</v>
      </c>
      <c r="G18" s="92">
        <v>2166974.3000000003</v>
      </c>
      <c r="H18" s="92">
        <v>197315.62</v>
      </c>
      <c r="I18" s="84">
        <f t="shared" ref="I18:I38" si="80">SUM(J18:K18)</f>
        <v>709461.44</v>
      </c>
      <c r="J18" s="92">
        <v>609892.11</v>
      </c>
      <c r="K18" s="92">
        <v>99569.330000000016</v>
      </c>
      <c r="L18" s="88">
        <f t="shared" ref="L18:N33" si="81">IF(C18=0," ",IF(F18/C18*100&gt;200,"СВ.200",F18/C18))</f>
        <v>0.75068706114164052</v>
      </c>
      <c r="M18" s="88">
        <f t="shared" si="81"/>
        <v>0.94583133100168104</v>
      </c>
      <c r="N18" s="88">
        <f t="shared" si="81"/>
        <v>0.22985843472204054</v>
      </c>
      <c r="O18" s="88" t="str">
        <f t="shared" ref="O18:Q33" si="82">IF(I18=0," ",IF(F18/I18*100&gt;200,"СВ.200",F18/I18))</f>
        <v>СВ.200</v>
      </c>
      <c r="P18" s="88" t="str">
        <f t="shared" si="82"/>
        <v>СВ.200</v>
      </c>
      <c r="Q18" s="88">
        <f t="shared" si="82"/>
        <v>1.9816907475424406</v>
      </c>
      <c r="R18" s="84">
        <f>S18+T18</f>
        <v>640000</v>
      </c>
      <c r="S18" s="136">
        <v>520000</v>
      </c>
      <c r="T18" s="136">
        <v>120000</v>
      </c>
      <c r="U18" s="84">
        <f t="shared" ref="U18:U39" si="83">SUM(V18:W18)</f>
        <v>177703.01</v>
      </c>
      <c r="V18" s="136">
        <v>131178.68</v>
      </c>
      <c r="W18" s="136">
        <v>46524.33</v>
      </c>
      <c r="X18" s="84">
        <f t="shared" ref="X18:X39" si="84">SUM(Y18:Z18)</f>
        <v>74688.489999999991</v>
      </c>
      <c r="Y18" s="136">
        <v>70838.039999999994</v>
      </c>
      <c r="Z18" s="136">
        <v>3850.45</v>
      </c>
      <c r="AA18" s="88">
        <f t="shared" ref="AA18:AC40" si="85">IF(R18=0," ",IF(U18/R18*100&gt;200,"СВ.200",U18/R18))</f>
        <v>0.277660953125</v>
      </c>
      <c r="AB18" s="88">
        <f t="shared" si="85"/>
        <v>0.25226669230769228</v>
      </c>
      <c r="AC18" s="88">
        <f t="shared" si="85"/>
        <v>0.38770275000000004</v>
      </c>
      <c r="AD18" s="88" t="str">
        <f t="shared" ref="AD18:AF26" si="86">IF(X18=0," ",IF(U18/X18*100&gt;200,"СВ.200",U18/X18))</f>
        <v>СВ.200</v>
      </c>
      <c r="AE18" s="88">
        <f t="shared" si="86"/>
        <v>1.8518112584707314</v>
      </c>
      <c r="AF18" s="88" t="str">
        <f t="shared" si="86"/>
        <v>СВ.200</v>
      </c>
      <c r="AG18" s="84">
        <f>AH18+AI18</f>
        <v>189000</v>
      </c>
      <c r="AH18" s="136">
        <v>1000</v>
      </c>
      <c r="AI18" s="136">
        <v>188000</v>
      </c>
      <c r="AJ18" s="84">
        <f>AK18+AL18</f>
        <v>8332.94</v>
      </c>
      <c r="AK18" s="136">
        <v>8332.94</v>
      </c>
      <c r="AL18" s="136">
        <v>0</v>
      </c>
      <c r="AM18" s="84">
        <f t="shared" ref="AM18:AM39" si="87">SUM(AN18:AO18)</f>
        <v>898.28</v>
      </c>
      <c r="AN18" s="136">
        <v>0</v>
      </c>
      <c r="AO18" s="136">
        <v>898.28</v>
      </c>
      <c r="AP18" s="88">
        <f t="shared" ref="AP18:AR38" si="88">IF(AJ18=0," ",IF(AJ18/AG18*100&gt;200,"СВ.200",AJ18/AG18))</f>
        <v>4.4089629629629631E-2</v>
      </c>
      <c r="AQ18" s="88" t="str">
        <f t="shared" si="88"/>
        <v>СВ.200</v>
      </c>
      <c r="AR18" s="88" t="str">
        <f t="shared" si="88"/>
        <v xml:space="preserve"> </v>
      </c>
      <c r="AS18" s="88" t="str">
        <f t="shared" ref="AS18:AU33" si="89">IF(AJ18=0," ",IF(AM18=0," ",IF(AJ18/AM18*100&gt;200,"СВ.200",AJ18/AM18)))</f>
        <v>СВ.200</v>
      </c>
      <c r="AT18" s="88" t="str">
        <f>IF(AK18=0," ",IF(AN18=0," ",IF(AK18/AN18*100&gt;200,"СВ.200",AK18/AN18)))</f>
        <v xml:space="preserve"> </v>
      </c>
      <c r="AU18" s="88" t="str">
        <f>IF(AL18=0," ",IF(AO18=0," ",IF(AL18/AO18*100&gt;200,"СВ.200",AL18/AO18)))</f>
        <v xml:space="preserve"> </v>
      </c>
      <c r="AV18" s="84">
        <f>AW18+AX18</f>
        <v>26000</v>
      </c>
      <c r="AW18" s="136">
        <v>0</v>
      </c>
      <c r="AX18" s="136">
        <v>26000</v>
      </c>
      <c r="AY18" s="84">
        <f t="shared" ref="AY18:AY39" si="90">SUM(AZ18:BA18)</f>
        <v>14169.68</v>
      </c>
      <c r="AZ18" s="136">
        <v>6015.68</v>
      </c>
      <c r="BA18" s="136">
        <v>8154</v>
      </c>
      <c r="BB18" s="84">
        <f t="shared" ref="BB18:BB39" si="91">SUM(BC18:BD18)</f>
        <v>41573.829999999994</v>
      </c>
      <c r="BC18" s="136">
        <v>35050.629999999997</v>
      </c>
      <c r="BD18" s="136">
        <v>6523.2</v>
      </c>
      <c r="BE18" s="88">
        <f t="shared" ref="BE18:BE31" si="92">IF(AV18=0," ",IF(AY18/AV18*100&gt;200,"СВ.200",AY18/AV18))</f>
        <v>0.54498769230769228</v>
      </c>
      <c r="BF18" s="88" t="e">
        <f t="shared" ref="BF18:BG38" si="93">IF(AZ18=0," ",IF(AZ18/AW18*100&gt;200,"СВ.200",AZ18/AW18))</f>
        <v>#DIV/0!</v>
      </c>
      <c r="BG18" s="88">
        <f t="shared" si="93"/>
        <v>0.31361538461538463</v>
      </c>
      <c r="BH18" s="88">
        <f>IF(BB18=0," ",IF(AY18/BB18*100&gt;200,"СВ.200",AY18/BB18))</f>
        <v>0.34083172033945397</v>
      </c>
      <c r="BI18" s="88">
        <f>IF(BC18=0," ",IF(AZ18/BC18*100&gt;200,"СВ.200",AZ18/BC18))</f>
        <v>0.17162829883514222</v>
      </c>
      <c r="BJ18" s="88">
        <f>IF(BD18=0," ",IF(BA18/BD18*100&gt;200,"СВ.200",BA18/BD18))</f>
        <v>1.25</v>
      </c>
      <c r="BK18" s="84">
        <f>BL18+BM18</f>
        <v>700</v>
      </c>
      <c r="BL18" s="136">
        <v>700</v>
      </c>
      <c r="BM18" s="136"/>
      <c r="BN18" s="84">
        <f t="shared" ref="BN18:BN39" si="94">SUM(BO18:BP18)</f>
        <v>18.649999999999999</v>
      </c>
      <c r="BO18" s="136">
        <v>18.649999999999999</v>
      </c>
      <c r="BP18" s="136"/>
      <c r="BQ18" s="84">
        <f t="shared" ref="BQ18:BQ39" si="95">SUM(BR18:BS18)</f>
        <v>222.28</v>
      </c>
      <c r="BR18" s="136">
        <v>222.28</v>
      </c>
      <c r="BS18" s="268"/>
      <c r="BT18" s="88">
        <f t="shared" ref="BT18:BT31" si="96">IF(BK18=0," ",IF(BN18/BK18*100&gt;200,"СВ.200",BN18/BK18))</f>
        <v>2.6642857142857142E-2</v>
      </c>
      <c r="BU18" s="88">
        <f t="shared" ref="BU18:BV38" si="97">IF(BO18=0," ",IF(BO18/BL18*100&gt;200,"СВ.200",BO18/BL18))</f>
        <v>2.6642857142857142E-2</v>
      </c>
      <c r="BV18" s="88" t="str">
        <f t="shared" si="97"/>
        <v xml:space="preserve"> </v>
      </c>
      <c r="BW18" s="88">
        <f t="shared" ref="BW18:BY42" si="98">IF(BQ18=0," ",IF(BN18/BQ18*100&gt;200,"СВ.200",BN18/BQ18))</f>
        <v>8.3903185171855313E-2</v>
      </c>
      <c r="BX18" s="88">
        <f t="shared" si="98"/>
        <v>8.3903185171855313E-2</v>
      </c>
      <c r="BY18" s="88" t="str">
        <f t="shared" si="98"/>
        <v xml:space="preserve"> </v>
      </c>
      <c r="BZ18" s="84">
        <f>CA18+CB18</f>
        <v>1846629</v>
      </c>
      <c r="CA18" s="136">
        <v>1573629</v>
      </c>
      <c r="CB18" s="136">
        <v>273000</v>
      </c>
      <c r="CC18" s="84">
        <f>CD18+CE18</f>
        <v>504059.83</v>
      </c>
      <c r="CD18" s="136">
        <v>426043.83</v>
      </c>
      <c r="CE18" s="136">
        <v>78016</v>
      </c>
      <c r="CF18" s="84">
        <f t="shared" ref="CF18:CF39" si="99">SUM(CG18:CH18)</f>
        <v>592919.36</v>
      </c>
      <c r="CG18" s="136">
        <v>486891.45</v>
      </c>
      <c r="CH18" s="136">
        <v>106027.91</v>
      </c>
      <c r="CI18" s="88">
        <f t="shared" ref="CI18:CK33" si="100">IF(BZ18=0," ",IF(CC18/BZ18*100&gt;200,"СВ.200",CC18/BZ18))</f>
        <v>0.27296215428220827</v>
      </c>
      <c r="CJ18" s="88">
        <f t="shared" si="100"/>
        <v>0.27073969150288918</v>
      </c>
      <c r="CK18" s="88">
        <f t="shared" si="100"/>
        <v>0.28577289377289378</v>
      </c>
      <c r="CL18" s="88">
        <f t="shared" ref="CL18:CN33" si="101">IF(CF18=0," ",IF(CC18/CF18*100&gt;200,"СВ.200",CC18/CF18))</f>
        <v>0.85013218323651973</v>
      </c>
      <c r="CM18" s="88">
        <f t="shared" si="101"/>
        <v>0.87502836617895019</v>
      </c>
      <c r="CN18" s="88">
        <f t="shared" si="101"/>
        <v>0.73580626082321154</v>
      </c>
      <c r="CO18" s="84">
        <f>CP18+CQ18</f>
        <v>50000</v>
      </c>
      <c r="CP18" s="136">
        <v>50000</v>
      </c>
      <c r="CQ18" s="136">
        <v>0</v>
      </c>
      <c r="CR18" s="84">
        <f t="shared" ref="CR18:CR39" si="102">SUM(CS18:CT18)</f>
        <v>1322463.75</v>
      </c>
      <c r="CS18" s="136">
        <v>1322463.75</v>
      </c>
      <c r="CT18" s="136">
        <v>0</v>
      </c>
      <c r="CU18" s="84">
        <f t="shared" ref="CU18:CU39" si="103">SUM(CV18:CW18)</f>
        <v>0</v>
      </c>
      <c r="CV18" s="136">
        <v>0</v>
      </c>
      <c r="CW18" s="136">
        <v>0</v>
      </c>
      <c r="CX18" s="88" t="str">
        <f t="shared" ref="CX18:CZ21" si="104">IF(CR18=0," ",IF(CR18/CO18*100&gt;200,"СВ.200",CR18/CO18))</f>
        <v>СВ.200</v>
      </c>
      <c r="CY18" s="88" t="str">
        <f t="shared" si="104"/>
        <v>СВ.200</v>
      </c>
      <c r="CZ18" s="88" t="str">
        <f t="shared" si="104"/>
        <v xml:space="preserve"> </v>
      </c>
      <c r="DA18" s="88" t="str">
        <f t="shared" ref="DA18:DC40" si="105">IF(CU18=0," ",IF(CR18/CU18*100&gt;200,"СВ.200",CR18/CU18))</f>
        <v xml:space="preserve"> </v>
      </c>
      <c r="DB18" s="88" t="str">
        <f t="shared" si="105"/>
        <v xml:space="preserve"> </v>
      </c>
      <c r="DC18" s="88" t="str">
        <f t="shared" si="105"/>
        <v xml:space="preserve"> </v>
      </c>
      <c r="DD18" s="84">
        <f>DE18+DF18</f>
        <v>22500</v>
      </c>
      <c r="DE18" s="136">
        <v>16250</v>
      </c>
      <c r="DF18" s="136">
        <v>6250</v>
      </c>
      <c r="DG18" s="84">
        <f t="shared" ref="DG18:DG39" si="106">SUM(DH18:DI18)</f>
        <v>64586.229999999996</v>
      </c>
      <c r="DH18" s="136">
        <v>32293.11</v>
      </c>
      <c r="DI18" s="136">
        <v>32293.119999999999</v>
      </c>
      <c r="DJ18" s="84">
        <f t="shared" ref="DJ18:DJ39" si="107">SUM(DK18:DL18)</f>
        <v>1031.94</v>
      </c>
      <c r="DK18" s="136">
        <v>1031.94</v>
      </c>
      <c r="DL18" s="136">
        <v>0</v>
      </c>
      <c r="DM18" s="88" t="str">
        <f t="shared" ref="DM18:DO42" si="108">IF(DD18=0," ",IF(DG18/DD18*100&gt;200,"СВ.200",DG18/DD18))</f>
        <v>СВ.200</v>
      </c>
      <c r="DN18" s="88">
        <f t="shared" si="108"/>
        <v>1.9872683076923077</v>
      </c>
      <c r="DO18" s="88" t="str">
        <f t="shared" si="108"/>
        <v>СВ.200</v>
      </c>
      <c r="DP18" s="88" t="str">
        <f t="shared" ref="DP18:DR26" si="109">IF(DJ18=0," ",IF(DG18/DJ18*100&gt;200,"СВ.200",DG18/DJ18))</f>
        <v>СВ.200</v>
      </c>
      <c r="DQ18" s="88" t="str">
        <f t="shared" si="109"/>
        <v>СВ.200</v>
      </c>
      <c r="DR18" s="88" t="str">
        <f t="shared" si="109"/>
        <v xml:space="preserve"> </v>
      </c>
      <c r="DS18" s="268">
        <f>DT18+DU18</f>
        <v>10000</v>
      </c>
      <c r="DT18" s="136">
        <v>10000</v>
      </c>
      <c r="DU18" s="136">
        <v>0</v>
      </c>
      <c r="DV18" s="268">
        <f>DW18+DX18</f>
        <v>188038.61</v>
      </c>
      <c r="DW18" s="136">
        <v>184375</v>
      </c>
      <c r="DX18" s="136">
        <v>3663.61</v>
      </c>
      <c r="DY18" s="268">
        <f>DZ18+EA18</f>
        <v>2846.62</v>
      </c>
      <c r="DZ18" s="136">
        <v>0</v>
      </c>
      <c r="EA18" s="136">
        <v>2846.62</v>
      </c>
      <c r="EB18" s="88" t="str">
        <f t="shared" ref="EB18:ED22" si="110">IF(DS18=0," ",IF(DV18/DS18*100&gt;200,"СВ.200",DV18/DS18))</f>
        <v>СВ.200</v>
      </c>
      <c r="EC18" s="88" t="str">
        <f t="shared" si="110"/>
        <v>СВ.200</v>
      </c>
      <c r="ED18" s="88" t="str">
        <f t="shared" si="110"/>
        <v xml:space="preserve"> </v>
      </c>
      <c r="EE18" s="88" t="str">
        <f t="shared" ref="EE18:EG42" si="111">IF(DY18=0," ",IF(DV18/DY18*100&gt;200,"СВ.200",DV18/DY18))</f>
        <v>СВ.200</v>
      </c>
      <c r="EF18" s="88" t="str">
        <f t="shared" si="111"/>
        <v xml:space="preserve"> </v>
      </c>
      <c r="EG18" s="88">
        <f t="shared" si="111"/>
        <v>1.2870035340157802</v>
      </c>
      <c r="EH18" s="84">
        <f>SUM(EI18:EJ18)</f>
        <v>113500</v>
      </c>
      <c r="EI18" s="136">
        <v>113500</v>
      </c>
      <c r="EJ18" s="136">
        <v>0</v>
      </c>
      <c r="EK18" s="84">
        <f>SUM(EL18:EM18)</f>
        <v>50237.66</v>
      </c>
      <c r="EL18" s="136">
        <v>50237.66</v>
      </c>
      <c r="EM18" s="136">
        <v>0</v>
      </c>
      <c r="EN18" s="84">
        <f>SUM(EO18:EP18)</f>
        <v>14145.23</v>
      </c>
      <c r="EO18" s="136">
        <v>14145.23</v>
      </c>
      <c r="EP18" s="136">
        <v>0</v>
      </c>
      <c r="EQ18" s="88">
        <f t="shared" ref="EQ18:ES42" si="112">IF(EH18=0," ",IF(EK18/EH18*100&gt;200,"СВ.200",EK18/EH18))</f>
        <v>0.44262255506607934</v>
      </c>
      <c r="ER18" s="88">
        <f t="shared" ref="ER18:ES38" si="113">IF(EL18=0," ",IF(EL18/EI18*100&gt;200,"СВ.200",EL18/EI18))</f>
        <v>0.44262255506607934</v>
      </c>
      <c r="ES18" s="88" t="str">
        <f t="shared" si="113"/>
        <v xml:space="preserve"> </v>
      </c>
      <c r="ET18" s="88" t="str">
        <f t="shared" ref="ET18:EV42" si="114">IF(EN18=0," ",IF(EK18/EN18*100&gt;200,"СВ.200",EK18/EN18))</f>
        <v>СВ.200</v>
      </c>
      <c r="EU18" s="88" t="str">
        <f t="shared" si="114"/>
        <v>СВ.200</v>
      </c>
      <c r="EV18" s="88" t="str">
        <f t="shared" si="114"/>
        <v xml:space="preserve"> </v>
      </c>
      <c r="EW18" s="84">
        <f>SUM(EX18:EY18)</f>
        <v>0</v>
      </c>
      <c r="EX18" s="136">
        <v>0</v>
      </c>
      <c r="EY18" s="136">
        <v>0</v>
      </c>
      <c r="EZ18" s="84">
        <f>FA18+FB18</f>
        <v>638.16</v>
      </c>
      <c r="FA18" s="136">
        <v>0</v>
      </c>
      <c r="FB18" s="136">
        <v>638.16</v>
      </c>
      <c r="FC18" s="84">
        <f>FD18+FE18</f>
        <v>13627.85</v>
      </c>
      <c r="FD18" s="136">
        <v>0</v>
      </c>
      <c r="FE18" s="136">
        <v>13627.85</v>
      </c>
      <c r="FF18" s="88" t="str">
        <f>IF(EW18=0," ",IF(EZ18/EW18*100&gt;200,"СВ.200",EZ18/EW18))</f>
        <v xml:space="preserve"> </v>
      </c>
      <c r="FG18" s="88" t="str">
        <f t="shared" ref="FG18:FH33" si="115">IF(EX18=0," ",IF(FA18/EX18*100&gt;200,"СВ.200",FA18/EX18))</f>
        <v xml:space="preserve"> </v>
      </c>
      <c r="FH18" s="88" t="str">
        <f t="shared" si="115"/>
        <v xml:space="preserve"> </v>
      </c>
      <c r="FI18" s="88">
        <f>IF(EZ18&lt;0," ",IF(FC18&lt;0," ",IF(FC18=0," ",IF(EZ18/FC18*100&gt;200,"СВ.200",EZ18/FC18))))</f>
        <v>4.6827636054109778E-2</v>
      </c>
      <c r="FJ18" s="88" t="str">
        <f>IF(FA18&lt;0," ",IF(FD18&lt;0," ",IF(FD18=0," ",IF(FA18/FD18*100&gt;200,"СВ.200",FA18/FD18))))</f>
        <v xml:space="preserve"> </v>
      </c>
      <c r="FK18" s="88">
        <f>IF(FB18&lt;0," ",IF(FE18&lt;0," ",IF(FE18=0," ",IF(FB18/FE18*100&gt;200,"СВ.200",FB18/FE18))))</f>
        <v>4.6827636054109778E-2</v>
      </c>
      <c r="FL18" s="84">
        <f>SUM(FM18:FN18)</f>
        <v>189028.36</v>
      </c>
      <c r="FM18" s="92"/>
      <c r="FN18" s="92">
        <v>189028.36</v>
      </c>
      <c r="FO18" s="84">
        <f>FP18+FQ18</f>
        <v>17850.95</v>
      </c>
      <c r="FP18" s="92"/>
      <c r="FQ18" s="92">
        <v>17850.95</v>
      </c>
      <c r="FR18" s="84">
        <f>FS18+FT18</f>
        <v>0</v>
      </c>
      <c r="FS18" s="92">
        <v>0</v>
      </c>
      <c r="FT18" s="92">
        <v>0</v>
      </c>
      <c r="FU18" s="88">
        <f t="shared" si="32"/>
        <v>9.4435300607802988E-2</v>
      </c>
      <c r="FV18" s="88" t="str">
        <f t="shared" si="32"/>
        <v xml:space="preserve"> </v>
      </c>
      <c r="FW18" s="102">
        <f t="shared" si="32"/>
        <v>9.4435300607802988E-2</v>
      </c>
      <c r="FX18" s="88" t="str">
        <f>IF(FO18&lt;0," ",IF(FR18&lt;0," ",IF(FR18=0," ",IF(FO18/FR18*100&gt;200,"СВ.200",FO18/FR18))))</f>
        <v xml:space="preserve"> </v>
      </c>
      <c r="FY18" s="88" t="str">
        <f>IF(FP18&lt;0," ",IF(FS18&lt;0," ",IF(FS18=0," ",IF(FP18/FS18*100&gt;200,"СВ.200",FP18/FS18))))</f>
        <v xml:space="preserve"> </v>
      </c>
      <c r="FZ18" s="88" t="str">
        <f>IF(FQ18&lt;0," ",IF(FT18&lt;0," ",IF(FT18=0," ",IF(FQ18/FT18*100&gt;200,"СВ.200",FQ18/FT18))))</f>
        <v xml:space="preserve"> </v>
      </c>
      <c r="GA18" s="269">
        <f>I18/'[1]исп.мун.образ01.04.2025-налогов'!I18</f>
        <v>0.11263822231062301</v>
      </c>
      <c r="GB18" s="270">
        <f>J18/'[1]исп.мун.образ01.04.2025-налогов'!J18</f>
        <v>0.15497212030988686</v>
      </c>
      <c r="GC18" s="270">
        <f>K18/'[1]исп.мун.образ01.04.2025-налогов'!K18</f>
        <v>4.2135234047333089E-2</v>
      </c>
      <c r="GD18" s="271">
        <f>F18/'[1]исп.мун.образ01.04.2025-налогов'!F18</f>
        <v>0.29664824187952843</v>
      </c>
      <c r="GE18" s="270">
        <f>G18/'[1]исп.мун.образ01.04.2025-налогов'!G18</f>
        <v>0.38440096913121619</v>
      </c>
      <c r="GF18" s="270">
        <f>H18/'[1]исп.мун.образ01.04.2025-налогов'!H18</f>
        <v>8.458550118141972E-2</v>
      </c>
      <c r="GG18" s="95">
        <f t="shared" si="34"/>
        <v>0.10527491106493399</v>
      </c>
      <c r="GH18" s="88">
        <f t="shared" si="34"/>
        <v>0.11614847747415522</v>
      </c>
      <c r="GI18" s="88">
        <f t="shared" si="34"/>
        <v>3.8671044587725953E-2</v>
      </c>
      <c r="GJ18" s="95">
        <f t="shared" si="35"/>
        <v>7.5161260256948512E-2</v>
      </c>
      <c r="GK18" s="88">
        <f t="shared" si="35"/>
        <v>6.0535411056790098E-2</v>
      </c>
      <c r="GL18" s="88">
        <f t="shared" si="35"/>
        <v>0.23578635082209914</v>
      </c>
      <c r="GM18" s="95">
        <f t="shared" si="75"/>
        <v>5.8599139651620807E-2</v>
      </c>
      <c r="GN18" s="88">
        <f t="shared" si="75"/>
        <v>5.7470213871105826E-2</v>
      </c>
      <c r="GO18" s="88">
        <f t="shared" si="75"/>
        <v>6.5514149788895831E-2</v>
      </c>
      <c r="GP18" s="95">
        <f t="shared" si="76"/>
        <v>5.9932074658593472E-3</v>
      </c>
      <c r="GQ18" s="88">
        <f t="shared" si="36"/>
        <v>2.77607353257489E-3</v>
      </c>
      <c r="GR18" s="88">
        <f t="shared" si="36"/>
        <v>4.1324655392208684E-2</v>
      </c>
      <c r="GS18" s="95" t="str">
        <f t="shared" si="37"/>
        <v xml:space="preserve"> </v>
      </c>
      <c r="GT18" s="88" t="str">
        <f t="shared" si="37"/>
        <v xml:space="preserve"> </v>
      </c>
      <c r="GU18" s="88" t="str">
        <f t="shared" si="37"/>
        <v xml:space="preserve"> </v>
      </c>
      <c r="GV18" s="95">
        <f t="shared" si="38"/>
        <v>0.55934923158662364</v>
      </c>
      <c r="GW18" s="88">
        <f t="shared" si="38"/>
        <v>0.61028123406908874</v>
      </c>
      <c r="GX18" s="88" t="str">
        <f t="shared" si="38"/>
        <v xml:space="preserve"> </v>
      </c>
      <c r="GY18" s="95">
        <f t="shared" si="39"/>
        <v>1.9937982816937875E-2</v>
      </c>
      <c r="GZ18" s="88">
        <f t="shared" si="39"/>
        <v>2.3193003759304248E-2</v>
      </c>
      <c r="HA18" s="102" t="str">
        <f t="shared" si="39"/>
        <v xml:space="preserve"> </v>
      </c>
      <c r="HB18" s="95">
        <f t="shared" si="40"/>
        <v>2.1248519301727598E-2</v>
      </c>
      <c r="HC18" s="88">
        <f t="shared" si="40"/>
        <v>2.3183320632828915E-2</v>
      </c>
      <c r="HD18" s="88" t="str">
        <f t="shared" si="40"/>
        <v xml:space="preserve"> </v>
      </c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  <c r="HW18" s="156"/>
      <c r="HX18" s="156"/>
      <c r="HY18" s="156"/>
      <c r="HZ18" s="156"/>
      <c r="IA18" s="156"/>
      <c r="IB18" s="156"/>
      <c r="IC18" s="156"/>
      <c r="ID18" s="156"/>
    </row>
    <row r="19" spans="1:238" s="68" customFormat="1" ht="15.75" outlineLevel="1" x14ac:dyDescent="0.2">
      <c r="A19" s="82">
        <v>8</v>
      </c>
      <c r="B19" s="83" t="s">
        <v>95</v>
      </c>
      <c r="C19" s="84">
        <f t="shared" ref="C19:C38" si="116">D19+E19</f>
        <v>12824529.83</v>
      </c>
      <c r="D19" s="92">
        <v>9647353.6600000001</v>
      </c>
      <c r="E19" s="92">
        <v>3177176.17</v>
      </c>
      <c r="F19" s="84">
        <f t="shared" si="79"/>
        <v>5331637.58</v>
      </c>
      <c r="G19" s="92">
        <v>3461046.5700000003</v>
      </c>
      <c r="H19" s="92">
        <v>1870591.0099999998</v>
      </c>
      <c r="I19" s="84">
        <f t="shared" si="80"/>
        <v>3783675.1899999995</v>
      </c>
      <c r="J19" s="92">
        <v>2529552.3699999996</v>
      </c>
      <c r="K19" s="92">
        <v>1254122.82</v>
      </c>
      <c r="L19" s="88">
        <f t="shared" si="81"/>
        <v>0.41573746957396257</v>
      </c>
      <c r="M19" s="88">
        <f t="shared" si="81"/>
        <v>0.35875605808360095</v>
      </c>
      <c r="N19" s="88">
        <f t="shared" si="81"/>
        <v>0.5887589827919425</v>
      </c>
      <c r="O19" s="88">
        <f t="shared" si="82"/>
        <v>1.4091160874726143</v>
      </c>
      <c r="P19" s="88">
        <f t="shared" si="82"/>
        <v>1.3682446788006215</v>
      </c>
      <c r="Q19" s="88">
        <f t="shared" si="82"/>
        <v>1.4915532834335952</v>
      </c>
      <c r="R19" s="84">
        <f t="shared" ref="R19:R38" si="117">S19+T19</f>
        <v>1519545.38</v>
      </c>
      <c r="S19" s="136">
        <v>1225919.3799999999</v>
      </c>
      <c r="T19" s="136">
        <v>293626</v>
      </c>
      <c r="U19" s="84">
        <f t="shared" si="83"/>
        <v>569304.14999999991</v>
      </c>
      <c r="V19" s="136">
        <v>327133.90999999997</v>
      </c>
      <c r="W19" s="136">
        <v>242170.23999999999</v>
      </c>
      <c r="X19" s="84">
        <f t="shared" si="84"/>
        <v>614490.58000000007</v>
      </c>
      <c r="Y19" s="136">
        <v>480548.45</v>
      </c>
      <c r="Z19" s="136">
        <v>133942.13</v>
      </c>
      <c r="AA19" s="88">
        <f t="shared" si="85"/>
        <v>0.37465426007876118</v>
      </c>
      <c r="AB19" s="88">
        <f t="shared" si="85"/>
        <v>0.26684781669737534</v>
      </c>
      <c r="AC19" s="88">
        <f t="shared" si="85"/>
        <v>0.82475748060457854</v>
      </c>
      <c r="AD19" s="88">
        <f t="shared" si="86"/>
        <v>0.92646521936918846</v>
      </c>
      <c r="AE19" s="88">
        <f t="shared" si="86"/>
        <v>0.68075115006613796</v>
      </c>
      <c r="AF19" s="88">
        <f t="shared" si="86"/>
        <v>1.808021419399557</v>
      </c>
      <c r="AG19" s="84">
        <f t="shared" ref="AG19:AG38" si="118">AH19+AI19</f>
        <v>1107248.55</v>
      </c>
      <c r="AH19" s="136">
        <v>718730</v>
      </c>
      <c r="AI19" s="136">
        <v>388518.55</v>
      </c>
      <c r="AJ19" s="84">
        <f t="shared" ref="AJ19:AJ38" si="119">AK19+AL19</f>
        <v>51451.88</v>
      </c>
      <c r="AK19" s="136">
        <v>29815.17</v>
      </c>
      <c r="AL19" s="136">
        <v>21636.71</v>
      </c>
      <c r="AM19" s="84">
        <f t="shared" si="87"/>
        <v>838190.64999999991</v>
      </c>
      <c r="AN19" s="136">
        <v>104274.69</v>
      </c>
      <c r="AO19" s="136">
        <v>733915.96</v>
      </c>
      <c r="AP19" s="88">
        <f t="shared" si="88"/>
        <v>4.6468229739384165E-2</v>
      </c>
      <c r="AQ19" s="88">
        <f t="shared" si="88"/>
        <v>4.1483129965355553E-2</v>
      </c>
      <c r="AR19" s="88">
        <f t="shared" si="88"/>
        <v>5.5690288147116782E-2</v>
      </c>
      <c r="AS19" s="88">
        <f t="shared" si="89"/>
        <v>6.1384459490212644E-2</v>
      </c>
      <c r="AT19" s="88">
        <f t="shared" si="89"/>
        <v>0.2859291166437416</v>
      </c>
      <c r="AU19" s="88">
        <f t="shared" si="89"/>
        <v>2.9481182014354887E-2</v>
      </c>
      <c r="AV19" s="84">
        <f t="shared" ref="AV19:AV38" si="120">AW19+AX19</f>
        <v>614009</v>
      </c>
      <c r="AW19" s="136">
        <v>42180</v>
      </c>
      <c r="AX19" s="136">
        <v>571829</v>
      </c>
      <c r="AY19" s="84">
        <f t="shared" si="90"/>
        <v>155312.44999999998</v>
      </c>
      <c r="AZ19" s="136">
        <v>9634.18</v>
      </c>
      <c r="BA19" s="136">
        <v>145678.26999999999</v>
      </c>
      <c r="BB19" s="84">
        <f t="shared" si="91"/>
        <v>168167.09</v>
      </c>
      <c r="BC19" s="136">
        <v>7355.96</v>
      </c>
      <c r="BD19" s="136">
        <v>160811.13</v>
      </c>
      <c r="BE19" s="88">
        <f t="shared" si="92"/>
        <v>0.25294816525490665</v>
      </c>
      <c r="BF19" s="88">
        <f t="shared" si="93"/>
        <v>0.22840635372214321</v>
      </c>
      <c r="BG19" s="88">
        <f t="shared" si="93"/>
        <v>0.25475845051580104</v>
      </c>
      <c r="BH19" s="88">
        <f>IF(BB19=0," ",IF(AY19/BB19*100&gt;200,"СВ.200",AY19/BB19))</f>
        <v>0.92356031135461747</v>
      </c>
      <c r="BI19" s="88">
        <f>IF(AZ19=0," ",IF(AZ19/BC19*100&gt;200,"СВ.200",AZ19/BC19))</f>
        <v>1.3097107651482607</v>
      </c>
      <c r="BJ19" s="88">
        <f>IF(BD19=0," ",IF(BA19/BD19*100&gt;200,"СВ.200",BA19/BD19))</f>
        <v>0.90589668762354936</v>
      </c>
      <c r="BK19" s="84">
        <f t="shared" ref="BK19:BK38" si="121">BL19+BM19</f>
        <v>694200</v>
      </c>
      <c r="BL19" s="136">
        <v>694200</v>
      </c>
      <c r="BM19" s="136"/>
      <c r="BN19" s="84">
        <f t="shared" si="94"/>
        <v>203390.23</v>
      </c>
      <c r="BO19" s="136">
        <v>203390.23</v>
      </c>
      <c r="BP19" s="136"/>
      <c r="BQ19" s="84">
        <f t="shared" si="95"/>
        <v>395328.15</v>
      </c>
      <c r="BR19" s="136">
        <v>395328.15</v>
      </c>
      <c r="BS19" s="268"/>
      <c r="BT19" s="88">
        <f t="shared" si="96"/>
        <v>0.29298506194180352</v>
      </c>
      <c r="BU19" s="88">
        <f t="shared" si="97"/>
        <v>0.29298506194180352</v>
      </c>
      <c r="BV19" s="88" t="str">
        <f t="shared" si="97"/>
        <v xml:space="preserve"> </v>
      </c>
      <c r="BW19" s="88">
        <f t="shared" si="98"/>
        <v>0.51448456174952373</v>
      </c>
      <c r="BX19" s="88">
        <f t="shared" si="98"/>
        <v>0.51448456174952373</v>
      </c>
      <c r="BY19" s="88" t="str">
        <f t="shared" si="98"/>
        <v xml:space="preserve"> </v>
      </c>
      <c r="BZ19" s="84">
        <f t="shared" ref="BZ19:BZ38" si="122">CA19+CB19</f>
        <v>4717970.21</v>
      </c>
      <c r="CA19" s="136">
        <v>4682300</v>
      </c>
      <c r="CB19" s="136">
        <v>35670.21</v>
      </c>
      <c r="CC19" s="84">
        <f t="shared" ref="CC19:CC38" si="123">CD19+CE19</f>
        <v>1187775.04</v>
      </c>
      <c r="CD19" s="136">
        <v>1133104.83</v>
      </c>
      <c r="CE19" s="136">
        <v>54670.21</v>
      </c>
      <c r="CF19" s="84">
        <f t="shared" si="99"/>
        <v>1508802.52</v>
      </c>
      <c r="CG19" s="136">
        <v>1359346.66</v>
      </c>
      <c r="CH19" s="136">
        <v>149455.85999999999</v>
      </c>
      <c r="CI19" s="88">
        <f t="shared" si="100"/>
        <v>0.25175551924478984</v>
      </c>
      <c r="CJ19" s="88">
        <f t="shared" si="100"/>
        <v>0.24199748627811121</v>
      </c>
      <c r="CK19" s="88">
        <f t="shared" si="100"/>
        <v>1.5326573631049552</v>
      </c>
      <c r="CL19" s="88">
        <f t="shared" si="101"/>
        <v>0.78723028643934134</v>
      </c>
      <c r="CM19" s="88">
        <f t="shared" si="101"/>
        <v>0.83356575871529348</v>
      </c>
      <c r="CN19" s="88">
        <f t="shared" si="101"/>
        <v>0.36579502469826208</v>
      </c>
      <c r="CO19" s="84">
        <f t="shared" ref="CO19:CO38" si="124">CP19+CQ19</f>
        <v>60000</v>
      </c>
      <c r="CP19" s="136">
        <v>60000</v>
      </c>
      <c r="CQ19" s="136">
        <v>0</v>
      </c>
      <c r="CR19" s="84">
        <f t="shared" si="102"/>
        <v>0</v>
      </c>
      <c r="CS19" s="136">
        <v>0</v>
      </c>
      <c r="CT19" s="136">
        <v>0</v>
      </c>
      <c r="CU19" s="84">
        <f t="shared" si="103"/>
        <v>0</v>
      </c>
      <c r="CV19" s="136">
        <v>0</v>
      </c>
      <c r="CW19" s="136">
        <v>0</v>
      </c>
      <c r="CX19" s="88" t="str">
        <f t="shared" si="104"/>
        <v xml:space="preserve"> </v>
      </c>
      <c r="CY19" s="88" t="str">
        <f t="shared" si="104"/>
        <v xml:space="preserve"> </v>
      </c>
      <c r="CZ19" s="88" t="str">
        <f t="shared" si="104"/>
        <v xml:space="preserve"> </v>
      </c>
      <c r="DA19" s="88" t="str">
        <f t="shared" si="105"/>
        <v xml:space="preserve"> </v>
      </c>
      <c r="DB19" s="88" t="str">
        <f t="shared" si="105"/>
        <v xml:space="preserve"> </v>
      </c>
      <c r="DC19" s="88" t="str">
        <f t="shared" si="105"/>
        <v xml:space="preserve"> </v>
      </c>
      <c r="DD19" s="84">
        <f t="shared" ref="DD19:DD38" si="125">DE19+DF19</f>
        <v>3421099.55</v>
      </c>
      <c r="DE19" s="136">
        <v>1982483.61</v>
      </c>
      <c r="DF19" s="136">
        <v>1438615.94</v>
      </c>
      <c r="DG19" s="84">
        <f t="shared" si="106"/>
        <v>3044740.96</v>
      </c>
      <c r="DH19" s="136">
        <v>1663224.28</v>
      </c>
      <c r="DI19" s="136">
        <v>1381516.68</v>
      </c>
      <c r="DJ19" s="84">
        <f t="shared" si="107"/>
        <v>195522.12</v>
      </c>
      <c r="DK19" s="136">
        <v>164296.44</v>
      </c>
      <c r="DL19" s="136">
        <v>31225.68</v>
      </c>
      <c r="DM19" s="88">
        <f t="shared" si="108"/>
        <v>0.88998899783550589</v>
      </c>
      <c r="DN19" s="88">
        <f t="shared" si="108"/>
        <v>0.83895991452862495</v>
      </c>
      <c r="DO19" s="88">
        <f t="shared" si="108"/>
        <v>0.9603095875609442</v>
      </c>
      <c r="DP19" s="88" t="str">
        <f t="shared" si="109"/>
        <v>СВ.200</v>
      </c>
      <c r="DQ19" s="88" t="str">
        <f t="shared" si="109"/>
        <v>СВ.200</v>
      </c>
      <c r="DR19" s="88" t="str">
        <f t="shared" si="109"/>
        <v>СВ.200</v>
      </c>
      <c r="DS19" s="268">
        <f t="shared" ref="DS19:DS38" si="126">DT19+DU19</f>
        <v>0</v>
      </c>
      <c r="DT19" s="136">
        <v>0</v>
      </c>
      <c r="DU19" s="136">
        <v>0</v>
      </c>
      <c r="DV19" s="268">
        <f t="shared" ref="DV19:DV38" si="127">DW19+DX19</f>
        <v>0</v>
      </c>
      <c r="DW19" s="136">
        <v>0</v>
      </c>
      <c r="DX19" s="136">
        <v>0</v>
      </c>
      <c r="DY19" s="268">
        <f t="shared" ref="DY19:DY38" si="128">DZ19+EA19</f>
        <v>0</v>
      </c>
      <c r="DZ19" s="136">
        <v>0</v>
      </c>
      <c r="EA19" s="136">
        <v>0</v>
      </c>
      <c r="EB19" s="88" t="str">
        <f t="shared" si="110"/>
        <v xml:space="preserve"> </v>
      </c>
      <c r="EC19" s="88" t="str">
        <f t="shared" si="110"/>
        <v xml:space="preserve"> </v>
      </c>
      <c r="ED19" s="88" t="str">
        <f t="shared" si="110"/>
        <v xml:space="preserve"> </v>
      </c>
      <c r="EE19" s="88" t="str">
        <f t="shared" si="111"/>
        <v xml:space="preserve"> </v>
      </c>
      <c r="EF19" s="88" t="str">
        <f t="shared" si="111"/>
        <v xml:space="preserve"> </v>
      </c>
      <c r="EG19" s="88" t="str">
        <f t="shared" si="111"/>
        <v xml:space="preserve"> </v>
      </c>
      <c r="EH19" s="84">
        <f t="shared" ref="EH19:EH38" si="129">SUM(EI19:EJ19)</f>
        <v>76833.33</v>
      </c>
      <c r="EI19" s="136">
        <v>76833.33</v>
      </c>
      <c r="EJ19" s="136">
        <v>0</v>
      </c>
      <c r="EK19" s="84">
        <f t="shared" ref="EK19:EK38" si="130">SUM(EL19:EM19)</f>
        <v>82532.399999999994</v>
      </c>
      <c r="EL19" s="136">
        <v>61213.5</v>
      </c>
      <c r="EM19" s="136">
        <v>21318.9</v>
      </c>
      <c r="EN19" s="84">
        <f t="shared" ref="EN19:EN38" si="131">SUM(EO19:EP19)</f>
        <v>46282.159999999996</v>
      </c>
      <c r="EO19" s="136">
        <v>6128.88</v>
      </c>
      <c r="EP19" s="136">
        <v>40153.279999999999</v>
      </c>
      <c r="EQ19" s="88">
        <f t="shared" si="112"/>
        <v>1.0741744500726442</v>
      </c>
      <c r="ER19" s="88">
        <f t="shared" si="113"/>
        <v>0.79670502371822227</v>
      </c>
      <c r="ES19" s="88" t="e">
        <f t="shared" si="113"/>
        <v>#DIV/0!</v>
      </c>
      <c r="ET19" s="88">
        <f t="shared" si="114"/>
        <v>1.783244342960657</v>
      </c>
      <c r="EU19" s="88" t="str">
        <f t="shared" si="114"/>
        <v>СВ.200</v>
      </c>
      <c r="EV19" s="88">
        <f t="shared" si="114"/>
        <v>0.53093794579172615</v>
      </c>
      <c r="EW19" s="84">
        <f t="shared" ref="EW19:EW38" si="132">SUM(EX19:EY19)</f>
        <v>14400</v>
      </c>
      <c r="EX19" s="136">
        <v>0</v>
      </c>
      <c r="EY19" s="136">
        <v>14400</v>
      </c>
      <c r="EZ19" s="84">
        <f t="shared" ref="EZ19:EZ38" si="133">FA19+FB19</f>
        <v>3600</v>
      </c>
      <c r="FA19" s="136">
        <v>0</v>
      </c>
      <c r="FB19" s="136">
        <v>3600</v>
      </c>
      <c r="FC19" s="84">
        <f t="shared" ref="FC19:FC38" si="134">FD19+FE19</f>
        <v>3600</v>
      </c>
      <c r="FD19" s="136">
        <v>0</v>
      </c>
      <c r="FE19" s="136">
        <v>3600</v>
      </c>
      <c r="FF19" s="88">
        <f t="shared" ref="FF19:FF25" si="135">IF(EW19=0," ",IF(EZ19/EW19*100&gt;200,"СВ.200",EZ19/EW19))</f>
        <v>0.25</v>
      </c>
      <c r="FG19" s="88" t="str">
        <f t="shared" si="115"/>
        <v xml:space="preserve"> </v>
      </c>
      <c r="FH19" s="88">
        <f t="shared" si="115"/>
        <v>0.25</v>
      </c>
      <c r="FI19" s="88">
        <f t="shared" ref="FI19:FK34" si="136">IF(EZ19&lt;0," ",IF(FC19&lt;0," ",IF(FC19=0," ",IF(EZ19/FC19*100&gt;200,"СВ.200",EZ19/FC19))))</f>
        <v>1</v>
      </c>
      <c r="FJ19" s="88" t="str">
        <f t="shared" si="136"/>
        <v xml:space="preserve"> </v>
      </c>
      <c r="FK19" s="88">
        <f t="shared" si="136"/>
        <v>1</v>
      </c>
      <c r="FL19" s="84">
        <f t="shared" ref="FL19:FL38" si="137">SUM(FM19:FN19)</f>
        <v>434516.47</v>
      </c>
      <c r="FM19" s="92"/>
      <c r="FN19" s="92">
        <v>434516.47</v>
      </c>
      <c r="FO19" s="84">
        <f t="shared" ref="FO19:FO38" si="138">FP19+FQ19</f>
        <v>0</v>
      </c>
      <c r="FP19" s="92"/>
      <c r="FQ19" s="92">
        <v>0</v>
      </c>
      <c r="FR19" s="84">
        <f t="shared" ref="FR19:FR38" si="139">FS19+FT19</f>
        <v>0</v>
      </c>
      <c r="FS19" s="92"/>
      <c r="FT19" s="92">
        <v>0</v>
      </c>
      <c r="FU19" s="88">
        <f t="shared" si="32"/>
        <v>0</v>
      </c>
      <c r="FV19" s="88" t="str">
        <f t="shared" si="32"/>
        <v xml:space="preserve"> </v>
      </c>
      <c r="FW19" s="102">
        <f t="shared" si="32"/>
        <v>0</v>
      </c>
      <c r="FX19" s="88" t="str">
        <f>IF(FO19&lt;0," ",IF(FR19&lt;0," ",IF(FR19=0," ",IF(FO19/FR19*100&gt;200,"СВ.200",FO19/FR19))))</f>
        <v xml:space="preserve"> </v>
      </c>
      <c r="FY19" s="88" t="str">
        <f t="shared" ref="FY19:FZ35" si="140">IF(FP19&lt;0," ",IF(FS19&lt;0," ",IF(FS19=0," ",IF(FP19/FS19*100&gt;200,"СВ.200",FP19/FS19))))</f>
        <v xml:space="preserve"> </v>
      </c>
      <c r="FZ19" s="88" t="str">
        <f t="shared" si="140"/>
        <v xml:space="preserve"> </v>
      </c>
      <c r="GA19" s="269">
        <f>I19/'[1]исп.мун.образ01.04.2025-налогов'!I19</f>
        <v>0.16244487833086052</v>
      </c>
      <c r="GB19" s="270">
        <f>J19/'[1]исп.мун.образ01.04.2025-налогов'!J19</f>
        <v>0.1927125908147948</v>
      </c>
      <c r="GC19" s="270">
        <f>K19/'[1]исп.мун.образ01.04.2025-налогов'!K19</f>
        <v>0.12336418850873609</v>
      </c>
      <c r="GD19" s="271">
        <f>F19/'[1]исп.мун.образ01.04.2025-налогов'!F19</f>
        <v>0.18116403123347277</v>
      </c>
      <c r="GE19" s="270">
        <f>G19/'[1]исп.мун.образ01.04.2025-налогов'!G19</f>
        <v>0.21275950071897545</v>
      </c>
      <c r="GF19" s="270">
        <f>H19/'[1]исп.мун.образ01.04.2025-налогов'!H19</f>
        <v>0.14211541570960015</v>
      </c>
      <c r="GG19" s="95">
        <f t="shared" si="34"/>
        <v>0.16240574286716195</v>
      </c>
      <c r="GH19" s="88">
        <f t="shared" si="34"/>
        <v>0.1899737106450973</v>
      </c>
      <c r="GI19" s="88">
        <f t="shared" si="34"/>
        <v>0.10680144549159866</v>
      </c>
      <c r="GJ19" s="95">
        <f t="shared" si="35"/>
        <v>0.10677847874273554</v>
      </c>
      <c r="GK19" s="88">
        <f t="shared" si="35"/>
        <v>9.451878308589183E-2</v>
      </c>
      <c r="GL19" s="88">
        <f t="shared" si="35"/>
        <v>0.12946188595229058</v>
      </c>
      <c r="GM19" s="95">
        <f t="shared" si="75"/>
        <v>4.4445435074462622E-2</v>
      </c>
      <c r="GN19" s="88">
        <f t="shared" si="75"/>
        <v>2.9080085817713278E-3</v>
      </c>
      <c r="GO19" s="88">
        <f t="shared" si="75"/>
        <v>0.12822598188588896</v>
      </c>
      <c r="GP19" s="95">
        <f t="shared" si="76"/>
        <v>2.9130346477901446E-2</v>
      </c>
      <c r="GQ19" s="88">
        <f t="shared" si="36"/>
        <v>2.7836031111248523E-3</v>
      </c>
      <c r="GR19" s="88">
        <f t="shared" si="36"/>
        <v>7.7878204920914282E-2</v>
      </c>
      <c r="GS19" s="95" t="str">
        <f t="shared" si="37"/>
        <v xml:space="preserve"> </v>
      </c>
      <c r="GT19" s="88" t="str">
        <f t="shared" si="37"/>
        <v xml:space="preserve"> </v>
      </c>
      <c r="GU19" s="88" t="str">
        <f t="shared" si="37"/>
        <v xml:space="preserve"> </v>
      </c>
      <c r="GV19" s="95" t="str">
        <f t="shared" si="38"/>
        <v xml:space="preserve"> </v>
      </c>
      <c r="GW19" s="88" t="str">
        <f t="shared" si="38"/>
        <v xml:space="preserve"> </v>
      </c>
      <c r="GX19" s="88" t="str">
        <f t="shared" si="38"/>
        <v xml:space="preserve"> </v>
      </c>
      <c r="GY19" s="95">
        <f t="shared" si="39"/>
        <v>1.2232064771923512E-2</v>
      </c>
      <c r="GZ19" s="88">
        <f t="shared" si="39"/>
        <v>2.4229108962863658E-3</v>
      </c>
      <c r="HA19" s="102">
        <f t="shared" si="39"/>
        <v>3.2017023659612537E-2</v>
      </c>
      <c r="HB19" s="95">
        <f t="shared" si="40"/>
        <v>1.5479746843557959E-2</v>
      </c>
      <c r="HC19" s="88">
        <f t="shared" si="40"/>
        <v>1.7686413274699161E-2</v>
      </c>
      <c r="HD19" s="88">
        <f t="shared" si="40"/>
        <v>1.1396879321044103E-2</v>
      </c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  <c r="HW19" s="156"/>
      <c r="HX19" s="156"/>
      <c r="HY19" s="156"/>
      <c r="HZ19" s="156"/>
      <c r="IA19" s="156"/>
      <c r="IB19" s="156"/>
      <c r="IC19" s="156"/>
      <c r="ID19" s="156"/>
    </row>
    <row r="20" spans="1:238" s="68" customFormat="1" ht="15.75" outlineLevel="1" x14ac:dyDescent="0.2">
      <c r="A20" s="82">
        <v>9</v>
      </c>
      <c r="B20" s="83" t="s">
        <v>96</v>
      </c>
      <c r="C20" s="84">
        <f t="shared" si="116"/>
        <v>52120129.359999999</v>
      </c>
      <c r="D20" s="92">
        <v>41474753</v>
      </c>
      <c r="E20" s="92">
        <v>10645376.359999999</v>
      </c>
      <c r="F20" s="84">
        <f t="shared" si="79"/>
        <v>5170717.0999999996</v>
      </c>
      <c r="G20" s="92">
        <v>2573243.7799999998</v>
      </c>
      <c r="H20" s="92">
        <v>2597473.3200000003</v>
      </c>
      <c r="I20" s="84">
        <f t="shared" si="80"/>
        <v>2586212.9400000004</v>
      </c>
      <c r="J20" s="92">
        <v>1713665.2600000002</v>
      </c>
      <c r="K20" s="92">
        <v>872547.67999999993</v>
      </c>
      <c r="L20" s="88">
        <f t="shared" si="81"/>
        <v>9.9207679710179436E-2</v>
      </c>
      <c r="M20" s="88">
        <f t="shared" si="81"/>
        <v>6.204361916272292E-2</v>
      </c>
      <c r="N20" s="88">
        <f t="shared" si="81"/>
        <v>0.24400013979402418</v>
      </c>
      <c r="O20" s="88">
        <f t="shared" si="82"/>
        <v>1.999339273277319</v>
      </c>
      <c r="P20" s="88">
        <f t="shared" si="82"/>
        <v>1.5016023491075494</v>
      </c>
      <c r="Q20" s="88" t="str">
        <f t="shared" si="82"/>
        <v>СВ.200</v>
      </c>
      <c r="R20" s="84">
        <f t="shared" si="117"/>
        <v>2060000</v>
      </c>
      <c r="S20" s="136">
        <v>1260000</v>
      </c>
      <c r="T20" s="136">
        <v>800000</v>
      </c>
      <c r="U20" s="84">
        <f t="shared" si="83"/>
        <v>890116.42999999993</v>
      </c>
      <c r="V20" s="136">
        <v>546437.59</v>
      </c>
      <c r="W20" s="136">
        <v>343678.84</v>
      </c>
      <c r="X20" s="84">
        <f t="shared" si="84"/>
        <v>613090.06000000006</v>
      </c>
      <c r="Y20" s="136">
        <v>419160.77</v>
      </c>
      <c r="Z20" s="136">
        <v>193929.29</v>
      </c>
      <c r="AA20" s="88">
        <f t="shared" si="85"/>
        <v>0.43209535436893198</v>
      </c>
      <c r="AB20" s="88">
        <f t="shared" si="85"/>
        <v>0.43368062698412696</v>
      </c>
      <c r="AC20" s="88">
        <f t="shared" si="85"/>
        <v>0.42959855000000002</v>
      </c>
      <c r="AD20" s="88">
        <f t="shared" si="86"/>
        <v>1.4518526527733948</v>
      </c>
      <c r="AE20" s="88">
        <f t="shared" si="86"/>
        <v>1.3036467845022806</v>
      </c>
      <c r="AF20" s="88">
        <f t="shared" si="86"/>
        <v>1.7721863468896319</v>
      </c>
      <c r="AG20" s="84">
        <f t="shared" si="118"/>
        <v>0</v>
      </c>
      <c r="AH20" s="136">
        <v>0</v>
      </c>
      <c r="AI20" s="136">
        <v>0</v>
      </c>
      <c r="AJ20" s="84">
        <f t="shared" si="119"/>
        <v>0</v>
      </c>
      <c r="AK20" s="136">
        <v>0</v>
      </c>
      <c r="AL20" s="136">
        <v>0</v>
      </c>
      <c r="AM20" s="84">
        <f t="shared" si="87"/>
        <v>50325.57</v>
      </c>
      <c r="AN20" s="136">
        <v>0</v>
      </c>
      <c r="AO20" s="136">
        <v>50325.57</v>
      </c>
      <c r="AP20" s="88" t="str">
        <f t="shared" si="88"/>
        <v xml:space="preserve"> </v>
      </c>
      <c r="AQ20" s="88" t="str">
        <f t="shared" si="88"/>
        <v xml:space="preserve"> </v>
      </c>
      <c r="AR20" s="88" t="str">
        <f t="shared" si="88"/>
        <v xml:space="preserve"> </v>
      </c>
      <c r="AS20" s="88" t="str">
        <f t="shared" si="89"/>
        <v xml:space="preserve"> </v>
      </c>
      <c r="AT20" s="88" t="str">
        <f t="shared" si="89"/>
        <v xml:space="preserve"> </v>
      </c>
      <c r="AU20" s="88" t="str">
        <f t="shared" si="89"/>
        <v xml:space="preserve"> </v>
      </c>
      <c r="AV20" s="84">
        <f t="shared" si="120"/>
        <v>281800</v>
      </c>
      <c r="AW20" s="136">
        <v>281800</v>
      </c>
      <c r="AX20" s="136">
        <v>0</v>
      </c>
      <c r="AY20" s="84">
        <f t="shared" si="90"/>
        <v>129049.28</v>
      </c>
      <c r="AZ20" s="136">
        <v>129049.28</v>
      </c>
      <c r="BA20" s="136">
        <v>0</v>
      </c>
      <c r="BB20" s="84">
        <f t="shared" si="91"/>
        <v>69128.88</v>
      </c>
      <c r="BC20" s="136">
        <v>69128.88</v>
      </c>
      <c r="BD20" s="136">
        <v>0</v>
      </c>
      <c r="BE20" s="88">
        <f t="shared" si="92"/>
        <v>0.45794634492547903</v>
      </c>
      <c r="BF20" s="88">
        <f t="shared" si="93"/>
        <v>0.45794634492547903</v>
      </c>
      <c r="BG20" s="88" t="str">
        <f t="shared" si="93"/>
        <v xml:space="preserve"> </v>
      </c>
      <c r="BH20" s="88">
        <f>IF(BB20=0," ",IF(AY20/BB20*100&gt;200,"СВ.200",AY20/BB20))</f>
        <v>1.8667925764166871</v>
      </c>
      <c r="BI20" s="88">
        <f>IF(BC20=0," ",IF(AZ20/BC20*100&gt;200,"СВ.200",AZ20/BC20))</f>
        <v>1.8667925764166871</v>
      </c>
      <c r="BJ20" s="88" t="str">
        <f>IF(BD20=0," ",IF(BA20/BD20*100&gt;200,"СВ.200",BA20/BD20))</f>
        <v xml:space="preserve"> </v>
      </c>
      <c r="BK20" s="84">
        <f t="shared" si="121"/>
        <v>78736</v>
      </c>
      <c r="BL20" s="136">
        <v>78736</v>
      </c>
      <c r="BM20" s="136"/>
      <c r="BN20" s="84">
        <f t="shared" si="94"/>
        <v>662327.78</v>
      </c>
      <c r="BO20" s="136">
        <v>662327.78</v>
      </c>
      <c r="BP20" s="136"/>
      <c r="BQ20" s="84">
        <f t="shared" si="95"/>
        <v>66126.149999999994</v>
      </c>
      <c r="BR20" s="136">
        <v>66126.149999999994</v>
      </c>
      <c r="BS20" s="268"/>
      <c r="BT20" s="88" t="str">
        <f t="shared" si="96"/>
        <v>СВ.200</v>
      </c>
      <c r="BU20" s="88" t="str">
        <f t="shared" si="97"/>
        <v>СВ.200</v>
      </c>
      <c r="BV20" s="88" t="str">
        <f t="shared" si="97"/>
        <v xml:space="preserve"> </v>
      </c>
      <c r="BW20" s="88" t="str">
        <f>IF(BN20=0," ",IF(BN20/BQ20*100&gt;200,"СВ.200",BN20/BQ20))</f>
        <v>СВ.200</v>
      </c>
      <c r="BX20" s="88" t="str">
        <f>IF(BO20=0," ",IF(BO20/BR20*100&gt;200,"СВ.200",BO20/BR20))</f>
        <v>СВ.200</v>
      </c>
      <c r="BY20" s="88" t="str">
        <f t="shared" si="98"/>
        <v xml:space="preserve"> </v>
      </c>
      <c r="BZ20" s="84">
        <f t="shared" si="122"/>
        <v>1894000</v>
      </c>
      <c r="CA20" s="136">
        <v>1429000</v>
      </c>
      <c r="CB20" s="136">
        <v>465000</v>
      </c>
      <c r="CC20" s="84">
        <f t="shared" si="123"/>
        <v>730421.74</v>
      </c>
      <c r="CD20" s="136">
        <v>510130.74</v>
      </c>
      <c r="CE20" s="136">
        <v>220291</v>
      </c>
      <c r="CF20" s="84">
        <f t="shared" si="99"/>
        <v>616642.67999999993</v>
      </c>
      <c r="CG20" s="136">
        <v>473824.68</v>
      </c>
      <c r="CH20" s="136">
        <v>142818</v>
      </c>
      <c r="CI20" s="88">
        <f t="shared" si="100"/>
        <v>0.3856503379091869</v>
      </c>
      <c r="CJ20" s="88">
        <f t="shared" si="100"/>
        <v>0.35698442267319802</v>
      </c>
      <c r="CK20" s="88">
        <f t="shared" si="100"/>
        <v>0.47374408602150536</v>
      </c>
      <c r="CL20" s="88">
        <f t="shared" si="101"/>
        <v>1.1845137608703959</v>
      </c>
      <c r="CM20" s="88">
        <f t="shared" si="101"/>
        <v>1.0766234042515472</v>
      </c>
      <c r="CN20" s="88">
        <f t="shared" si="101"/>
        <v>1.5424596339396994</v>
      </c>
      <c r="CO20" s="84">
        <f t="shared" si="124"/>
        <v>1641390.62</v>
      </c>
      <c r="CP20" s="136">
        <v>700000</v>
      </c>
      <c r="CQ20" s="136">
        <v>941390.62</v>
      </c>
      <c r="CR20" s="84">
        <f t="shared" si="102"/>
        <v>941390.62</v>
      </c>
      <c r="CS20" s="136">
        <v>0</v>
      </c>
      <c r="CT20" s="136">
        <v>941390.62</v>
      </c>
      <c r="CU20" s="84">
        <f t="shared" si="103"/>
        <v>323242.5</v>
      </c>
      <c r="CV20" s="136">
        <v>323242.5</v>
      </c>
      <c r="CW20" s="136">
        <v>0</v>
      </c>
      <c r="CX20" s="88"/>
      <c r="CY20" s="88"/>
      <c r="CZ20" s="88">
        <f t="shared" si="104"/>
        <v>1</v>
      </c>
      <c r="DA20" s="88" t="str">
        <f t="shared" si="105"/>
        <v>СВ.200</v>
      </c>
      <c r="DB20" s="88">
        <f t="shared" si="105"/>
        <v>0</v>
      </c>
      <c r="DC20" s="88" t="str">
        <f t="shared" si="105"/>
        <v xml:space="preserve"> </v>
      </c>
      <c r="DD20" s="84">
        <f t="shared" si="125"/>
        <v>600000</v>
      </c>
      <c r="DE20" s="136">
        <v>275000</v>
      </c>
      <c r="DF20" s="136">
        <v>325000</v>
      </c>
      <c r="DG20" s="84">
        <f t="shared" si="106"/>
        <v>969111.77</v>
      </c>
      <c r="DH20" s="136">
        <v>527861.55000000005</v>
      </c>
      <c r="DI20" s="136">
        <v>441250.22</v>
      </c>
      <c r="DJ20" s="84">
        <f t="shared" si="107"/>
        <v>269775.63</v>
      </c>
      <c r="DK20" s="136">
        <v>210772.18</v>
      </c>
      <c r="DL20" s="136">
        <v>59003.45</v>
      </c>
      <c r="DM20" s="88">
        <f t="shared" si="108"/>
        <v>1.6151862833333335</v>
      </c>
      <c r="DN20" s="88">
        <f t="shared" si="108"/>
        <v>1.9194965454545456</v>
      </c>
      <c r="DO20" s="88">
        <f t="shared" si="108"/>
        <v>1.3576929846153845</v>
      </c>
      <c r="DP20" s="88" t="str">
        <f t="shared" si="109"/>
        <v>СВ.200</v>
      </c>
      <c r="DQ20" s="88" t="str">
        <f t="shared" si="109"/>
        <v>СВ.200</v>
      </c>
      <c r="DR20" s="88" t="str">
        <f t="shared" si="109"/>
        <v>СВ.200</v>
      </c>
      <c r="DS20" s="268">
        <f t="shared" si="126"/>
        <v>376556.25</v>
      </c>
      <c r="DT20" s="136">
        <v>0</v>
      </c>
      <c r="DU20" s="136">
        <v>376556.25</v>
      </c>
      <c r="DV20" s="268">
        <f t="shared" si="127"/>
        <v>376556.25</v>
      </c>
      <c r="DW20" s="136">
        <v>0</v>
      </c>
      <c r="DX20" s="136">
        <v>376556.25</v>
      </c>
      <c r="DY20" s="268">
        <f t="shared" si="128"/>
        <v>0</v>
      </c>
      <c r="DZ20" s="136">
        <v>0</v>
      </c>
      <c r="EA20" s="136">
        <v>0</v>
      </c>
      <c r="EB20" s="88">
        <f t="shared" si="110"/>
        <v>1</v>
      </c>
      <c r="EC20" s="88" t="str">
        <f t="shared" si="110"/>
        <v xml:space="preserve"> </v>
      </c>
      <c r="ED20" s="88">
        <f t="shared" si="110"/>
        <v>1</v>
      </c>
      <c r="EE20" s="88" t="str">
        <f t="shared" si="111"/>
        <v xml:space="preserve"> </v>
      </c>
      <c r="EF20" s="88" t="str">
        <f t="shared" si="111"/>
        <v xml:space="preserve"> </v>
      </c>
      <c r="EG20" s="88" t="str">
        <f t="shared" si="111"/>
        <v xml:space="preserve"> </v>
      </c>
      <c r="EH20" s="84">
        <f t="shared" si="129"/>
        <v>333235</v>
      </c>
      <c r="EI20" s="136">
        <v>333235</v>
      </c>
      <c r="EJ20" s="136">
        <v>0</v>
      </c>
      <c r="EK20" s="84">
        <f t="shared" si="130"/>
        <v>198013.9</v>
      </c>
      <c r="EL20" s="136">
        <v>198013.9</v>
      </c>
      <c r="EM20" s="136">
        <v>0</v>
      </c>
      <c r="EN20" s="84">
        <f t="shared" si="131"/>
        <v>164635.1</v>
      </c>
      <c r="EO20" s="136">
        <v>164635.1</v>
      </c>
      <c r="EP20" s="136">
        <v>0</v>
      </c>
      <c r="EQ20" s="88">
        <f t="shared" si="112"/>
        <v>0.59421699401323391</v>
      </c>
      <c r="ER20" s="88">
        <f t="shared" si="113"/>
        <v>0.59421699401323391</v>
      </c>
      <c r="ES20" s="88" t="str">
        <f t="shared" si="113"/>
        <v xml:space="preserve"> </v>
      </c>
      <c r="ET20" s="88">
        <f t="shared" si="114"/>
        <v>1.2027441292895622</v>
      </c>
      <c r="EU20" s="88">
        <f t="shared" si="114"/>
        <v>1.2027441292895622</v>
      </c>
      <c r="EV20" s="88" t="str">
        <f>IF(EP20=0," ",IF(EM20/EP20*100&gt;200,"СВ.200",EM20/EP20))</f>
        <v xml:space="preserve"> </v>
      </c>
      <c r="EW20" s="84">
        <f t="shared" si="132"/>
        <v>43350855</v>
      </c>
      <c r="EX20" s="136">
        <v>37113400</v>
      </c>
      <c r="EY20" s="136">
        <v>6237455</v>
      </c>
      <c r="EZ20" s="84">
        <f t="shared" si="133"/>
        <v>13212.98</v>
      </c>
      <c r="FA20" s="136">
        <v>0</v>
      </c>
      <c r="FB20" s="136">
        <v>13212.98</v>
      </c>
      <c r="FC20" s="84">
        <f t="shared" si="134"/>
        <v>83977.97</v>
      </c>
      <c r="FD20" s="136">
        <v>0</v>
      </c>
      <c r="FE20" s="136">
        <v>83977.97</v>
      </c>
      <c r="FF20" s="88">
        <f t="shared" si="135"/>
        <v>3.0479168173269016E-4</v>
      </c>
      <c r="FG20" s="88">
        <f t="shared" si="115"/>
        <v>0</v>
      </c>
      <c r="FH20" s="88">
        <f t="shared" si="115"/>
        <v>2.1183287093854784E-3</v>
      </c>
      <c r="FI20" s="88">
        <f>IF(FC20&lt;=0," ",IF(EZ20&lt;=0," ",IF(EZ20/FC20*100&gt;200,"СВ.200",EZ20/FC20)))</f>
        <v>0.15733864488508117</v>
      </c>
      <c r="FJ20" s="88" t="str">
        <f t="shared" si="136"/>
        <v xml:space="preserve"> </v>
      </c>
      <c r="FK20" s="88">
        <f t="shared" si="136"/>
        <v>0.15733864488508117</v>
      </c>
      <c r="FL20" s="84">
        <f t="shared" si="137"/>
        <v>515974.49</v>
      </c>
      <c r="FM20" s="92"/>
      <c r="FN20" s="92">
        <v>515974.49</v>
      </c>
      <c r="FO20" s="84">
        <f t="shared" si="138"/>
        <v>0</v>
      </c>
      <c r="FP20" s="92"/>
      <c r="FQ20" s="92">
        <v>0</v>
      </c>
      <c r="FR20" s="84">
        <f t="shared" si="139"/>
        <v>99332.800000000003</v>
      </c>
      <c r="FS20" s="92"/>
      <c r="FT20" s="92">
        <v>99332.800000000003</v>
      </c>
      <c r="FU20" s="88">
        <f t="shared" si="32"/>
        <v>0</v>
      </c>
      <c r="FV20" s="88" t="str">
        <f t="shared" si="32"/>
        <v xml:space="preserve"> </v>
      </c>
      <c r="FW20" s="102">
        <f t="shared" si="32"/>
        <v>0</v>
      </c>
      <c r="FX20" s="88" t="str">
        <f>IF(FR20&lt;=0," ",IF(FO20&lt;=0," ",IF(FO20/FR20*100&gt;200,"СВ.200",FO20/FR20)))</f>
        <v xml:space="preserve"> </v>
      </c>
      <c r="FY20" s="88" t="str">
        <f t="shared" si="140"/>
        <v xml:space="preserve"> </v>
      </c>
      <c r="FZ20" s="88">
        <f t="shared" si="140"/>
        <v>0</v>
      </c>
      <c r="GA20" s="269">
        <f>I20/'[1]исп.мун.образ01.04.2025-налогов'!I20</f>
        <v>6.385774341379119E-2</v>
      </c>
      <c r="GB20" s="270">
        <f>J20/'[1]исп.мун.образ01.04.2025-налогов'!J20</f>
        <v>7.8966699190451725E-2</v>
      </c>
      <c r="GC20" s="270">
        <f>K20/'[1]исп.мун.образ01.04.2025-налогов'!K20</f>
        <v>4.6415850891754859E-2</v>
      </c>
      <c r="GD20" s="271">
        <f>F20/'[1]исп.мун.образ01.04.2025-налогов'!F20</f>
        <v>0.12597896867609512</v>
      </c>
      <c r="GE20" s="270">
        <f>G20/'[1]исп.мун.образ01.04.2025-налогов'!G20</f>
        <v>0.10650554405276343</v>
      </c>
      <c r="GF20" s="270">
        <f>H20/'[1]исп.мун.образ01.04.2025-налогов'!H20</f>
        <v>0.15384564411260951</v>
      </c>
      <c r="GG20" s="95">
        <f t="shared" si="34"/>
        <v>0.23706093590267163</v>
      </c>
      <c r="GH20" s="88">
        <f t="shared" si="34"/>
        <v>0.24459897728217933</v>
      </c>
      <c r="GI20" s="88">
        <f t="shared" si="34"/>
        <v>0.22225638145069623</v>
      </c>
      <c r="GJ20" s="95">
        <f t="shared" si="35"/>
        <v>0.17214564494352244</v>
      </c>
      <c r="GK20" s="88">
        <f t="shared" si="35"/>
        <v>0.21235360374600809</v>
      </c>
      <c r="GL20" s="88">
        <f t="shared" si="35"/>
        <v>0.1323127507619597</v>
      </c>
      <c r="GM20" s="95">
        <f t="shared" si="75"/>
        <v>2.6729771137870801E-2</v>
      </c>
      <c r="GN20" s="88">
        <f t="shared" si="75"/>
        <v>4.0339780243896638E-2</v>
      </c>
      <c r="GO20" s="88" t="str">
        <f t="shared" si="75"/>
        <v xml:space="preserve"> </v>
      </c>
      <c r="GP20" s="95">
        <f t="shared" si="76"/>
        <v>2.4957714279127744E-2</v>
      </c>
      <c r="GQ20" s="88">
        <f t="shared" si="36"/>
        <v>5.0150429198744635E-2</v>
      </c>
      <c r="GR20" s="88" t="str">
        <f t="shared" si="36"/>
        <v xml:space="preserve"> </v>
      </c>
      <c r="GS20" s="95">
        <f t="shared" si="37"/>
        <v>0.12498680793082721</v>
      </c>
      <c r="GT20" s="88">
        <f t="shared" si="37"/>
        <v>0.18862639486547095</v>
      </c>
      <c r="GU20" s="88" t="str">
        <f t="shared" si="37"/>
        <v xml:space="preserve"> </v>
      </c>
      <c r="GV20" s="95">
        <f t="shared" si="38"/>
        <v>0.18206190781545561</v>
      </c>
      <c r="GW20" s="88" t="str">
        <f t="shared" si="38"/>
        <v xml:space="preserve"> </v>
      </c>
      <c r="GX20" s="88">
        <f t="shared" si="38"/>
        <v>0.36242552050544252</v>
      </c>
      <c r="GY20" s="95">
        <f t="shared" si="39"/>
        <v>6.3658756575550965E-2</v>
      </c>
      <c r="GZ20" s="88">
        <f t="shared" si="39"/>
        <v>9.6071913134307213E-2</v>
      </c>
      <c r="HA20" s="102" t="str">
        <f t="shared" si="39"/>
        <v xml:space="preserve"> </v>
      </c>
      <c r="HB20" s="95">
        <f t="shared" si="40"/>
        <v>3.8295249221814903E-2</v>
      </c>
      <c r="HC20" s="88">
        <f t="shared" si="40"/>
        <v>7.6951084673368961E-2</v>
      </c>
      <c r="HD20" s="88" t="str">
        <f t="shared" si="40"/>
        <v xml:space="preserve"> </v>
      </c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</row>
    <row r="21" spans="1:238" s="68" customFormat="1" ht="15.75" outlineLevel="1" x14ac:dyDescent="0.2">
      <c r="A21" s="82">
        <v>10</v>
      </c>
      <c r="B21" s="83" t="s">
        <v>97</v>
      </c>
      <c r="C21" s="84">
        <f t="shared" si="116"/>
        <v>43496936.619999997</v>
      </c>
      <c r="D21" s="92">
        <v>37147847.649999999</v>
      </c>
      <c r="E21" s="92">
        <v>6349088.9700000007</v>
      </c>
      <c r="F21" s="84">
        <f t="shared" si="79"/>
        <v>6708444.3299999982</v>
      </c>
      <c r="G21" s="92">
        <v>4789530.3099999987</v>
      </c>
      <c r="H21" s="92">
        <v>1918914.02</v>
      </c>
      <c r="I21" s="84">
        <f t="shared" si="80"/>
        <v>7699496.0300000012</v>
      </c>
      <c r="J21" s="92">
        <v>5772163.3900000006</v>
      </c>
      <c r="K21" s="92">
        <v>1927332.6400000001</v>
      </c>
      <c r="L21" s="88">
        <f t="shared" si="81"/>
        <v>0.15422797215828388</v>
      </c>
      <c r="M21" s="88">
        <f t="shared" si="81"/>
        <v>0.12893156974062261</v>
      </c>
      <c r="N21" s="88">
        <f t="shared" si="81"/>
        <v>0.30223454562804775</v>
      </c>
      <c r="O21" s="88">
        <f t="shared" si="82"/>
        <v>0.87128356243856619</v>
      </c>
      <c r="P21" s="88">
        <f t="shared" si="82"/>
        <v>0.8297634675930402</v>
      </c>
      <c r="Q21" s="88">
        <f t="shared" si="82"/>
        <v>0.99563198390081742</v>
      </c>
      <c r="R21" s="84">
        <f t="shared" si="117"/>
        <v>3851688.22</v>
      </c>
      <c r="S21" s="136">
        <v>3328884.22</v>
      </c>
      <c r="T21" s="136">
        <v>522804</v>
      </c>
      <c r="U21" s="84">
        <f t="shared" si="83"/>
        <v>1360502.56</v>
      </c>
      <c r="V21" s="136">
        <v>956231.75</v>
      </c>
      <c r="W21" s="136">
        <v>404270.81</v>
      </c>
      <c r="X21" s="84">
        <f t="shared" si="84"/>
        <v>857093.32000000007</v>
      </c>
      <c r="Y21" s="136">
        <v>762738.63</v>
      </c>
      <c r="Z21" s="136">
        <v>94354.69</v>
      </c>
      <c r="AA21" s="88">
        <f t="shared" si="85"/>
        <v>0.35322240074769085</v>
      </c>
      <c r="AB21" s="88">
        <f t="shared" si="85"/>
        <v>0.2872529312539443</v>
      </c>
      <c r="AC21" s="88">
        <f t="shared" si="85"/>
        <v>0.77327413332721251</v>
      </c>
      <c r="AD21" s="88">
        <f t="shared" si="86"/>
        <v>1.587344724609451</v>
      </c>
      <c r="AE21" s="88">
        <f t="shared" si="86"/>
        <v>1.2536820771749819</v>
      </c>
      <c r="AF21" s="88" t="str">
        <f t="shared" si="86"/>
        <v>СВ.200</v>
      </c>
      <c r="AG21" s="84">
        <f t="shared" si="118"/>
        <v>1997708.38</v>
      </c>
      <c r="AH21" s="136">
        <v>0</v>
      </c>
      <c r="AI21" s="136">
        <v>1997708.38</v>
      </c>
      <c r="AJ21" s="84">
        <f t="shared" si="119"/>
        <v>452722.04</v>
      </c>
      <c r="AK21" s="136">
        <v>0</v>
      </c>
      <c r="AL21" s="136">
        <v>452722.04</v>
      </c>
      <c r="AM21" s="84">
        <f t="shared" si="87"/>
        <v>619725.05000000005</v>
      </c>
      <c r="AN21" s="136">
        <v>5849.28</v>
      </c>
      <c r="AO21" s="136">
        <v>613875.77</v>
      </c>
      <c r="AP21" s="88">
        <f t="shared" si="88"/>
        <v>0.22662068424621615</v>
      </c>
      <c r="AQ21" s="88" t="str">
        <f t="shared" si="88"/>
        <v xml:space="preserve"> </v>
      </c>
      <c r="AR21" s="88">
        <f t="shared" si="88"/>
        <v>0.22662068424621615</v>
      </c>
      <c r="AS21" s="88">
        <f t="shared" si="89"/>
        <v>0.73052080111978679</v>
      </c>
      <c r="AT21" s="88" t="str">
        <f t="shared" si="89"/>
        <v xml:space="preserve"> </v>
      </c>
      <c r="AU21" s="88">
        <f t="shared" si="89"/>
        <v>0.73748152659617106</v>
      </c>
      <c r="AV21" s="84">
        <f t="shared" si="120"/>
        <v>1633895.76</v>
      </c>
      <c r="AW21" s="136">
        <v>1064960.76</v>
      </c>
      <c r="AX21" s="136">
        <v>568935</v>
      </c>
      <c r="AY21" s="84">
        <f t="shared" si="90"/>
        <v>350932.27</v>
      </c>
      <c r="AZ21" s="136">
        <v>186788.66</v>
      </c>
      <c r="BA21" s="136">
        <v>164143.60999999999</v>
      </c>
      <c r="BB21" s="84">
        <f t="shared" si="91"/>
        <v>355721.70999999996</v>
      </c>
      <c r="BC21" s="136">
        <v>266240.19</v>
      </c>
      <c r="BD21" s="136">
        <v>89481.51999999999</v>
      </c>
      <c r="BE21" s="88">
        <f t="shared" si="92"/>
        <v>0.21478253300565517</v>
      </c>
      <c r="BF21" s="88">
        <f t="shared" si="93"/>
        <v>0.17539487558208247</v>
      </c>
      <c r="BG21" s="88">
        <f t="shared" si="93"/>
        <v>0.28851030434056613</v>
      </c>
      <c r="BH21" s="88">
        <f t="shared" ref="BH21:BH38" si="141">IF(AY21=0," ",IF(AY21/BB21*100&gt;200,"СВ.200",AY21/BB21))</f>
        <v>0.9865359918572304</v>
      </c>
      <c r="BI21" s="88">
        <f>IF(BC21=0," ",IF(AZ21/BC21*100&gt;200,"СВ.200",AZ21/BC21))</f>
        <v>0.70157950232832988</v>
      </c>
      <c r="BJ21" s="88">
        <f t="shared" ref="BJ21:BJ38" si="142">IF(BA21=0," ",IF(BA21/BD21*100&gt;200,"СВ.200",BA21/BD21))</f>
        <v>1.8343855803969356</v>
      </c>
      <c r="BK21" s="84">
        <f t="shared" si="121"/>
        <v>803012.81</v>
      </c>
      <c r="BL21" s="136">
        <v>803012.81</v>
      </c>
      <c r="BM21" s="136"/>
      <c r="BN21" s="84">
        <f t="shared" si="94"/>
        <v>955195.09</v>
      </c>
      <c r="BO21" s="136">
        <v>955195.09</v>
      </c>
      <c r="BP21" s="136"/>
      <c r="BQ21" s="84">
        <f t="shared" si="95"/>
        <v>1871231.46</v>
      </c>
      <c r="BR21" s="136">
        <v>1871231.46</v>
      </c>
      <c r="BS21" s="268"/>
      <c r="BT21" s="88">
        <f t="shared" si="96"/>
        <v>1.1895141373896636</v>
      </c>
      <c r="BU21" s="88">
        <f t="shared" si="97"/>
        <v>1.1895141373896636</v>
      </c>
      <c r="BV21" s="88" t="str">
        <f t="shared" si="97"/>
        <v xml:space="preserve"> </v>
      </c>
      <c r="BW21" s="88">
        <f t="shared" si="98"/>
        <v>0.51046335550600452</v>
      </c>
      <c r="BX21" s="88">
        <f t="shared" si="98"/>
        <v>0.51046335550600452</v>
      </c>
      <c r="BY21" s="88" t="str">
        <f t="shared" si="98"/>
        <v xml:space="preserve"> </v>
      </c>
      <c r="BZ21" s="84">
        <f t="shared" si="122"/>
        <v>8089324.3700000001</v>
      </c>
      <c r="CA21" s="136">
        <v>7618424.3700000001</v>
      </c>
      <c r="CB21" s="136">
        <v>470900</v>
      </c>
      <c r="CC21" s="84">
        <f t="shared" si="123"/>
        <v>1937081.46</v>
      </c>
      <c r="CD21" s="136">
        <v>1748326.46</v>
      </c>
      <c r="CE21" s="136">
        <v>188755</v>
      </c>
      <c r="CF21" s="84">
        <f t="shared" si="99"/>
        <v>2140188.19</v>
      </c>
      <c r="CG21" s="136">
        <v>1807638.1</v>
      </c>
      <c r="CH21" s="136">
        <v>332550.09000000003</v>
      </c>
      <c r="CI21" s="88">
        <f t="shared" si="100"/>
        <v>0.23946146444366156</v>
      </c>
      <c r="CJ21" s="88">
        <f t="shared" si="100"/>
        <v>0.22948662021042021</v>
      </c>
      <c r="CK21" s="88">
        <f t="shared" si="100"/>
        <v>0.40083881928222553</v>
      </c>
      <c r="CL21" s="88">
        <f t="shared" si="101"/>
        <v>0.90509865863711736</v>
      </c>
      <c r="CM21" s="88">
        <f t="shared" si="101"/>
        <v>0.96718832160043533</v>
      </c>
      <c r="CN21" s="88">
        <f t="shared" si="101"/>
        <v>0.56759870370204979</v>
      </c>
      <c r="CO21" s="84">
        <f t="shared" si="124"/>
        <v>12671634.33</v>
      </c>
      <c r="CP21" s="136">
        <v>12637158.33</v>
      </c>
      <c r="CQ21" s="136">
        <v>34476</v>
      </c>
      <c r="CR21" s="84">
        <f t="shared" si="102"/>
        <v>0</v>
      </c>
      <c r="CS21" s="136">
        <v>0</v>
      </c>
      <c r="CT21" s="136">
        <v>0</v>
      </c>
      <c r="CU21" s="84">
        <f t="shared" si="103"/>
        <v>0</v>
      </c>
      <c r="CV21" s="136">
        <v>0</v>
      </c>
      <c r="CW21" s="136">
        <v>0</v>
      </c>
      <c r="CX21" s="88" t="str">
        <f t="shared" si="104"/>
        <v xml:space="preserve"> </v>
      </c>
      <c r="CY21" s="88" t="str">
        <f t="shared" si="104"/>
        <v xml:space="preserve"> </v>
      </c>
      <c r="CZ21" s="88" t="str">
        <f t="shared" si="104"/>
        <v xml:space="preserve"> </v>
      </c>
      <c r="DA21" s="88" t="str">
        <f t="shared" si="105"/>
        <v xml:space="preserve"> </v>
      </c>
      <c r="DB21" s="88" t="str">
        <f t="shared" si="105"/>
        <v xml:space="preserve"> </v>
      </c>
      <c r="DC21" s="88" t="str">
        <f t="shared" si="105"/>
        <v xml:space="preserve"> </v>
      </c>
      <c r="DD21" s="84">
        <f t="shared" si="125"/>
        <v>3602852.73</v>
      </c>
      <c r="DE21" s="136">
        <v>2966968.73</v>
      </c>
      <c r="DF21" s="136">
        <v>635884</v>
      </c>
      <c r="DG21" s="84">
        <f t="shared" si="106"/>
        <v>465575.94</v>
      </c>
      <c r="DH21" s="136">
        <v>360217.73</v>
      </c>
      <c r="DI21" s="136">
        <v>105358.21</v>
      </c>
      <c r="DJ21" s="84">
        <f t="shared" si="107"/>
        <v>1264816</v>
      </c>
      <c r="DK21" s="136">
        <v>703207.22</v>
      </c>
      <c r="DL21" s="136">
        <v>561608.78</v>
      </c>
      <c r="DM21" s="88">
        <f t="shared" si="108"/>
        <v>0.12922424947411049</v>
      </c>
      <c r="DN21" s="88">
        <f t="shared" si="108"/>
        <v>0.12140934495120209</v>
      </c>
      <c r="DO21" s="88">
        <f t="shared" si="108"/>
        <v>0.16568778267734369</v>
      </c>
      <c r="DP21" s="88">
        <f t="shared" si="109"/>
        <v>0.36809776283664974</v>
      </c>
      <c r="DQ21" s="88">
        <f t="shared" si="109"/>
        <v>0.51224976046178816</v>
      </c>
      <c r="DR21" s="88">
        <f t="shared" si="109"/>
        <v>0.18760071735345732</v>
      </c>
      <c r="DS21" s="268">
        <f t="shared" si="126"/>
        <v>1268449.67</v>
      </c>
      <c r="DT21" s="136">
        <v>481191.67</v>
      </c>
      <c r="DU21" s="136">
        <v>787258</v>
      </c>
      <c r="DV21" s="268">
        <f t="shared" si="127"/>
        <v>0</v>
      </c>
      <c r="DW21" s="136">
        <v>0</v>
      </c>
      <c r="DX21" s="136">
        <v>0</v>
      </c>
      <c r="DY21" s="268">
        <f t="shared" si="128"/>
        <v>0</v>
      </c>
      <c r="DZ21" s="136">
        <v>0</v>
      </c>
      <c r="EA21" s="136">
        <v>0</v>
      </c>
      <c r="EB21" s="88">
        <f t="shared" si="110"/>
        <v>0</v>
      </c>
      <c r="EC21" s="88">
        <f t="shared" si="110"/>
        <v>0</v>
      </c>
      <c r="ED21" s="88">
        <f t="shared" si="110"/>
        <v>0</v>
      </c>
      <c r="EE21" s="88" t="str">
        <f t="shared" si="111"/>
        <v xml:space="preserve"> </v>
      </c>
      <c r="EF21" s="88" t="str">
        <f t="shared" si="111"/>
        <v xml:space="preserve"> </v>
      </c>
      <c r="EG21" s="88" t="str">
        <f t="shared" si="111"/>
        <v xml:space="preserve"> </v>
      </c>
      <c r="EH21" s="84">
        <f t="shared" si="129"/>
        <v>517621.16</v>
      </c>
      <c r="EI21" s="136">
        <v>345934.29</v>
      </c>
      <c r="EJ21" s="136">
        <v>171686.87</v>
      </c>
      <c r="EK21" s="84">
        <f t="shared" si="130"/>
        <v>105656.95</v>
      </c>
      <c r="EL21" s="136">
        <v>109184.56</v>
      </c>
      <c r="EM21" s="136">
        <v>-3527.6099999999997</v>
      </c>
      <c r="EN21" s="84">
        <f t="shared" si="131"/>
        <v>91633.7</v>
      </c>
      <c r="EO21" s="136">
        <v>83833.53</v>
      </c>
      <c r="EP21" s="136">
        <v>7800.17</v>
      </c>
      <c r="EQ21" s="88">
        <f t="shared" si="112"/>
        <v>0.2041202295516667</v>
      </c>
      <c r="ER21" s="88">
        <f t="shared" si="113"/>
        <v>0.31562225300070718</v>
      </c>
      <c r="ES21" s="88">
        <f t="shared" si="113"/>
        <v>-2.0546766331053738E-2</v>
      </c>
      <c r="ET21" s="88">
        <f t="shared" si="114"/>
        <v>1.1530359463821716</v>
      </c>
      <c r="EU21" s="88">
        <f t="shared" si="114"/>
        <v>1.3023972627658646</v>
      </c>
      <c r="EV21" s="88">
        <f t="shared" si="114"/>
        <v>-0.45224783562409532</v>
      </c>
      <c r="EW21" s="84">
        <f t="shared" si="132"/>
        <v>6606400</v>
      </c>
      <c r="EX21" s="136">
        <v>6606400</v>
      </c>
      <c r="EY21" s="136">
        <v>0</v>
      </c>
      <c r="EZ21" s="84">
        <f t="shared" si="133"/>
        <v>0</v>
      </c>
      <c r="FA21" s="136">
        <v>0</v>
      </c>
      <c r="FB21" s="136">
        <v>0</v>
      </c>
      <c r="FC21" s="84">
        <f t="shared" si="134"/>
        <v>0</v>
      </c>
      <c r="FD21" s="136">
        <v>0</v>
      </c>
      <c r="FE21" s="136">
        <v>0</v>
      </c>
      <c r="FF21" s="88">
        <f t="shared" si="135"/>
        <v>0</v>
      </c>
      <c r="FG21" s="88">
        <f t="shared" si="115"/>
        <v>0</v>
      </c>
      <c r="FH21" s="88" t="str">
        <f t="shared" si="115"/>
        <v xml:space="preserve"> </v>
      </c>
      <c r="FI21" s="88" t="str">
        <f t="shared" si="136"/>
        <v xml:space="preserve"> </v>
      </c>
      <c r="FJ21" s="88" t="str">
        <f t="shared" si="136"/>
        <v xml:space="preserve"> </v>
      </c>
      <c r="FK21" s="88" t="str">
        <f t="shared" si="136"/>
        <v xml:space="preserve"> </v>
      </c>
      <c r="FL21" s="84">
        <f t="shared" si="137"/>
        <v>339773.4</v>
      </c>
      <c r="FM21" s="92"/>
      <c r="FN21" s="92">
        <v>339773.4</v>
      </c>
      <c r="FO21" s="84">
        <f t="shared" si="138"/>
        <v>48170.97</v>
      </c>
      <c r="FP21" s="92"/>
      <c r="FQ21" s="92">
        <v>48170.97</v>
      </c>
      <c r="FR21" s="84">
        <f t="shared" si="139"/>
        <v>0</v>
      </c>
      <c r="FS21" s="92"/>
      <c r="FT21" s="92">
        <v>0</v>
      </c>
      <c r="FU21" s="88">
        <f t="shared" si="32"/>
        <v>0.14177381160502853</v>
      </c>
      <c r="FV21" s="88" t="str">
        <f t="shared" si="32"/>
        <v xml:space="preserve"> </v>
      </c>
      <c r="FW21" s="102">
        <f t="shared" si="32"/>
        <v>0.14177381160502853</v>
      </c>
      <c r="FX21" s="88" t="str">
        <f>IF(FO21&lt;0," ",IF(FR21&lt;0," ",IF(FR21=0," ",IF(FO21/FR21*100&gt;200,"СВ.200",FO21/FR21))))</f>
        <v xml:space="preserve"> </v>
      </c>
      <c r="FY21" s="88" t="str">
        <f t="shared" si="140"/>
        <v xml:space="preserve"> </v>
      </c>
      <c r="FZ21" s="88" t="str">
        <f t="shared" si="140"/>
        <v xml:space="preserve"> </v>
      </c>
      <c r="GA21" s="269">
        <f>I21/'[1]исп.мун.образ01.04.2025-налогов'!I21</f>
        <v>0.16587597451493186</v>
      </c>
      <c r="GB21" s="270">
        <f>J21/'[1]исп.мун.образ01.04.2025-налогов'!J21</f>
        <v>0.24421365907496378</v>
      </c>
      <c r="GC21" s="270">
        <f>K21/'[1]исп.мун.образ01.04.2025-налогов'!K21</f>
        <v>8.4600868830546128E-2</v>
      </c>
      <c r="GD21" s="271">
        <f>F21/'[1]исп.мун.образ01.04.2025-налогов'!F21</f>
        <v>0.1734659429486628</v>
      </c>
      <c r="GE21" s="270">
        <f>G21/'[1]исп.мун.образ01.04.2025-налогов'!G21</f>
        <v>0.23224635921853012</v>
      </c>
      <c r="GF21" s="270">
        <f>H21/'[1]исп.мун.образ01.04.2025-налогов'!H21</f>
        <v>0.10630897465840038</v>
      </c>
      <c r="GG21" s="95">
        <f t="shared" si="34"/>
        <v>0.11131810662158363</v>
      </c>
      <c r="GH21" s="88">
        <f t="shared" si="34"/>
        <v>0.13214085923510213</v>
      </c>
      <c r="GI21" s="88">
        <f t="shared" si="34"/>
        <v>4.8956100281682562E-2</v>
      </c>
      <c r="GJ21" s="95">
        <f t="shared" si="35"/>
        <v>0.20280447941050447</v>
      </c>
      <c r="GK21" s="88">
        <f t="shared" si="35"/>
        <v>0.19965042250666962</v>
      </c>
      <c r="GL21" s="88">
        <f t="shared" si="35"/>
        <v>0.21067687545479499</v>
      </c>
      <c r="GM21" s="95">
        <f t="shared" si="75"/>
        <v>4.620064853777188E-2</v>
      </c>
      <c r="GN21" s="88">
        <f t="shared" si="75"/>
        <v>4.6124853371484337E-2</v>
      </c>
      <c r="GO21" s="88">
        <f t="shared" si="75"/>
        <v>4.6427647279402677E-2</v>
      </c>
      <c r="GP21" s="95">
        <f t="shared" si="76"/>
        <v>5.2312019409722091E-2</v>
      </c>
      <c r="GQ21" s="88">
        <f t="shared" si="36"/>
        <v>3.8999369021635873E-2</v>
      </c>
      <c r="GR21" s="88">
        <f t="shared" si="36"/>
        <v>8.5539846126091668E-2</v>
      </c>
      <c r="GS21" s="95" t="str">
        <f t="shared" si="37"/>
        <v xml:space="preserve"> </v>
      </c>
      <c r="GT21" s="88" t="str">
        <f t="shared" si="37"/>
        <v xml:space="preserve"> </v>
      </c>
      <c r="GU21" s="88" t="str">
        <f t="shared" si="37"/>
        <v xml:space="preserve"> </v>
      </c>
      <c r="GV21" s="95" t="str">
        <f t="shared" si="38"/>
        <v xml:space="preserve"> </v>
      </c>
      <c r="GW21" s="88" t="str">
        <f t="shared" si="38"/>
        <v xml:space="preserve"> </v>
      </c>
      <c r="GX21" s="88" t="str">
        <f t="shared" si="38"/>
        <v xml:space="preserve"> </v>
      </c>
      <c r="GY21" s="95">
        <f t="shared" si="39"/>
        <v>1.1901259464640568E-2</v>
      </c>
      <c r="GZ21" s="88">
        <f t="shared" si="39"/>
        <v>1.4523762467507003E-2</v>
      </c>
      <c r="HA21" s="102">
        <f t="shared" si="39"/>
        <v>4.0471322065089915E-3</v>
      </c>
      <c r="HB21" s="95">
        <f t="shared" si="40"/>
        <v>1.5749843749541859E-2</v>
      </c>
      <c r="HC21" s="88">
        <f t="shared" si="40"/>
        <v>2.2796506741388601E-2</v>
      </c>
      <c r="HD21" s="88" t="str">
        <f t="shared" si="40"/>
        <v xml:space="preserve"> </v>
      </c>
      <c r="HE21" s="156"/>
      <c r="HF21" s="156"/>
      <c r="HG21" s="156"/>
      <c r="HH21" s="156"/>
      <c r="HI21" s="156"/>
      <c r="HJ21" s="156"/>
      <c r="HK21" s="156"/>
      <c r="HL21" s="156"/>
      <c r="HM21" s="156"/>
      <c r="HN21" s="156"/>
      <c r="HO21" s="156"/>
      <c r="HP21" s="156"/>
      <c r="HQ21" s="156"/>
      <c r="HR21" s="156"/>
      <c r="HS21" s="156"/>
      <c r="HT21" s="156"/>
      <c r="HU21" s="156"/>
      <c r="HV21" s="156"/>
      <c r="HW21" s="156"/>
      <c r="HX21" s="156"/>
      <c r="HY21" s="156"/>
      <c r="HZ21" s="156"/>
      <c r="IA21" s="156"/>
      <c r="IB21" s="156"/>
      <c r="IC21" s="156"/>
      <c r="ID21" s="156"/>
    </row>
    <row r="22" spans="1:238" s="68" customFormat="1" ht="15.75" outlineLevel="1" x14ac:dyDescent="0.2">
      <c r="A22" s="82">
        <v>11</v>
      </c>
      <c r="B22" s="83" t="s">
        <v>98</v>
      </c>
      <c r="C22" s="84">
        <f t="shared" si="116"/>
        <v>38426629.460000001</v>
      </c>
      <c r="D22" s="92">
        <v>30988846.710000001</v>
      </c>
      <c r="E22" s="92">
        <v>7437782.75</v>
      </c>
      <c r="F22" s="84">
        <f t="shared" si="79"/>
        <v>23580930.530000001</v>
      </c>
      <c r="G22" s="92">
        <v>20414250.43</v>
      </c>
      <c r="H22" s="92">
        <v>3166680.1</v>
      </c>
      <c r="I22" s="84">
        <f t="shared" si="80"/>
        <v>27531016.609999999</v>
      </c>
      <c r="J22" s="92">
        <v>25666417.199999999</v>
      </c>
      <c r="K22" s="92">
        <v>1864599.41</v>
      </c>
      <c r="L22" s="88">
        <f t="shared" si="81"/>
        <v>0.61366117355014049</v>
      </c>
      <c r="M22" s="88">
        <f t="shared" si="81"/>
        <v>0.65876121886821903</v>
      </c>
      <c r="N22" s="88">
        <f t="shared" si="81"/>
        <v>0.42575592840487309</v>
      </c>
      <c r="O22" s="88">
        <f t="shared" si="82"/>
        <v>0.85652233130522248</v>
      </c>
      <c r="P22" s="88">
        <f t="shared" si="82"/>
        <v>0.79536813692874908</v>
      </c>
      <c r="Q22" s="88">
        <f t="shared" si="82"/>
        <v>1.6983165837213261</v>
      </c>
      <c r="R22" s="84">
        <f t="shared" si="117"/>
        <v>20000000</v>
      </c>
      <c r="S22" s="136">
        <v>20000000</v>
      </c>
      <c r="T22" s="136">
        <v>0</v>
      </c>
      <c r="U22" s="84">
        <f t="shared" si="83"/>
        <v>8666718.9800000004</v>
      </c>
      <c r="V22" s="136">
        <v>8666718.9800000004</v>
      </c>
      <c r="W22" s="136">
        <v>0</v>
      </c>
      <c r="X22" s="84">
        <f t="shared" si="84"/>
        <v>6935462.4900000002</v>
      </c>
      <c r="Y22" s="136">
        <v>6935462.4900000002</v>
      </c>
      <c r="Z22" s="136">
        <v>0</v>
      </c>
      <c r="AA22" s="88">
        <f t="shared" si="85"/>
        <v>0.433335949</v>
      </c>
      <c r="AB22" s="88">
        <f t="shared" si="85"/>
        <v>0.433335949</v>
      </c>
      <c r="AC22" s="88" t="str">
        <f t="shared" si="85"/>
        <v xml:space="preserve"> </v>
      </c>
      <c r="AD22" s="88">
        <f t="shared" si="86"/>
        <v>1.2496237983402316</v>
      </c>
      <c r="AE22" s="88">
        <f t="shared" si="86"/>
        <v>1.2496237983402316</v>
      </c>
      <c r="AF22" s="88" t="str">
        <f t="shared" si="86"/>
        <v xml:space="preserve"> </v>
      </c>
      <c r="AG22" s="84">
        <f t="shared" si="118"/>
        <v>228560</v>
      </c>
      <c r="AH22" s="136">
        <v>0</v>
      </c>
      <c r="AI22" s="136">
        <v>228560</v>
      </c>
      <c r="AJ22" s="84">
        <f t="shared" si="119"/>
        <v>1226.94</v>
      </c>
      <c r="AK22" s="136">
        <v>0</v>
      </c>
      <c r="AL22" s="136">
        <v>1226.94</v>
      </c>
      <c r="AM22" s="84">
        <f t="shared" si="87"/>
        <v>1100</v>
      </c>
      <c r="AN22" s="136">
        <v>0</v>
      </c>
      <c r="AO22" s="136">
        <v>1100</v>
      </c>
      <c r="AP22" s="88">
        <f t="shared" si="88"/>
        <v>5.3681309065453271E-3</v>
      </c>
      <c r="AQ22" s="88" t="str">
        <f t="shared" si="88"/>
        <v xml:space="preserve"> </v>
      </c>
      <c r="AR22" s="88">
        <f t="shared" si="88"/>
        <v>5.3681309065453271E-3</v>
      </c>
      <c r="AS22" s="88">
        <f t="shared" si="89"/>
        <v>1.1153999999999999</v>
      </c>
      <c r="AT22" s="88" t="str">
        <f t="shared" si="89"/>
        <v xml:space="preserve"> </v>
      </c>
      <c r="AU22" s="88">
        <f t="shared" si="89"/>
        <v>1.1153999999999999</v>
      </c>
      <c r="AV22" s="84">
        <f t="shared" si="120"/>
        <v>1027900</v>
      </c>
      <c r="AW22" s="136">
        <v>646700</v>
      </c>
      <c r="AX22" s="136">
        <v>381200</v>
      </c>
      <c r="AY22" s="84">
        <f t="shared" si="90"/>
        <v>440879.11</v>
      </c>
      <c r="AZ22" s="136">
        <v>352951.71</v>
      </c>
      <c r="BA22" s="136">
        <v>87927.4</v>
      </c>
      <c r="BB22" s="84">
        <f t="shared" si="91"/>
        <v>457310.48000000004</v>
      </c>
      <c r="BC22" s="136">
        <v>375760.28</v>
      </c>
      <c r="BD22" s="136">
        <v>81550.2</v>
      </c>
      <c r="BE22" s="88">
        <f t="shared" si="92"/>
        <v>0.42891245257320748</v>
      </c>
      <c r="BF22" s="88">
        <f t="shared" si="93"/>
        <v>0.54577348074841503</v>
      </c>
      <c r="BG22" s="88">
        <f t="shared" si="93"/>
        <v>0.23065949632738719</v>
      </c>
      <c r="BH22" s="88">
        <f t="shared" si="141"/>
        <v>0.96406955292168228</v>
      </c>
      <c r="BI22" s="88">
        <f>IF(AZ22=0," ",IF(AZ22/BC22*100&gt;200,"СВ.200",AZ22/BC22))</f>
        <v>0.93930021022977728</v>
      </c>
      <c r="BJ22" s="88">
        <f t="shared" si="142"/>
        <v>1.0781996855924325</v>
      </c>
      <c r="BK22" s="84">
        <f t="shared" si="121"/>
        <v>2222146.71</v>
      </c>
      <c r="BL22" s="136">
        <v>2222146.71</v>
      </c>
      <c r="BM22" s="136"/>
      <c r="BN22" s="84">
        <f t="shared" si="94"/>
        <v>864241.49</v>
      </c>
      <c r="BO22" s="136">
        <v>864241.49</v>
      </c>
      <c r="BP22" s="136"/>
      <c r="BQ22" s="84">
        <f t="shared" si="95"/>
        <v>1923413.96</v>
      </c>
      <c r="BR22" s="136">
        <v>1923413.96</v>
      </c>
      <c r="BS22" s="268"/>
      <c r="BT22" s="88">
        <f t="shared" si="96"/>
        <v>0.38892188626015606</v>
      </c>
      <c r="BU22" s="88">
        <f t="shared" si="97"/>
        <v>0.38892188626015606</v>
      </c>
      <c r="BV22" s="88" t="str">
        <f t="shared" si="97"/>
        <v xml:space="preserve"> </v>
      </c>
      <c r="BW22" s="88">
        <f t="shared" si="98"/>
        <v>0.44932682613991221</v>
      </c>
      <c r="BX22" s="88">
        <f t="shared" si="98"/>
        <v>0.44932682613991221</v>
      </c>
      <c r="BY22" s="88" t="str">
        <f t="shared" si="98"/>
        <v xml:space="preserve"> </v>
      </c>
      <c r="BZ22" s="84">
        <f t="shared" si="122"/>
        <v>1513000</v>
      </c>
      <c r="CA22" s="136">
        <v>80000</v>
      </c>
      <c r="CB22" s="136">
        <v>1433000</v>
      </c>
      <c r="CC22" s="84">
        <f t="shared" si="123"/>
        <v>409294.33</v>
      </c>
      <c r="CD22" s="136">
        <v>129729.52</v>
      </c>
      <c r="CE22" s="136">
        <v>279564.81</v>
      </c>
      <c r="CF22" s="84">
        <f t="shared" si="99"/>
        <v>326220.53000000003</v>
      </c>
      <c r="CG22" s="136">
        <v>31668.77</v>
      </c>
      <c r="CH22" s="136">
        <v>294551.76</v>
      </c>
      <c r="CI22" s="88">
        <f t="shared" si="100"/>
        <v>0.2705183939193655</v>
      </c>
      <c r="CJ22" s="88">
        <f t="shared" si="100"/>
        <v>1.6216190000000001</v>
      </c>
      <c r="CK22" s="88">
        <f t="shared" si="100"/>
        <v>0.1950905861828332</v>
      </c>
      <c r="CL22" s="88">
        <f t="shared" si="101"/>
        <v>1.2546553400547782</v>
      </c>
      <c r="CM22" s="88" t="str">
        <f t="shared" si="101"/>
        <v>СВ.200</v>
      </c>
      <c r="CN22" s="88">
        <f t="shared" si="101"/>
        <v>0.94911946884988907</v>
      </c>
      <c r="CO22" s="84">
        <f t="shared" si="124"/>
        <v>0</v>
      </c>
      <c r="CP22" s="136">
        <v>0</v>
      </c>
      <c r="CQ22" s="136">
        <v>0</v>
      </c>
      <c r="CR22" s="84">
        <f t="shared" si="102"/>
        <v>2491320</v>
      </c>
      <c r="CS22" s="136">
        <v>2126520</v>
      </c>
      <c r="CT22" s="136">
        <v>364800</v>
      </c>
      <c r="CU22" s="84">
        <f t="shared" si="103"/>
        <v>20000</v>
      </c>
      <c r="CV22" s="136">
        <v>20000</v>
      </c>
      <c r="CW22" s="136">
        <v>0</v>
      </c>
      <c r="CX22" s="88" t="str">
        <f>IF(CO22=0," ",IF(CR22/CO22*100&gt;200,"СВ.200",CR22/CO22))</f>
        <v xml:space="preserve"> </v>
      </c>
      <c r="CY22" s="88" t="str">
        <f>IF(CP22=0," ",IF(CS22/CP22*100&gt;200,"СВ.200",CS22/CP22))</f>
        <v xml:space="preserve"> </v>
      </c>
      <c r="CZ22" s="88" t="str">
        <f>IF(CQ22=0," ",IF(CT22/CQ22*100&gt;200,"СВ.200",CT22/CQ22))</f>
        <v xml:space="preserve"> </v>
      </c>
      <c r="DA22" s="88" t="str">
        <f t="shared" si="105"/>
        <v>СВ.200</v>
      </c>
      <c r="DB22" s="88" t="str">
        <f t="shared" si="105"/>
        <v>СВ.200</v>
      </c>
      <c r="DC22" s="88" t="str">
        <f t="shared" si="105"/>
        <v xml:space="preserve"> </v>
      </c>
      <c r="DD22" s="84">
        <f t="shared" si="125"/>
        <v>6000000</v>
      </c>
      <c r="DE22" s="136">
        <v>6000000</v>
      </c>
      <c r="DF22" s="136">
        <v>0</v>
      </c>
      <c r="DG22" s="84">
        <f t="shared" si="106"/>
        <v>6856429.5999999996</v>
      </c>
      <c r="DH22" s="136">
        <v>6856429.5999999996</v>
      </c>
      <c r="DI22" s="136">
        <v>0</v>
      </c>
      <c r="DJ22" s="84">
        <f t="shared" si="107"/>
        <v>12689827.91</v>
      </c>
      <c r="DK22" s="136">
        <v>12689827.91</v>
      </c>
      <c r="DL22" s="136">
        <v>0</v>
      </c>
      <c r="DM22" s="88">
        <f t="shared" si="108"/>
        <v>1.1427382666666666</v>
      </c>
      <c r="DN22" s="88">
        <f t="shared" si="108"/>
        <v>1.1427382666666666</v>
      </c>
      <c r="DO22" s="88" t="str">
        <f t="shared" si="108"/>
        <v xml:space="preserve"> </v>
      </c>
      <c r="DP22" s="88">
        <f t="shared" si="109"/>
        <v>0.54030910810042654</v>
      </c>
      <c r="DQ22" s="88">
        <f t="shared" si="109"/>
        <v>0.54030910810042654</v>
      </c>
      <c r="DR22" s="88" t="str">
        <f t="shared" si="109"/>
        <v xml:space="preserve"> </v>
      </c>
      <c r="DS22" s="268">
        <f t="shared" si="126"/>
        <v>0</v>
      </c>
      <c r="DT22" s="136">
        <v>0</v>
      </c>
      <c r="DU22" s="136">
        <v>0</v>
      </c>
      <c r="DV22" s="268">
        <f t="shared" si="127"/>
        <v>481422.56</v>
      </c>
      <c r="DW22" s="136">
        <v>0</v>
      </c>
      <c r="DX22" s="136">
        <v>481422.56</v>
      </c>
      <c r="DY22" s="268">
        <f t="shared" si="128"/>
        <v>403900</v>
      </c>
      <c r="DZ22" s="136">
        <v>0</v>
      </c>
      <c r="EA22" s="136">
        <v>403900</v>
      </c>
      <c r="EB22" s="88" t="str">
        <f t="shared" si="110"/>
        <v xml:space="preserve"> </v>
      </c>
      <c r="EC22" s="88" t="str">
        <f t="shared" si="110"/>
        <v xml:space="preserve"> </v>
      </c>
      <c r="ED22" s="88" t="str">
        <f t="shared" si="110"/>
        <v xml:space="preserve"> </v>
      </c>
      <c r="EE22" s="88">
        <f t="shared" si="111"/>
        <v>1.1919350334241148</v>
      </c>
      <c r="EF22" s="88" t="str">
        <f t="shared" si="111"/>
        <v xml:space="preserve"> </v>
      </c>
      <c r="EG22" s="88">
        <f t="shared" si="111"/>
        <v>1.1919350334241148</v>
      </c>
      <c r="EH22" s="84">
        <f t="shared" si="129"/>
        <v>140021.85999999999</v>
      </c>
      <c r="EI22" s="136">
        <v>0</v>
      </c>
      <c r="EJ22" s="136">
        <v>140021.85999999999</v>
      </c>
      <c r="EK22" s="84">
        <f t="shared" si="130"/>
        <v>883710.28</v>
      </c>
      <c r="EL22" s="136">
        <v>151788.42000000001</v>
      </c>
      <c r="EM22" s="136">
        <v>731921.86</v>
      </c>
      <c r="EN22" s="84">
        <f t="shared" si="131"/>
        <v>511129.5</v>
      </c>
      <c r="EO22" s="136">
        <v>467329.5</v>
      </c>
      <c r="EP22" s="136">
        <v>43800</v>
      </c>
      <c r="EQ22" s="88" t="str">
        <f t="shared" si="112"/>
        <v>СВ.200</v>
      </c>
      <c r="ER22" s="88"/>
      <c r="ES22" s="88" t="str">
        <f t="shared" si="113"/>
        <v>СВ.200</v>
      </c>
      <c r="ET22" s="88">
        <f t="shared" si="114"/>
        <v>1.7289361697964998</v>
      </c>
      <c r="EU22" s="88">
        <f t="shared" si="114"/>
        <v>0.32479956861272402</v>
      </c>
      <c r="EV22" s="88" t="str">
        <f t="shared" si="114"/>
        <v>СВ.200</v>
      </c>
      <c r="EW22" s="84">
        <f t="shared" si="132"/>
        <v>100000</v>
      </c>
      <c r="EX22" s="136">
        <v>100000</v>
      </c>
      <c r="EY22" s="136">
        <v>0</v>
      </c>
      <c r="EZ22" s="84">
        <f t="shared" si="133"/>
        <v>1073451.82</v>
      </c>
      <c r="FA22" s="136">
        <v>1073451.82</v>
      </c>
      <c r="FB22" s="136">
        <v>0</v>
      </c>
      <c r="FC22" s="84">
        <f t="shared" si="134"/>
        <v>558634.38</v>
      </c>
      <c r="FD22" s="136">
        <v>558634.38</v>
      </c>
      <c r="FE22" s="136">
        <v>0</v>
      </c>
      <c r="FF22" s="88" t="str">
        <f t="shared" si="135"/>
        <v>СВ.200</v>
      </c>
      <c r="FG22" s="88" t="str">
        <f t="shared" si="115"/>
        <v>СВ.200</v>
      </c>
      <c r="FH22" s="88" t="str">
        <f t="shared" si="115"/>
        <v xml:space="preserve"> </v>
      </c>
      <c r="FI22" s="88">
        <f t="shared" si="136"/>
        <v>1.9215641901595817</v>
      </c>
      <c r="FJ22" s="88">
        <f t="shared" si="136"/>
        <v>1.9215641901595817</v>
      </c>
      <c r="FK22" s="88" t="str">
        <f t="shared" si="136"/>
        <v xml:space="preserve"> </v>
      </c>
      <c r="FL22" s="84">
        <f t="shared" si="137"/>
        <v>979800.89</v>
      </c>
      <c r="FM22" s="92"/>
      <c r="FN22" s="92">
        <v>979800.89</v>
      </c>
      <c r="FO22" s="84">
        <f t="shared" si="138"/>
        <v>0</v>
      </c>
      <c r="FP22" s="92"/>
      <c r="FQ22" s="92">
        <v>0</v>
      </c>
      <c r="FR22" s="84">
        <f t="shared" si="139"/>
        <v>0</v>
      </c>
      <c r="FS22" s="92"/>
      <c r="FT22" s="92">
        <v>0</v>
      </c>
      <c r="FU22" s="88">
        <f t="shared" si="32"/>
        <v>0</v>
      </c>
      <c r="FV22" s="88" t="str">
        <f t="shared" si="32"/>
        <v xml:space="preserve"> </v>
      </c>
      <c r="FW22" s="102">
        <f t="shared" si="32"/>
        <v>0</v>
      </c>
      <c r="FX22" s="88" t="str">
        <f>IF(FO22&lt;0," ",IF(FR22&lt;0," ",IF(FR22=0," ",IF(FO22/FR22*100&gt;200,"СВ.200",FO22/FR22))))</f>
        <v xml:space="preserve"> </v>
      </c>
      <c r="FY22" s="88" t="str">
        <f t="shared" si="140"/>
        <v xml:space="preserve"> </v>
      </c>
      <c r="FZ22" s="88" t="str">
        <f t="shared" si="140"/>
        <v xml:space="preserve"> </v>
      </c>
      <c r="GA22" s="269">
        <f>I22/'[1]исп.мун.образ01.04.2025-налогов'!I22</f>
        <v>0.16765920452922201</v>
      </c>
      <c r="GB22" s="270">
        <f>J22/'[1]исп.мун.образ01.04.2025-налогов'!J22</f>
        <v>0.17710108678367464</v>
      </c>
      <c r="GC22" s="270">
        <f>K22/'[1]исп.мун.образ01.04.2025-налогов'!K22</f>
        <v>9.6696720835696581E-2</v>
      </c>
      <c r="GD22" s="271">
        <f>F22/'[1]исп.мун.образ01.04.2025-налогов'!F22</f>
        <v>0.12420378043423205</v>
      </c>
      <c r="GE22" s="270">
        <f>G22/'[1]исп.мун.образ01.04.2025-налогов'!G22</f>
        <v>0.12438448172878742</v>
      </c>
      <c r="GF22" s="270">
        <f>H22/'[1]исп.мун.образ01.04.2025-налогов'!H22</f>
        <v>0.12305136058937154</v>
      </c>
      <c r="GG22" s="95">
        <f t="shared" si="34"/>
        <v>0.25191450748973998</v>
      </c>
      <c r="GH22" s="88">
        <f t="shared" si="34"/>
        <v>0.27021545063952285</v>
      </c>
      <c r="GI22" s="88" t="str">
        <f t="shared" si="34"/>
        <v xml:space="preserve"> </v>
      </c>
      <c r="GJ22" s="95">
        <f t="shared" si="35"/>
        <v>0.36753083042987106</v>
      </c>
      <c r="GK22" s="88">
        <f t="shared" si="35"/>
        <v>0.4245426012440664</v>
      </c>
      <c r="GL22" s="88" t="str">
        <f t="shared" si="35"/>
        <v xml:space="preserve"> </v>
      </c>
      <c r="GM22" s="95">
        <f t="shared" si="75"/>
        <v>1.6610737136161281E-2</v>
      </c>
      <c r="GN22" s="88">
        <f t="shared" si="75"/>
        <v>1.4640153203774776E-2</v>
      </c>
      <c r="GO22" s="88">
        <f t="shared" si="75"/>
        <v>4.3736043014193593E-2</v>
      </c>
      <c r="GP22" s="95">
        <f t="shared" si="76"/>
        <v>1.8696425462901355E-2</v>
      </c>
      <c r="GQ22" s="88">
        <f t="shared" si="36"/>
        <v>1.7289476839243419E-2</v>
      </c>
      <c r="GR22" s="88">
        <f t="shared" si="36"/>
        <v>2.7766429580303988E-2</v>
      </c>
      <c r="GS22" s="95">
        <f t="shared" si="37"/>
        <v>7.2645337741489237E-4</v>
      </c>
      <c r="GT22" s="88">
        <f t="shared" si="37"/>
        <v>7.7922835291557564E-4</v>
      </c>
      <c r="GU22" s="88" t="str">
        <f t="shared" si="37"/>
        <v xml:space="preserve"> </v>
      </c>
      <c r="GV22" s="95">
        <f t="shared" si="38"/>
        <v>0.10564977479707625</v>
      </c>
      <c r="GW22" s="88">
        <f t="shared" si="38"/>
        <v>0.10416840957701527</v>
      </c>
      <c r="GX22" s="88">
        <f t="shared" si="38"/>
        <v>0.11519951131154675</v>
      </c>
      <c r="GY22" s="95">
        <f t="shared" si="39"/>
        <v>1.856558757856926E-2</v>
      </c>
      <c r="GZ22" s="88">
        <f t="shared" si="39"/>
        <v>1.8207819827692977E-2</v>
      </c>
      <c r="HA22" s="102">
        <f t="shared" si="39"/>
        <v>2.3490300257040197E-2</v>
      </c>
      <c r="HB22" s="95">
        <f t="shared" si="40"/>
        <v>3.7475632222220029E-2</v>
      </c>
      <c r="HC22" s="88">
        <f t="shared" si="40"/>
        <v>7.4354148108684692E-3</v>
      </c>
      <c r="HD22" s="88">
        <f t="shared" si="40"/>
        <v>0.23113223846008316</v>
      </c>
      <c r="HE22" s="156"/>
      <c r="HF22" s="156"/>
      <c r="HG22" s="156"/>
      <c r="HH22" s="156"/>
      <c r="HI22" s="156"/>
      <c r="HJ22" s="156"/>
      <c r="HK22" s="156"/>
      <c r="HL22" s="156"/>
      <c r="HM22" s="156"/>
      <c r="HN22" s="156"/>
      <c r="HO22" s="156"/>
      <c r="HP22" s="156"/>
      <c r="HQ22" s="156"/>
      <c r="HR22" s="156"/>
      <c r="HS22" s="156"/>
      <c r="HT22" s="156"/>
      <c r="HU22" s="156"/>
      <c r="HV22" s="156"/>
      <c r="HW22" s="156"/>
      <c r="HX22" s="156"/>
      <c r="HY22" s="156"/>
      <c r="HZ22" s="156"/>
      <c r="IA22" s="156"/>
      <c r="IB22" s="156"/>
      <c r="IC22" s="156"/>
      <c r="ID22" s="156"/>
    </row>
    <row r="23" spans="1:238" s="68" customFormat="1" ht="15.75" outlineLevel="1" x14ac:dyDescent="0.2">
      <c r="A23" s="82">
        <v>12</v>
      </c>
      <c r="B23" s="83" t="s">
        <v>99</v>
      </c>
      <c r="C23" s="84">
        <f t="shared" si="116"/>
        <v>5568254</v>
      </c>
      <c r="D23" s="92">
        <v>3603500</v>
      </c>
      <c r="E23" s="92">
        <v>1964754</v>
      </c>
      <c r="F23" s="84">
        <f t="shared" si="79"/>
        <v>2708001.67</v>
      </c>
      <c r="G23" s="92">
        <v>1811764.25</v>
      </c>
      <c r="H23" s="92">
        <v>896237.41999999993</v>
      </c>
      <c r="I23" s="84">
        <f t="shared" si="80"/>
        <v>1706780.7399999998</v>
      </c>
      <c r="J23" s="92">
        <v>1255561.8399999999</v>
      </c>
      <c r="K23" s="92">
        <v>451218.89999999997</v>
      </c>
      <c r="L23" s="88">
        <f t="shared" si="81"/>
        <v>0.48632868938809182</v>
      </c>
      <c r="M23" s="88">
        <f t="shared" si="81"/>
        <v>0.50277903427223536</v>
      </c>
      <c r="N23" s="88">
        <f t="shared" si="81"/>
        <v>0.4561575749432244</v>
      </c>
      <c r="O23" s="88">
        <f t="shared" si="82"/>
        <v>1.5866136795051955</v>
      </c>
      <c r="P23" s="88">
        <f t="shared" si="82"/>
        <v>1.4429908526050776</v>
      </c>
      <c r="Q23" s="88">
        <f t="shared" si="82"/>
        <v>1.9862585986535581</v>
      </c>
      <c r="R23" s="84">
        <f t="shared" si="117"/>
        <v>1242500</v>
      </c>
      <c r="S23" s="136">
        <v>1000000</v>
      </c>
      <c r="T23" s="136">
        <v>242500</v>
      </c>
      <c r="U23" s="84">
        <f t="shared" si="83"/>
        <v>279053.40000000002</v>
      </c>
      <c r="V23" s="136">
        <v>160171.23000000001</v>
      </c>
      <c r="W23" s="136">
        <v>118882.17</v>
      </c>
      <c r="X23" s="84">
        <f t="shared" si="84"/>
        <v>178346.57</v>
      </c>
      <c r="Y23" s="136">
        <v>142263.21</v>
      </c>
      <c r="Z23" s="136">
        <v>36083.360000000001</v>
      </c>
      <c r="AA23" s="88">
        <f t="shared" si="85"/>
        <v>0.22459026156941653</v>
      </c>
      <c r="AB23" s="88">
        <f t="shared" si="85"/>
        <v>0.16017123</v>
      </c>
      <c r="AC23" s="88">
        <f t="shared" si="85"/>
        <v>0.49023575257731961</v>
      </c>
      <c r="AD23" s="88">
        <f t="shared" si="86"/>
        <v>1.5646692840798677</v>
      </c>
      <c r="AE23" s="88">
        <f t="shared" si="86"/>
        <v>1.1258794877466916</v>
      </c>
      <c r="AF23" s="88" t="str">
        <f t="shared" si="86"/>
        <v>СВ.200</v>
      </c>
      <c r="AG23" s="84">
        <f t="shared" si="118"/>
        <v>186000</v>
      </c>
      <c r="AH23" s="136">
        <v>0</v>
      </c>
      <c r="AI23" s="136">
        <v>186000</v>
      </c>
      <c r="AJ23" s="84">
        <f t="shared" si="119"/>
        <v>100000</v>
      </c>
      <c r="AK23" s="136">
        <v>0</v>
      </c>
      <c r="AL23" s="136">
        <v>100000</v>
      </c>
      <c r="AM23" s="84">
        <f t="shared" si="87"/>
        <v>40536.11</v>
      </c>
      <c r="AN23" s="136">
        <v>0</v>
      </c>
      <c r="AO23" s="136">
        <v>40536.11</v>
      </c>
      <c r="AP23" s="88">
        <f t="shared" si="88"/>
        <v>0.5376344086021505</v>
      </c>
      <c r="AQ23" s="88" t="str">
        <f t="shared" si="88"/>
        <v xml:space="preserve"> </v>
      </c>
      <c r="AR23" s="88">
        <f t="shared" si="88"/>
        <v>0.5376344086021505</v>
      </c>
      <c r="AS23" s="88" t="str">
        <f t="shared" si="89"/>
        <v>СВ.200</v>
      </c>
      <c r="AT23" s="88" t="str">
        <f t="shared" si="89"/>
        <v xml:space="preserve"> </v>
      </c>
      <c r="AU23" s="88" t="str">
        <f t="shared" si="89"/>
        <v>СВ.200</v>
      </c>
      <c r="AV23" s="84">
        <f t="shared" si="120"/>
        <v>360900</v>
      </c>
      <c r="AW23" s="136">
        <v>0</v>
      </c>
      <c r="AX23" s="136">
        <v>360900</v>
      </c>
      <c r="AY23" s="84">
        <f t="shared" si="90"/>
        <v>118746.89000000001</v>
      </c>
      <c r="AZ23" s="136">
        <v>0</v>
      </c>
      <c r="BA23" s="136">
        <v>118746.89000000001</v>
      </c>
      <c r="BB23" s="84">
        <f t="shared" si="91"/>
        <v>88163.62000000001</v>
      </c>
      <c r="BC23" s="136">
        <v>0</v>
      </c>
      <c r="BD23" s="136">
        <v>88163.62000000001</v>
      </c>
      <c r="BE23" s="88">
        <f t="shared" si="92"/>
        <v>0.32902989747852596</v>
      </c>
      <c r="BF23" s="88" t="str">
        <f t="shared" si="93"/>
        <v xml:space="preserve"> </v>
      </c>
      <c r="BG23" s="88">
        <f t="shared" si="93"/>
        <v>0.32902989747852596</v>
      </c>
      <c r="BH23" s="88">
        <f t="shared" si="141"/>
        <v>1.3468921761606432</v>
      </c>
      <c r="BI23" s="88" t="str">
        <f>IF(AZ23=0," ",IF(AZ23/BC23*100&gt;200,"СВ.200",AZ23/BC23))</f>
        <v xml:space="preserve"> </v>
      </c>
      <c r="BJ23" s="88">
        <f t="shared" si="142"/>
        <v>1.3468921761606432</v>
      </c>
      <c r="BK23" s="84">
        <f t="shared" si="121"/>
        <v>24500</v>
      </c>
      <c r="BL23" s="136">
        <v>24500</v>
      </c>
      <c r="BM23" s="136"/>
      <c r="BN23" s="84">
        <f t="shared" si="94"/>
        <v>3230.09</v>
      </c>
      <c r="BO23" s="136">
        <v>3230.09</v>
      </c>
      <c r="BP23" s="136"/>
      <c r="BQ23" s="84">
        <f t="shared" si="95"/>
        <v>5124.29</v>
      </c>
      <c r="BR23" s="136">
        <v>5124.29</v>
      </c>
      <c r="BS23" s="268"/>
      <c r="BT23" s="88">
        <f t="shared" si="96"/>
        <v>0.13184040816326531</v>
      </c>
      <c r="BU23" s="88">
        <f t="shared" si="97"/>
        <v>0.13184040816326531</v>
      </c>
      <c r="BV23" s="88" t="str">
        <f t="shared" si="97"/>
        <v xml:space="preserve"> </v>
      </c>
      <c r="BW23" s="88">
        <f t="shared" si="98"/>
        <v>0.63034878978356024</v>
      </c>
      <c r="BX23" s="88">
        <f t="shared" si="98"/>
        <v>0.63034878978356024</v>
      </c>
      <c r="BY23" s="88" t="str">
        <f t="shared" si="98"/>
        <v xml:space="preserve"> </v>
      </c>
      <c r="BZ23" s="84">
        <f t="shared" si="122"/>
        <v>1707490</v>
      </c>
      <c r="CA23" s="136">
        <v>1277000</v>
      </c>
      <c r="CB23" s="136">
        <v>430490</v>
      </c>
      <c r="CC23" s="84">
        <f t="shared" si="123"/>
        <v>717855.33000000007</v>
      </c>
      <c r="CD23" s="136">
        <v>564014.92000000004</v>
      </c>
      <c r="CE23" s="136">
        <v>153840.41</v>
      </c>
      <c r="CF23" s="84">
        <f t="shared" si="99"/>
        <v>955970.44</v>
      </c>
      <c r="CG23" s="136">
        <v>747590.12</v>
      </c>
      <c r="CH23" s="136">
        <v>208380.32</v>
      </c>
      <c r="CI23" s="88">
        <f t="shared" si="100"/>
        <v>0.42041553976890061</v>
      </c>
      <c r="CJ23" s="88">
        <f t="shared" si="100"/>
        <v>0.44167182458888021</v>
      </c>
      <c r="CK23" s="88">
        <f>IF(CB23=0," ",IF(CE23/CB23*100&gt;200,"СВ.200",CE23/CB23))</f>
        <v>0.35736116982972893</v>
      </c>
      <c r="CL23" s="88">
        <f t="shared" si="101"/>
        <v>0.75091791541169428</v>
      </c>
      <c r="CM23" s="88">
        <f t="shared" si="101"/>
        <v>0.75444405284542826</v>
      </c>
      <c r="CN23" s="88">
        <f t="shared" si="101"/>
        <v>0.73826746210966565</v>
      </c>
      <c r="CO23" s="84">
        <f t="shared" si="124"/>
        <v>200000</v>
      </c>
      <c r="CP23" s="136">
        <v>200000</v>
      </c>
      <c r="CQ23" s="136">
        <v>0</v>
      </c>
      <c r="CR23" s="84">
        <f t="shared" si="102"/>
        <v>363500</v>
      </c>
      <c r="CS23" s="136">
        <v>363500</v>
      </c>
      <c r="CT23" s="136">
        <v>0</v>
      </c>
      <c r="CU23" s="84">
        <f t="shared" si="103"/>
        <v>0</v>
      </c>
      <c r="CV23" s="136">
        <v>0</v>
      </c>
      <c r="CW23" s="136">
        <v>0</v>
      </c>
      <c r="CX23" s="88">
        <f t="shared" ref="CX23:CZ24" si="143">IF(CR23=0," ",IF(CR23/CO23*100&gt;200,"СВ.200",CR23/CO23))</f>
        <v>1.8174999999999999</v>
      </c>
      <c r="CY23" s="88">
        <f t="shared" si="143"/>
        <v>1.8174999999999999</v>
      </c>
      <c r="CZ23" s="88" t="str">
        <f t="shared" si="143"/>
        <v xml:space="preserve"> </v>
      </c>
      <c r="DA23" s="88" t="str">
        <f t="shared" si="105"/>
        <v xml:space="preserve"> </v>
      </c>
      <c r="DB23" s="88" t="str">
        <f t="shared" si="105"/>
        <v xml:space="preserve"> </v>
      </c>
      <c r="DC23" s="88" t="str">
        <f t="shared" si="105"/>
        <v xml:space="preserve"> </v>
      </c>
      <c r="DD23" s="84">
        <f t="shared" si="125"/>
        <v>1000000</v>
      </c>
      <c r="DE23" s="136">
        <v>800000</v>
      </c>
      <c r="DF23" s="136">
        <v>200000</v>
      </c>
      <c r="DG23" s="84">
        <f t="shared" si="106"/>
        <v>868328.85</v>
      </c>
      <c r="DH23" s="136">
        <v>513434.99</v>
      </c>
      <c r="DI23" s="136">
        <v>354893.86</v>
      </c>
      <c r="DJ23" s="84">
        <f t="shared" si="107"/>
        <v>213370.5</v>
      </c>
      <c r="DK23" s="136">
        <v>184826.23999999999</v>
      </c>
      <c r="DL23" s="136">
        <v>28544.26</v>
      </c>
      <c r="DM23" s="88">
        <f t="shared" si="108"/>
        <v>0.86832884999999993</v>
      </c>
      <c r="DN23" s="88">
        <f t="shared" si="108"/>
        <v>0.64179373750000002</v>
      </c>
      <c r="DO23" s="88">
        <f t="shared" si="108"/>
        <v>1.7744693</v>
      </c>
      <c r="DP23" s="88" t="str">
        <f t="shared" si="109"/>
        <v>СВ.200</v>
      </c>
      <c r="DQ23" s="88" t="str">
        <f t="shared" si="109"/>
        <v>СВ.200</v>
      </c>
      <c r="DR23" s="88" t="str">
        <f t="shared" si="109"/>
        <v>СВ.200</v>
      </c>
      <c r="DS23" s="268">
        <f t="shared" si="126"/>
        <v>0</v>
      </c>
      <c r="DT23" s="136">
        <v>0</v>
      </c>
      <c r="DU23" s="136">
        <v>0</v>
      </c>
      <c r="DV23" s="268">
        <f t="shared" si="127"/>
        <v>0</v>
      </c>
      <c r="DW23" s="136">
        <v>0</v>
      </c>
      <c r="DX23" s="136">
        <v>0</v>
      </c>
      <c r="DY23" s="268">
        <f t="shared" si="128"/>
        <v>0</v>
      </c>
      <c r="DZ23" s="136">
        <v>0</v>
      </c>
      <c r="EA23" s="136">
        <v>0</v>
      </c>
      <c r="EB23" s="88" t="str">
        <f>IF(DS23=0," ",IF(DV23/DS23*100&gt;200,"СВ.200",DV23/DS23))</f>
        <v xml:space="preserve"> </v>
      </c>
      <c r="EC23" s="88" t="str">
        <f>IF(DW23=0," ",IF(DW23/DT23*100&gt;200,"СВ.200",DW23/DT23))</f>
        <v xml:space="preserve"> </v>
      </c>
      <c r="ED23" s="88" t="str">
        <f>IF(DU23=0," ",IF(DX23/DU23*100&gt;200,"СВ.200",DX23/DU23))</f>
        <v xml:space="preserve"> </v>
      </c>
      <c r="EE23" s="88" t="str">
        <f t="shared" si="111"/>
        <v xml:space="preserve"> </v>
      </c>
      <c r="EF23" s="88" t="str">
        <f t="shared" si="111"/>
        <v xml:space="preserve"> </v>
      </c>
      <c r="EG23" s="88" t="str">
        <f t="shared" si="111"/>
        <v xml:space="preserve"> </v>
      </c>
      <c r="EH23" s="84">
        <f t="shared" si="129"/>
        <v>202000</v>
      </c>
      <c r="EI23" s="136">
        <v>202000</v>
      </c>
      <c r="EJ23" s="136">
        <v>0</v>
      </c>
      <c r="EK23" s="84">
        <f t="shared" si="130"/>
        <v>178334.44</v>
      </c>
      <c r="EL23" s="136">
        <v>178334.44</v>
      </c>
      <c r="EM23" s="136">
        <v>0</v>
      </c>
      <c r="EN23" s="84">
        <f t="shared" si="131"/>
        <v>145123.91</v>
      </c>
      <c r="EO23" s="136">
        <v>145123.91</v>
      </c>
      <c r="EP23" s="136">
        <v>0</v>
      </c>
      <c r="EQ23" s="88">
        <f t="shared" si="112"/>
        <v>0.88284376237623763</v>
      </c>
      <c r="ER23" s="88">
        <f t="shared" si="113"/>
        <v>0.88284376237623763</v>
      </c>
      <c r="ES23" s="88" t="str">
        <f t="shared" si="113"/>
        <v xml:space="preserve"> </v>
      </c>
      <c r="ET23" s="88">
        <f t="shared" si="114"/>
        <v>1.2288425801096456</v>
      </c>
      <c r="EU23" s="88">
        <f t="shared" si="114"/>
        <v>1.2288425801096456</v>
      </c>
      <c r="EV23" s="88" t="str">
        <f t="shared" si="114"/>
        <v xml:space="preserve"> </v>
      </c>
      <c r="EW23" s="84">
        <f t="shared" si="132"/>
        <v>0</v>
      </c>
      <c r="EX23" s="136">
        <v>0</v>
      </c>
      <c r="EY23" s="136">
        <v>0</v>
      </c>
      <c r="EZ23" s="84">
        <f t="shared" si="133"/>
        <v>0</v>
      </c>
      <c r="FA23" s="136">
        <v>0</v>
      </c>
      <c r="FB23" s="136">
        <v>0</v>
      </c>
      <c r="FC23" s="84">
        <f t="shared" si="134"/>
        <v>0</v>
      </c>
      <c r="FD23" s="136">
        <v>0</v>
      </c>
      <c r="FE23" s="136">
        <v>0</v>
      </c>
      <c r="FF23" s="88" t="str">
        <f t="shared" si="135"/>
        <v xml:space="preserve"> </v>
      </c>
      <c r="FG23" s="88" t="str">
        <f t="shared" si="115"/>
        <v xml:space="preserve"> </v>
      </c>
      <c r="FH23" s="88" t="str">
        <f t="shared" si="115"/>
        <v xml:space="preserve"> </v>
      </c>
      <c r="FI23" s="88" t="str">
        <f t="shared" si="136"/>
        <v xml:space="preserve"> </v>
      </c>
      <c r="FJ23" s="88" t="str">
        <f t="shared" si="136"/>
        <v xml:space="preserve"> </v>
      </c>
      <c r="FK23" s="88" t="str">
        <f t="shared" si="136"/>
        <v xml:space="preserve"> </v>
      </c>
      <c r="FL23" s="84">
        <f t="shared" si="137"/>
        <v>477125</v>
      </c>
      <c r="FM23" s="92"/>
      <c r="FN23" s="92">
        <v>477125</v>
      </c>
      <c r="FO23" s="84">
        <f t="shared" si="138"/>
        <v>36000</v>
      </c>
      <c r="FP23" s="92"/>
      <c r="FQ23" s="92">
        <v>36000</v>
      </c>
      <c r="FR23" s="84">
        <f t="shared" si="139"/>
        <v>38000</v>
      </c>
      <c r="FS23" s="92"/>
      <c r="FT23" s="92">
        <v>38000</v>
      </c>
      <c r="FU23" s="88">
        <f t="shared" si="32"/>
        <v>7.5451925596017821E-2</v>
      </c>
      <c r="FV23" s="88" t="str">
        <f t="shared" si="32"/>
        <v xml:space="preserve"> </v>
      </c>
      <c r="FW23" s="102">
        <f t="shared" si="32"/>
        <v>7.5451925596017821E-2</v>
      </c>
      <c r="FX23" s="88">
        <f>IF(FO23&lt;0," ",IF(FR23&lt;0," ",IF(FR23=0," ",IF(FO23/FR23*100&gt;200,"СВ.200",FO23/FR23))))</f>
        <v>0.94736842105263153</v>
      </c>
      <c r="FY23" s="88" t="str">
        <f t="shared" si="140"/>
        <v xml:space="preserve"> </v>
      </c>
      <c r="FZ23" s="88">
        <f t="shared" si="140"/>
        <v>0.94736842105263153</v>
      </c>
      <c r="GA23" s="269">
        <f>I23/'[1]исп.мун.образ01.04.2025-налогов'!I23</f>
        <v>5.3153304700368033E-2</v>
      </c>
      <c r="GB23" s="270">
        <f>J23/'[1]исп.мун.образ01.04.2025-налогов'!J23</f>
        <v>5.0089938068260349E-2</v>
      </c>
      <c r="GC23" s="270">
        <f>K23/'[1]исп.мун.образ01.04.2025-налогов'!K23</f>
        <v>6.4053738767658283E-2</v>
      </c>
      <c r="GD23" s="271">
        <f>F23/'[1]исп.мун.образ01.04.2025-налогов'!F23</f>
        <v>0.11923943625142255</v>
      </c>
      <c r="GE23" s="270">
        <f>G23/'[1]исп.мун.образ01.04.2025-налогов'!G23</f>
        <v>0.11876117126274607</v>
      </c>
      <c r="GF23" s="270">
        <f>H23/'[1]исп.мун.образ01.04.2025-налогов'!H23</f>
        <v>0.12021812064951425</v>
      </c>
      <c r="GG23" s="95">
        <f t="shared" si="34"/>
        <v>0.10449295906631804</v>
      </c>
      <c r="GH23" s="88">
        <f t="shared" si="34"/>
        <v>0.11330641428223082</v>
      </c>
      <c r="GI23" s="88">
        <f t="shared" si="34"/>
        <v>7.9968636065554891E-2</v>
      </c>
      <c r="GJ23" s="95">
        <f t="shared" si="35"/>
        <v>0.10304772079405698</v>
      </c>
      <c r="GK23" s="88">
        <f t="shared" si="35"/>
        <v>8.8406220621695134E-2</v>
      </c>
      <c r="GL23" s="88">
        <f t="shared" si="35"/>
        <v>0.1326458451154606</v>
      </c>
      <c r="GM23" s="95">
        <f t="shared" si="75"/>
        <v>5.1654918487069421E-2</v>
      </c>
      <c r="GN23" s="88" t="str">
        <f t="shared" si="75"/>
        <v xml:space="preserve"> </v>
      </c>
      <c r="GO23" s="88">
        <f t="shared" si="75"/>
        <v>0.19538990942090417</v>
      </c>
      <c r="GP23" s="95">
        <f t="shared" si="76"/>
        <v>4.3850375468933896E-2</v>
      </c>
      <c r="GQ23" s="88" t="str">
        <f t="shared" si="36"/>
        <v xml:space="preserve"> </v>
      </c>
      <c r="GR23" s="88">
        <f t="shared" si="36"/>
        <v>0.13249490296890307</v>
      </c>
      <c r="GS23" s="95" t="str">
        <f t="shared" si="37"/>
        <v xml:space="preserve"> </v>
      </c>
      <c r="GT23" s="88" t="str">
        <f t="shared" si="37"/>
        <v xml:space="preserve"> </v>
      </c>
      <c r="GU23" s="88" t="str">
        <f t="shared" si="37"/>
        <v xml:space="preserve"> </v>
      </c>
      <c r="GV23" s="95">
        <f t="shared" si="38"/>
        <v>0.13423182268569281</v>
      </c>
      <c r="GW23" s="88">
        <f t="shared" si="38"/>
        <v>0.20063316736711193</v>
      </c>
      <c r="GX23" s="88" t="str">
        <f t="shared" si="38"/>
        <v xml:space="preserve"> </v>
      </c>
      <c r="GY23" s="95">
        <f t="shared" si="39"/>
        <v>8.5027857766897474E-2</v>
      </c>
      <c r="GZ23" s="88">
        <f t="shared" si="39"/>
        <v>0.11558483650634048</v>
      </c>
      <c r="HA23" s="102" t="str">
        <f t="shared" si="39"/>
        <v xml:space="preserve"> </v>
      </c>
      <c r="HB23" s="95">
        <f t="shared" si="40"/>
        <v>6.5854627039428681E-2</v>
      </c>
      <c r="HC23" s="88">
        <f t="shared" si="40"/>
        <v>9.8431371520880828E-2</v>
      </c>
      <c r="HD23" s="88" t="str">
        <f t="shared" si="40"/>
        <v xml:space="preserve"> </v>
      </c>
      <c r="HE23" s="156"/>
      <c r="HF23" s="156"/>
      <c r="HG23" s="156"/>
      <c r="HH23" s="156"/>
      <c r="HI23" s="156"/>
      <c r="HJ23" s="156"/>
      <c r="HK23" s="156"/>
      <c r="HL23" s="156"/>
      <c r="HM23" s="156"/>
      <c r="HN23" s="156"/>
      <c r="HO23" s="156"/>
      <c r="HP23" s="156"/>
      <c r="HQ23" s="156"/>
      <c r="HR23" s="156"/>
      <c r="HS23" s="156"/>
      <c r="HT23" s="156"/>
      <c r="HU23" s="156"/>
      <c r="HV23" s="156"/>
      <c r="HW23" s="156"/>
      <c r="HX23" s="156"/>
      <c r="HY23" s="156"/>
      <c r="HZ23" s="156"/>
      <c r="IA23" s="156"/>
      <c r="IB23" s="156"/>
      <c r="IC23" s="156"/>
      <c r="ID23" s="156"/>
    </row>
    <row r="24" spans="1:238" s="68" customFormat="1" ht="15.75" outlineLevel="1" x14ac:dyDescent="0.2">
      <c r="A24" s="82">
        <v>13</v>
      </c>
      <c r="B24" s="83" t="s">
        <v>100</v>
      </c>
      <c r="C24" s="84">
        <f t="shared" si="116"/>
        <v>26433611.789999999</v>
      </c>
      <c r="D24" s="92">
        <v>8237857.0799999991</v>
      </c>
      <c r="E24" s="92">
        <v>18195754.710000001</v>
      </c>
      <c r="F24" s="84">
        <f t="shared" si="79"/>
        <v>3946149.26</v>
      </c>
      <c r="G24" s="92">
        <v>1817561.3</v>
      </c>
      <c r="H24" s="92">
        <v>2128587.96</v>
      </c>
      <c r="I24" s="84">
        <f t="shared" si="80"/>
        <v>9053708.379999999</v>
      </c>
      <c r="J24" s="92">
        <v>2284062.21</v>
      </c>
      <c r="K24" s="92">
        <v>6769646.1699999999</v>
      </c>
      <c r="L24" s="88">
        <f t="shared" si="81"/>
        <v>0.14928528463495302</v>
      </c>
      <c r="M24" s="88">
        <f t="shared" si="81"/>
        <v>0.22063520674723824</v>
      </c>
      <c r="N24" s="88">
        <f t="shared" si="81"/>
        <v>0.11698266952511584</v>
      </c>
      <c r="O24" s="88">
        <f t="shared" si="82"/>
        <v>0.4358599917705766</v>
      </c>
      <c r="P24" s="88">
        <f t="shared" si="82"/>
        <v>0.79575822936976837</v>
      </c>
      <c r="Q24" s="88">
        <f t="shared" si="82"/>
        <v>0.31443119869882358</v>
      </c>
      <c r="R24" s="84">
        <f t="shared" si="117"/>
        <v>2400000</v>
      </c>
      <c r="S24" s="136">
        <v>1800000</v>
      </c>
      <c r="T24" s="136">
        <v>600000</v>
      </c>
      <c r="U24" s="84">
        <f t="shared" si="83"/>
        <v>-32911.730000000003</v>
      </c>
      <c r="V24" s="136">
        <v>-802.9</v>
      </c>
      <c r="W24" s="136">
        <v>-32108.83</v>
      </c>
      <c r="X24" s="84">
        <f t="shared" si="84"/>
        <v>34831.270000000004</v>
      </c>
      <c r="Y24" s="136">
        <v>28093.18</v>
      </c>
      <c r="Z24" s="136">
        <v>6738.09</v>
      </c>
      <c r="AA24" s="88">
        <f t="shared" si="85"/>
        <v>-1.3713220833333335E-2</v>
      </c>
      <c r="AB24" s="88">
        <f t="shared" si="85"/>
        <v>-4.4605555555555555E-4</v>
      </c>
      <c r="AC24" s="88">
        <f t="shared" si="85"/>
        <v>-5.351471666666667E-2</v>
      </c>
      <c r="AD24" s="88">
        <f t="shared" si="86"/>
        <v>-0.94489032412541951</v>
      </c>
      <c r="AE24" s="88">
        <f t="shared" si="86"/>
        <v>-2.8579890208228473E-2</v>
      </c>
      <c r="AF24" s="88">
        <f t="shared" si="86"/>
        <v>-4.7652717609886484</v>
      </c>
      <c r="AG24" s="84">
        <f t="shared" si="118"/>
        <v>14676205.800000001</v>
      </c>
      <c r="AH24" s="136">
        <v>36000</v>
      </c>
      <c r="AI24" s="136">
        <v>14640205.800000001</v>
      </c>
      <c r="AJ24" s="84">
        <f t="shared" si="119"/>
        <v>3688.89</v>
      </c>
      <c r="AK24" s="136">
        <v>0</v>
      </c>
      <c r="AL24" s="136">
        <v>3688.89</v>
      </c>
      <c r="AM24" s="84">
        <f t="shared" si="87"/>
        <v>6291190.0199999996</v>
      </c>
      <c r="AN24" s="136">
        <v>0</v>
      </c>
      <c r="AO24" s="136">
        <v>6291190.0199999996</v>
      </c>
      <c r="AP24" s="88">
        <f t="shared" si="88"/>
        <v>2.5135174923753109E-4</v>
      </c>
      <c r="AQ24" s="88" t="str">
        <f t="shared" si="88"/>
        <v xml:space="preserve"> </v>
      </c>
      <c r="AR24" s="88">
        <f t="shared" si="88"/>
        <v>2.5196981862099234E-4</v>
      </c>
      <c r="AS24" s="88">
        <f t="shared" si="89"/>
        <v>5.8635806393907012E-4</v>
      </c>
      <c r="AT24" s="88" t="str">
        <f t="shared" si="89"/>
        <v xml:space="preserve"> </v>
      </c>
      <c r="AU24" s="88">
        <f t="shared" si="89"/>
        <v>5.8635806393907012E-4</v>
      </c>
      <c r="AV24" s="84">
        <f t="shared" si="120"/>
        <v>267112.5</v>
      </c>
      <c r="AW24" s="136">
        <v>76300</v>
      </c>
      <c r="AX24" s="136">
        <v>190812.5</v>
      </c>
      <c r="AY24" s="84">
        <f t="shared" si="90"/>
        <v>45434.89</v>
      </c>
      <c r="AZ24" s="136">
        <v>19083.060000000001</v>
      </c>
      <c r="BA24" s="136">
        <v>26351.83</v>
      </c>
      <c r="BB24" s="84">
        <f t="shared" si="91"/>
        <v>160859.34000000003</v>
      </c>
      <c r="BC24" s="136">
        <v>87599.02</v>
      </c>
      <c r="BD24" s="136">
        <v>73260.320000000007</v>
      </c>
      <c r="BE24" s="88">
        <f t="shared" si="92"/>
        <v>0.17009645748514202</v>
      </c>
      <c r="BF24" s="88">
        <f t="shared" si="93"/>
        <v>0.25010563564875493</v>
      </c>
      <c r="BG24" s="88">
        <f t="shared" si="93"/>
        <v>0.1381032689158205</v>
      </c>
      <c r="BH24" s="88">
        <f t="shared" si="141"/>
        <v>0.28245105319964631</v>
      </c>
      <c r="BI24" s="88">
        <f>IF(AZ24=0," ",IF(AZ24/BC24*100&gt;200,"СВ.200",AZ24/BC24))</f>
        <v>0.21784558777027416</v>
      </c>
      <c r="BJ24" s="88">
        <f t="shared" si="142"/>
        <v>0.35970126802612928</v>
      </c>
      <c r="BK24" s="84">
        <f t="shared" si="121"/>
        <v>461722.02</v>
      </c>
      <c r="BL24" s="136">
        <v>461722.02</v>
      </c>
      <c r="BM24" s="136"/>
      <c r="BN24" s="84">
        <f t="shared" si="94"/>
        <v>156140.29</v>
      </c>
      <c r="BO24" s="136">
        <v>156140.29</v>
      </c>
      <c r="BP24" s="136"/>
      <c r="BQ24" s="84">
        <f t="shared" si="95"/>
        <v>19543.810000000001</v>
      </c>
      <c r="BR24" s="136">
        <v>19543.810000000001</v>
      </c>
      <c r="BS24" s="268"/>
      <c r="BT24" s="88">
        <f t="shared" si="96"/>
        <v>0.33816946828743405</v>
      </c>
      <c r="BU24" s="88">
        <f t="shared" si="97"/>
        <v>0.33816946828743405</v>
      </c>
      <c r="BV24" s="88" t="str">
        <f t="shared" si="97"/>
        <v xml:space="preserve"> </v>
      </c>
      <c r="BW24" s="88" t="str">
        <f t="shared" si="98"/>
        <v>СВ.200</v>
      </c>
      <c r="BX24" s="88" t="str">
        <f t="shared" si="98"/>
        <v>СВ.200</v>
      </c>
      <c r="BY24" s="88" t="str">
        <f t="shared" si="98"/>
        <v xml:space="preserve"> </v>
      </c>
      <c r="BZ24" s="84">
        <f t="shared" si="122"/>
        <v>4530160</v>
      </c>
      <c r="CA24" s="136">
        <v>4488160</v>
      </c>
      <c r="CB24" s="136">
        <v>42000</v>
      </c>
      <c r="CC24" s="84">
        <f t="shared" si="123"/>
        <v>1992259.63</v>
      </c>
      <c r="CD24" s="136">
        <v>982154.8</v>
      </c>
      <c r="CE24" s="136">
        <v>1010104.83</v>
      </c>
      <c r="CF24" s="84">
        <f t="shared" si="99"/>
        <v>1336569.02</v>
      </c>
      <c r="CG24" s="136">
        <v>1304181.1599999999</v>
      </c>
      <c r="CH24" s="136">
        <v>32387.86</v>
      </c>
      <c r="CI24" s="88">
        <f t="shared" si="100"/>
        <v>0.43977687984530345</v>
      </c>
      <c r="CJ24" s="88">
        <f t="shared" si="100"/>
        <v>0.21883239456703862</v>
      </c>
      <c r="CK24" s="88" t="str">
        <f t="shared" si="100"/>
        <v>СВ.200</v>
      </c>
      <c r="CL24" s="88">
        <f t="shared" si="101"/>
        <v>1.4905774413355772</v>
      </c>
      <c r="CM24" s="88">
        <f t="shared" si="101"/>
        <v>0.75308157342190107</v>
      </c>
      <c r="CN24" s="88" t="str">
        <f>IF(CH24&lt;=0," ",IF(CE24&lt;=0," ",IF(CE24/CH24*100&gt;200,"СВ.200",CE24/CH24)))</f>
        <v>СВ.200</v>
      </c>
      <c r="CO24" s="84">
        <f t="shared" si="124"/>
        <v>257500</v>
      </c>
      <c r="CP24" s="136">
        <v>100000</v>
      </c>
      <c r="CQ24" s="136">
        <v>157500</v>
      </c>
      <c r="CR24" s="84">
        <f t="shared" si="102"/>
        <v>0</v>
      </c>
      <c r="CS24" s="136">
        <v>0</v>
      </c>
      <c r="CT24" s="136">
        <v>0</v>
      </c>
      <c r="CU24" s="84">
        <f t="shared" si="103"/>
        <v>308000</v>
      </c>
      <c r="CV24" s="136">
        <v>308000</v>
      </c>
      <c r="CW24" s="136">
        <v>0</v>
      </c>
      <c r="CX24" s="88" t="str">
        <f t="shared" si="143"/>
        <v xml:space="preserve"> </v>
      </c>
      <c r="CY24" s="88" t="str">
        <f t="shared" si="143"/>
        <v xml:space="preserve"> </v>
      </c>
      <c r="CZ24" s="88"/>
      <c r="DA24" s="88">
        <f t="shared" si="105"/>
        <v>0</v>
      </c>
      <c r="DB24" s="88">
        <f t="shared" si="105"/>
        <v>0</v>
      </c>
      <c r="DC24" s="88" t="str">
        <f>IF(CW24&lt;=0," ",IF(CT24&lt;=0," ",IF(CT24/CW24*100&gt;200,"СВ.200",CT24/CW24)))</f>
        <v xml:space="preserve"> </v>
      </c>
      <c r="DD24" s="84">
        <f t="shared" si="125"/>
        <v>1600000</v>
      </c>
      <c r="DE24" s="136">
        <v>1200000</v>
      </c>
      <c r="DF24" s="136">
        <v>400000</v>
      </c>
      <c r="DG24" s="84">
        <f t="shared" si="106"/>
        <v>816292.75</v>
      </c>
      <c r="DH24" s="136">
        <v>652242.43999999994</v>
      </c>
      <c r="DI24" s="136">
        <v>164050.31</v>
      </c>
      <c r="DJ24" s="84">
        <f t="shared" si="107"/>
        <v>562414.56000000006</v>
      </c>
      <c r="DK24" s="136">
        <v>438846.68</v>
      </c>
      <c r="DL24" s="136">
        <v>123567.88</v>
      </c>
      <c r="DM24" s="88">
        <f t="shared" si="108"/>
        <v>0.51018296875000002</v>
      </c>
      <c r="DN24" s="88">
        <f t="shared" si="108"/>
        <v>0.54353536666666658</v>
      </c>
      <c r="DO24" s="88">
        <f t="shared" si="108"/>
        <v>0.41012577499999997</v>
      </c>
      <c r="DP24" s="88">
        <f t="shared" si="109"/>
        <v>1.4514075702449807</v>
      </c>
      <c r="DQ24" s="88">
        <f t="shared" si="109"/>
        <v>1.4862649524886458</v>
      </c>
      <c r="DR24" s="88">
        <f t="shared" si="109"/>
        <v>1.3276128877504412</v>
      </c>
      <c r="DS24" s="268">
        <f t="shared" si="126"/>
        <v>433069.91</v>
      </c>
      <c r="DT24" s="136">
        <v>0</v>
      </c>
      <c r="DU24" s="136">
        <v>433069.91</v>
      </c>
      <c r="DV24" s="268">
        <f t="shared" si="127"/>
        <v>471710.71</v>
      </c>
      <c r="DW24" s="136">
        <v>0</v>
      </c>
      <c r="DX24" s="136">
        <v>471710.71</v>
      </c>
      <c r="DY24" s="268">
        <f t="shared" si="128"/>
        <v>0</v>
      </c>
      <c r="DZ24" s="136">
        <v>0</v>
      </c>
      <c r="EA24" s="136">
        <v>0</v>
      </c>
      <c r="EB24" s="88"/>
      <c r="EC24" s="88"/>
      <c r="ED24" s="88"/>
      <c r="EE24" s="88" t="str">
        <f t="shared" si="111"/>
        <v xml:space="preserve"> </v>
      </c>
      <c r="EF24" s="88" t="str">
        <f t="shared" si="111"/>
        <v xml:space="preserve"> </v>
      </c>
      <c r="EG24" s="88" t="str">
        <f t="shared" si="111"/>
        <v xml:space="preserve"> </v>
      </c>
      <c r="EH24" s="84">
        <f t="shared" si="129"/>
        <v>282848.04000000004</v>
      </c>
      <c r="EI24" s="136">
        <v>72147.06</v>
      </c>
      <c r="EJ24" s="136">
        <v>210700.98</v>
      </c>
      <c r="EK24" s="84">
        <f t="shared" si="130"/>
        <v>216285.59</v>
      </c>
      <c r="EL24" s="136">
        <v>5584.61</v>
      </c>
      <c r="EM24" s="136">
        <v>210700.98</v>
      </c>
      <c r="EN24" s="84">
        <f t="shared" si="131"/>
        <v>95095.6</v>
      </c>
      <c r="EO24" s="136">
        <v>86673.63</v>
      </c>
      <c r="EP24" s="136">
        <v>8421.9699999999993</v>
      </c>
      <c r="EQ24" s="88">
        <f t="shared" si="112"/>
        <v>0.76467063374382926</v>
      </c>
      <c r="ER24" s="88">
        <f t="shared" si="113"/>
        <v>7.7405926173568257E-2</v>
      </c>
      <c r="ES24" s="88">
        <f t="shared" si="113"/>
        <v>1</v>
      </c>
      <c r="ET24" s="88" t="str">
        <f t="shared" si="114"/>
        <v>СВ.200</v>
      </c>
      <c r="EU24" s="88">
        <f t="shared" si="114"/>
        <v>6.4432630778242461E-2</v>
      </c>
      <c r="EV24" s="88" t="str">
        <f>IF(EM24=0," ",IF(EM24/EP24*100&gt;200,"СВ.200",EM24/EP24))</f>
        <v>СВ.200</v>
      </c>
      <c r="EW24" s="84">
        <f t="shared" si="132"/>
        <v>0</v>
      </c>
      <c r="EX24" s="136">
        <v>0</v>
      </c>
      <c r="EY24" s="136">
        <v>0</v>
      </c>
      <c r="EZ24" s="84">
        <f t="shared" si="133"/>
        <v>0</v>
      </c>
      <c r="FA24" s="136">
        <v>0</v>
      </c>
      <c r="FB24" s="136">
        <v>0</v>
      </c>
      <c r="FC24" s="84">
        <f t="shared" si="134"/>
        <v>0</v>
      </c>
      <c r="FD24" s="136">
        <v>0</v>
      </c>
      <c r="FE24" s="136">
        <v>0</v>
      </c>
      <c r="FF24" s="88" t="str">
        <f t="shared" si="135"/>
        <v xml:space="preserve"> </v>
      </c>
      <c r="FG24" s="88" t="str">
        <f t="shared" si="115"/>
        <v xml:space="preserve"> </v>
      </c>
      <c r="FH24" s="88" t="str">
        <f t="shared" si="115"/>
        <v xml:space="preserve"> </v>
      </c>
      <c r="FI24" s="88" t="str">
        <f t="shared" si="136"/>
        <v xml:space="preserve"> </v>
      </c>
      <c r="FJ24" s="88" t="str">
        <f t="shared" si="136"/>
        <v xml:space="preserve"> </v>
      </c>
      <c r="FK24" s="88" t="str">
        <f t="shared" si="136"/>
        <v xml:space="preserve"> </v>
      </c>
      <c r="FL24" s="84">
        <f t="shared" si="137"/>
        <v>534370.03</v>
      </c>
      <c r="FM24" s="92"/>
      <c r="FN24" s="92">
        <v>534370.03</v>
      </c>
      <c r="FO24" s="84">
        <f t="shared" si="138"/>
        <v>5000</v>
      </c>
      <c r="FP24" s="92"/>
      <c r="FQ24" s="92">
        <v>5000</v>
      </c>
      <c r="FR24" s="84">
        <f t="shared" si="139"/>
        <v>0</v>
      </c>
      <c r="FS24" s="92"/>
      <c r="FT24" s="92">
        <v>0</v>
      </c>
      <c r="FU24" s="88">
        <f t="shared" si="32"/>
        <v>9.3568121700238309E-3</v>
      </c>
      <c r="FV24" s="88" t="str">
        <f t="shared" si="32"/>
        <v xml:space="preserve"> </v>
      </c>
      <c r="FW24" s="102">
        <f t="shared" si="32"/>
        <v>9.3568121700238309E-3</v>
      </c>
      <c r="FX24" s="88" t="str">
        <f>IF(FO24&lt;0," ",IF(FR24&lt;0," ",IF(FR24=0," ",IF(FO24/FR24*100&gt;200,"СВ.200",FO24/FR24))))</f>
        <v xml:space="preserve"> </v>
      </c>
      <c r="FY24" s="88" t="str">
        <f t="shared" si="140"/>
        <v xml:space="preserve"> </v>
      </c>
      <c r="FZ24" s="88" t="str">
        <f t="shared" si="140"/>
        <v xml:space="preserve"> </v>
      </c>
      <c r="GA24" s="269">
        <f>I24/'[1]исп.мун.образ01.04.2025-налогов'!I24</f>
        <v>9.9463210195116974E-2</v>
      </c>
      <c r="GB24" s="270">
        <f>J24/'[1]исп.мун.образ01.04.2025-налогов'!J24</f>
        <v>3.9561784688817464E-2</v>
      </c>
      <c r="GC24" s="270">
        <f>K24/'[1]исп.мун.образ01.04.2025-налогов'!K24</f>
        <v>0.20334368730504038</v>
      </c>
      <c r="GD24" s="271">
        <f>F24/'[1]исп.мун.образ01.04.2025-налогов'!F24</f>
        <v>5.4410202586589108E-2</v>
      </c>
      <c r="GE24" s="270">
        <f>G24/'[1]исп.мун.образ01.04.2025-налогов'!G24</f>
        <v>4.4953163014249807E-2</v>
      </c>
      <c r="GF24" s="270">
        <f>H24/'[1]исп.мун.образ01.04.2025-налогов'!H24</f>
        <v>6.6324431929250333E-2</v>
      </c>
      <c r="GG24" s="95">
        <f t="shared" si="34"/>
        <v>3.8471826723449213E-3</v>
      </c>
      <c r="GH24" s="88">
        <f t="shared" si="34"/>
        <v>1.2299656233969215E-2</v>
      </c>
      <c r="GI24" s="88">
        <f t="shared" si="34"/>
        <v>9.9533857912104139E-4</v>
      </c>
      <c r="GJ24" s="95" t="str">
        <f t="shared" si="35"/>
        <v xml:space="preserve"> </v>
      </c>
      <c r="GK24" s="88" t="str">
        <f t="shared" si="35"/>
        <v xml:space="preserve"> </v>
      </c>
      <c r="GL24" s="88" t="str">
        <f t="shared" si="35"/>
        <v xml:space="preserve"> </v>
      </c>
      <c r="GM24" s="95">
        <f t="shared" si="75"/>
        <v>1.776723230398548E-2</v>
      </c>
      <c r="GN24" s="88">
        <f t="shared" si="75"/>
        <v>3.8352291639201896E-2</v>
      </c>
      <c r="GO24" s="88">
        <f t="shared" si="75"/>
        <v>1.0821883176798294E-2</v>
      </c>
      <c r="GP24" s="95">
        <f t="shared" si="76"/>
        <v>1.1513728195876706E-2</v>
      </c>
      <c r="GQ24" s="88">
        <f t="shared" si="36"/>
        <v>1.0499266242079428E-2</v>
      </c>
      <c r="GR24" s="88">
        <f t="shared" si="36"/>
        <v>1.2379958214176878E-2</v>
      </c>
      <c r="GS24" s="95">
        <f t="shared" si="37"/>
        <v>3.4019209264612965E-2</v>
      </c>
      <c r="GT24" s="88">
        <f t="shared" si="37"/>
        <v>0.13484746547249254</v>
      </c>
      <c r="GU24" s="88" t="str">
        <f t="shared" si="37"/>
        <v xml:space="preserve"> </v>
      </c>
      <c r="GV24" s="95" t="str">
        <f t="shared" si="38"/>
        <v xml:space="preserve"> </v>
      </c>
      <c r="GW24" s="88" t="str">
        <f t="shared" si="38"/>
        <v xml:space="preserve"> </v>
      </c>
      <c r="GX24" s="88" t="str">
        <f t="shared" si="38"/>
        <v xml:space="preserve"> </v>
      </c>
      <c r="GY24" s="95">
        <f t="shared" si="39"/>
        <v>1.0503497131636133E-2</v>
      </c>
      <c r="GZ24" s="88">
        <f t="shared" si="39"/>
        <v>3.7947140677924006E-2</v>
      </c>
      <c r="HA24" s="102">
        <f t="shared" si="39"/>
        <v>1.2440783149527592E-3</v>
      </c>
      <c r="HB24" s="95">
        <f t="shared" si="40"/>
        <v>5.4809277538579476E-2</v>
      </c>
      <c r="HC24" s="88">
        <f t="shared" si="40"/>
        <v>3.07258412687374E-3</v>
      </c>
      <c r="HD24" s="88">
        <f t="shared" si="40"/>
        <v>9.8986268812682757E-2</v>
      </c>
      <c r="HE24" s="156"/>
      <c r="HF24" s="156"/>
      <c r="HG24" s="156"/>
      <c r="HH24" s="156"/>
      <c r="HI24" s="156"/>
      <c r="HJ24" s="156"/>
      <c r="HK24" s="156"/>
      <c r="HL24" s="156"/>
      <c r="HM24" s="156"/>
      <c r="HN24" s="156"/>
      <c r="HO24" s="156"/>
      <c r="HP24" s="156"/>
      <c r="HQ24" s="156"/>
      <c r="HR24" s="156"/>
      <c r="HS24" s="156"/>
      <c r="HT24" s="156"/>
      <c r="HU24" s="156"/>
      <c r="HV24" s="156"/>
      <c r="HW24" s="156"/>
      <c r="HX24" s="156"/>
      <c r="HY24" s="156"/>
      <c r="HZ24" s="156"/>
      <c r="IA24" s="156"/>
      <c r="IB24" s="156"/>
      <c r="IC24" s="156"/>
      <c r="ID24" s="156"/>
    </row>
    <row r="25" spans="1:238" s="68" customFormat="1" ht="15.75" outlineLevel="1" x14ac:dyDescent="0.2">
      <c r="A25" s="82">
        <v>14</v>
      </c>
      <c r="B25" s="83" t="s">
        <v>101</v>
      </c>
      <c r="C25" s="84">
        <f t="shared" si="116"/>
        <v>17607423.949999999</v>
      </c>
      <c r="D25" s="92">
        <v>13277257.649999999</v>
      </c>
      <c r="E25" s="92">
        <v>4330166.3</v>
      </c>
      <c r="F25" s="84">
        <f t="shared" si="79"/>
        <v>6076724.0099999988</v>
      </c>
      <c r="G25" s="92">
        <v>5320900.4499999993</v>
      </c>
      <c r="H25" s="92">
        <v>755823.55999999994</v>
      </c>
      <c r="I25" s="84">
        <f t="shared" si="80"/>
        <v>3669837.43</v>
      </c>
      <c r="J25" s="92">
        <v>2994964.91</v>
      </c>
      <c r="K25" s="92">
        <v>674872.5199999999</v>
      </c>
      <c r="L25" s="88">
        <f t="shared" si="81"/>
        <v>0.34512283155424328</v>
      </c>
      <c r="M25" s="88">
        <f t="shared" si="81"/>
        <v>0.40075297100226115</v>
      </c>
      <c r="N25" s="88">
        <f t="shared" si="81"/>
        <v>0.17454839090129171</v>
      </c>
      <c r="O25" s="88">
        <f t="shared" si="82"/>
        <v>1.6558564584698778</v>
      </c>
      <c r="P25" s="88">
        <f t="shared" si="82"/>
        <v>1.7766152892923206</v>
      </c>
      <c r="Q25" s="88">
        <f t="shared" si="82"/>
        <v>1.1199501203575455</v>
      </c>
      <c r="R25" s="84">
        <f t="shared" si="117"/>
        <v>4310820</v>
      </c>
      <c r="S25" s="136">
        <v>2961890</v>
      </c>
      <c r="T25" s="136">
        <v>1348930</v>
      </c>
      <c r="U25" s="84">
        <f t="shared" si="83"/>
        <v>794468.51</v>
      </c>
      <c r="V25" s="136">
        <v>474071.96</v>
      </c>
      <c r="W25" s="136">
        <v>320396.55</v>
      </c>
      <c r="X25" s="84">
        <f t="shared" si="84"/>
        <v>749204.98</v>
      </c>
      <c r="Y25" s="136">
        <v>446020.46</v>
      </c>
      <c r="Z25" s="136">
        <v>303184.52</v>
      </c>
      <c r="AA25" s="88">
        <f t="shared" si="85"/>
        <v>0.18429637748734579</v>
      </c>
      <c r="AB25" s="88">
        <f>IF(S25=0," ",IF(V25/S25*100&gt;200,"СВ.200",V25/S25))</f>
        <v>0.1600572472306534</v>
      </c>
      <c r="AC25" s="88">
        <f t="shared" si="85"/>
        <v>0.23751903360441237</v>
      </c>
      <c r="AD25" s="88">
        <f t="shared" si="86"/>
        <v>1.0604154152846128</v>
      </c>
      <c r="AE25" s="88">
        <f t="shared" si="86"/>
        <v>1.0628928547358567</v>
      </c>
      <c r="AF25" s="88">
        <f t="shared" si="86"/>
        <v>1.0567708074277671</v>
      </c>
      <c r="AG25" s="84">
        <f t="shared" si="118"/>
        <v>501875.54000000004</v>
      </c>
      <c r="AH25" s="136">
        <v>261590</v>
      </c>
      <c r="AI25" s="136">
        <v>240285.54</v>
      </c>
      <c r="AJ25" s="84">
        <f t="shared" si="119"/>
        <v>20442.72</v>
      </c>
      <c r="AK25" s="136">
        <v>0</v>
      </c>
      <c r="AL25" s="136">
        <v>20442.72</v>
      </c>
      <c r="AM25" s="84">
        <f t="shared" si="87"/>
        <v>11949.67</v>
      </c>
      <c r="AN25" s="136">
        <v>0</v>
      </c>
      <c r="AO25" s="136">
        <v>11949.67</v>
      </c>
      <c r="AP25" s="88">
        <f t="shared" si="88"/>
        <v>4.0732648576577372E-2</v>
      </c>
      <c r="AQ25" s="88" t="str">
        <f t="shared" si="88"/>
        <v xml:space="preserve"> </v>
      </c>
      <c r="AR25" s="88">
        <f t="shared" si="88"/>
        <v>8.5076779901112648E-2</v>
      </c>
      <c r="AS25" s="88">
        <f t="shared" si="89"/>
        <v>1.710735108166167</v>
      </c>
      <c r="AT25" s="88" t="str">
        <f t="shared" si="89"/>
        <v xml:space="preserve"> </v>
      </c>
      <c r="AU25" s="88">
        <f t="shared" si="89"/>
        <v>1.710735108166167</v>
      </c>
      <c r="AV25" s="84">
        <f t="shared" si="120"/>
        <v>1401075.3399999999</v>
      </c>
      <c r="AW25" s="136">
        <v>463220</v>
      </c>
      <c r="AX25" s="136">
        <v>937855.34</v>
      </c>
      <c r="AY25" s="84">
        <f t="shared" si="90"/>
        <v>362057.18</v>
      </c>
      <c r="AZ25" s="136">
        <v>194089.5</v>
      </c>
      <c r="BA25" s="136">
        <v>167967.68</v>
      </c>
      <c r="BB25" s="84">
        <f t="shared" si="91"/>
        <v>189115.14</v>
      </c>
      <c r="BC25" s="136">
        <v>72362.86</v>
      </c>
      <c r="BD25" s="136">
        <v>116752.28</v>
      </c>
      <c r="BE25" s="88">
        <f t="shared" si="92"/>
        <v>0.2584137838012337</v>
      </c>
      <c r="BF25" s="88">
        <f t="shared" si="93"/>
        <v>0.41900069081645869</v>
      </c>
      <c r="BG25" s="88">
        <f t="shared" si="93"/>
        <v>0.17909764207345666</v>
      </c>
      <c r="BH25" s="88">
        <f t="shared" si="141"/>
        <v>1.9144801415687818</v>
      </c>
      <c r="BI25" s="88" t="str">
        <f>IF(AZ25=0," ",IF(AZ25/BC25*100&gt;200,"СВ.200",AZ25/BC25))</f>
        <v>СВ.200</v>
      </c>
      <c r="BJ25" s="88">
        <f t="shared" si="142"/>
        <v>1.438667236305792</v>
      </c>
      <c r="BK25" s="84">
        <f t="shared" si="121"/>
        <v>116504.24</v>
      </c>
      <c r="BL25" s="136">
        <v>116504.24</v>
      </c>
      <c r="BM25" s="136"/>
      <c r="BN25" s="84">
        <f t="shared" si="94"/>
        <v>40927.82</v>
      </c>
      <c r="BO25" s="136">
        <v>40927.82</v>
      </c>
      <c r="BP25" s="136"/>
      <c r="BQ25" s="84">
        <f t="shared" si="95"/>
        <v>24039.439999999999</v>
      </c>
      <c r="BR25" s="136">
        <v>24039.439999999999</v>
      </c>
      <c r="BS25" s="268"/>
      <c r="BT25" s="88">
        <f t="shared" si="96"/>
        <v>0.35129897418325717</v>
      </c>
      <c r="BU25" s="88">
        <f t="shared" si="97"/>
        <v>0.35129897418325717</v>
      </c>
      <c r="BV25" s="88" t="str">
        <f t="shared" si="97"/>
        <v xml:space="preserve"> </v>
      </c>
      <c r="BW25" s="88">
        <f t="shared" si="98"/>
        <v>1.7025280122997875</v>
      </c>
      <c r="BX25" s="88">
        <f t="shared" si="98"/>
        <v>1.7025280122997875</v>
      </c>
      <c r="BY25" s="88" t="str">
        <f t="shared" si="98"/>
        <v xml:space="preserve"> </v>
      </c>
      <c r="BZ25" s="84">
        <f t="shared" si="122"/>
        <v>6098630</v>
      </c>
      <c r="CA25" s="136">
        <v>6027630</v>
      </c>
      <c r="CB25" s="136">
        <v>71000</v>
      </c>
      <c r="CC25" s="84">
        <f t="shared" si="123"/>
        <v>1772085.96</v>
      </c>
      <c r="CD25" s="136">
        <v>1757403.64</v>
      </c>
      <c r="CE25" s="136">
        <v>14682.32</v>
      </c>
      <c r="CF25" s="84">
        <f t="shared" si="99"/>
        <v>2003501.25</v>
      </c>
      <c r="CG25" s="136">
        <v>1960726.51</v>
      </c>
      <c r="CH25" s="136">
        <v>42774.74</v>
      </c>
      <c r="CI25" s="88">
        <f>IF(BZ25=0," ",IF(CC25/BZ25*100&gt;200,"СВ.200",CC25/BZ25))</f>
        <v>0.29057115450519216</v>
      </c>
      <c r="CJ25" s="88">
        <f t="shared" si="100"/>
        <v>0.29155798215882528</v>
      </c>
      <c r="CK25" s="88">
        <f t="shared" si="100"/>
        <v>0.2067932394366197</v>
      </c>
      <c r="CL25" s="88">
        <f t="shared" si="101"/>
        <v>0.88449456170791008</v>
      </c>
      <c r="CM25" s="88">
        <f t="shared" si="101"/>
        <v>0.89630227930156348</v>
      </c>
      <c r="CN25" s="88">
        <f t="shared" si="101"/>
        <v>0.34324743996106116</v>
      </c>
      <c r="CO25" s="84">
        <f t="shared" si="124"/>
        <v>2519950</v>
      </c>
      <c r="CP25" s="136">
        <v>2419950</v>
      </c>
      <c r="CQ25" s="136">
        <v>100000</v>
      </c>
      <c r="CR25" s="84">
        <f t="shared" si="102"/>
        <v>2419950</v>
      </c>
      <c r="CS25" s="136">
        <v>2419950</v>
      </c>
      <c r="CT25" s="136">
        <v>0</v>
      </c>
      <c r="CU25" s="84">
        <f t="shared" si="103"/>
        <v>0</v>
      </c>
      <c r="CV25" s="136">
        <v>0</v>
      </c>
      <c r="CW25" s="136">
        <v>0</v>
      </c>
      <c r="CX25" s="88">
        <f>IF(CO25=0," ",IF(CR25/CO25*100&gt;200,"СВ.200",CR25/CO25))</f>
        <v>0.96031667294986012</v>
      </c>
      <c r="CY25" s="88">
        <f>IF(CP25=0," ",IF(CS25/CP25*100&gt;200,"СВ.200",CS25/CP25))</f>
        <v>1</v>
      </c>
      <c r="CZ25" s="88">
        <f>IF(CQ25=0," ",IF(CT25/CQ25*100&gt;200,"СВ.200",CT25/CQ25))</f>
        <v>0</v>
      </c>
      <c r="DA25" s="88" t="str">
        <f t="shared" si="105"/>
        <v xml:space="preserve"> </v>
      </c>
      <c r="DB25" s="88" t="str">
        <f t="shared" si="105"/>
        <v xml:space="preserve"> </v>
      </c>
      <c r="DC25" s="88" t="str">
        <f t="shared" si="105"/>
        <v xml:space="preserve"> </v>
      </c>
      <c r="DD25" s="84">
        <f t="shared" si="125"/>
        <v>70117.299999999988</v>
      </c>
      <c r="DE25" s="136">
        <v>67117.37</v>
      </c>
      <c r="DF25" s="136">
        <v>2999.93</v>
      </c>
      <c r="DG25" s="84">
        <f t="shared" si="106"/>
        <v>70117.3</v>
      </c>
      <c r="DH25" s="136">
        <v>68617.33</v>
      </c>
      <c r="DI25" s="136">
        <v>1499.97</v>
      </c>
      <c r="DJ25" s="84">
        <f t="shared" si="107"/>
        <v>134640.89000000001</v>
      </c>
      <c r="DK25" s="136">
        <v>69578.06</v>
      </c>
      <c r="DL25" s="136">
        <v>65062.83</v>
      </c>
      <c r="DM25" s="88">
        <f t="shared" si="108"/>
        <v>1.0000000000000002</v>
      </c>
      <c r="DN25" s="88">
        <f t="shared" si="108"/>
        <v>1.0223483131117921</v>
      </c>
      <c r="DO25" s="88">
        <f t="shared" si="108"/>
        <v>0.50000166670555646</v>
      </c>
      <c r="DP25" s="88">
        <f t="shared" si="109"/>
        <v>0.52077270136880405</v>
      </c>
      <c r="DQ25" s="88">
        <f t="shared" si="109"/>
        <v>0.9861920553691782</v>
      </c>
      <c r="DR25" s="88">
        <f t="shared" si="109"/>
        <v>2.3054177016277957E-2</v>
      </c>
      <c r="DS25" s="268">
        <f t="shared" si="126"/>
        <v>151363.88</v>
      </c>
      <c r="DT25" s="136">
        <v>0</v>
      </c>
      <c r="DU25" s="136">
        <v>151363.88</v>
      </c>
      <c r="DV25" s="268">
        <f t="shared" si="127"/>
        <v>144046.88</v>
      </c>
      <c r="DW25" s="136">
        <v>0</v>
      </c>
      <c r="DX25" s="136">
        <v>144046.88</v>
      </c>
      <c r="DY25" s="268">
        <f t="shared" si="128"/>
        <v>0</v>
      </c>
      <c r="DZ25" s="136">
        <v>0</v>
      </c>
      <c r="EA25" s="136">
        <v>0</v>
      </c>
      <c r="EB25" s="88">
        <f>IF(DV25=0," ",IF(DV25/DS25*100&gt;200,"СВ.200",DV25/DS25))</f>
        <v>0.95165953726873276</v>
      </c>
      <c r="EC25" s="88" t="str">
        <f t="shared" ref="EC25:ED39" si="144">IF(DW25=0," ",IF(DW25/DT25*100&gt;200,"СВ.200",DW25/DT25))</f>
        <v xml:space="preserve"> </v>
      </c>
      <c r="ED25" s="88">
        <f>IF(DU25=0," ",IF(DX25/DU25*100&gt;200,"СВ.200",DX25/DU25))</f>
        <v>0.95165953726873276</v>
      </c>
      <c r="EE25" s="88" t="str">
        <f t="shared" si="111"/>
        <v xml:space="preserve"> </v>
      </c>
      <c r="EF25" s="88" t="str">
        <f t="shared" si="111"/>
        <v xml:space="preserve"> </v>
      </c>
      <c r="EG25" s="88" t="str">
        <f t="shared" si="111"/>
        <v xml:space="preserve"> </v>
      </c>
      <c r="EH25" s="84">
        <f t="shared" si="129"/>
        <v>545856.04</v>
      </c>
      <c r="EI25" s="136">
        <v>545856.04</v>
      </c>
      <c r="EJ25" s="136">
        <v>0</v>
      </c>
      <c r="EK25" s="84">
        <f t="shared" si="130"/>
        <v>232812.31</v>
      </c>
      <c r="EL25" s="136">
        <v>232812.31</v>
      </c>
      <c r="EM25" s="136">
        <v>0</v>
      </c>
      <c r="EN25" s="84">
        <f t="shared" si="131"/>
        <v>261275.5</v>
      </c>
      <c r="EO25" s="136">
        <v>257213.81</v>
      </c>
      <c r="EP25" s="136">
        <v>4061.69</v>
      </c>
      <c r="EQ25" s="88">
        <f t="shared" si="112"/>
        <v>0.4265086267067778</v>
      </c>
      <c r="ER25" s="88">
        <f t="shared" si="113"/>
        <v>0.4265086267067778</v>
      </c>
      <c r="ES25" s="88"/>
      <c r="ET25" s="88">
        <f t="shared" si="114"/>
        <v>0.89106062374772987</v>
      </c>
      <c r="EU25" s="88">
        <f t="shared" si="114"/>
        <v>0.9051314546446787</v>
      </c>
      <c r="EV25" s="88">
        <f t="shared" si="114"/>
        <v>0</v>
      </c>
      <c r="EW25" s="84">
        <f t="shared" si="132"/>
        <v>13500</v>
      </c>
      <c r="EX25" s="136">
        <v>13500</v>
      </c>
      <c r="EY25" s="136">
        <v>0</v>
      </c>
      <c r="EZ25" s="84">
        <f t="shared" si="133"/>
        <v>13500</v>
      </c>
      <c r="FA25" s="136">
        <v>13500</v>
      </c>
      <c r="FB25" s="136">
        <v>0</v>
      </c>
      <c r="FC25" s="84">
        <f t="shared" si="134"/>
        <v>0</v>
      </c>
      <c r="FD25" s="136">
        <v>0</v>
      </c>
      <c r="FE25" s="136">
        <v>0</v>
      </c>
      <c r="FF25" s="88">
        <f t="shared" si="135"/>
        <v>1</v>
      </c>
      <c r="FG25" s="88">
        <f t="shared" si="115"/>
        <v>1</v>
      </c>
      <c r="FH25" s="88" t="str">
        <f t="shared" si="115"/>
        <v xml:space="preserve"> </v>
      </c>
      <c r="FI25" s="88" t="str">
        <f t="shared" si="136"/>
        <v xml:space="preserve"> </v>
      </c>
      <c r="FJ25" s="88" t="str">
        <f t="shared" si="136"/>
        <v xml:space="preserve"> </v>
      </c>
      <c r="FK25" s="88" t="str">
        <f t="shared" si="136"/>
        <v xml:space="preserve"> </v>
      </c>
      <c r="FL25" s="84">
        <f t="shared" si="137"/>
        <v>983731.6100000001</v>
      </c>
      <c r="FM25" s="92"/>
      <c r="FN25" s="92">
        <v>983731.6100000001</v>
      </c>
      <c r="FO25" s="84">
        <f t="shared" si="138"/>
        <v>0</v>
      </c>
      <c r="FP25" s="92"/>
      <c r="FQ25" s="92">
        <v>0</v>
      </c>
      <c r="FR25" s="84">
        <f t="shared" si="139"/>
        <v>0</v>
      </c>
      <c r="FS25" s="92"/>
      <c r="FT25" s="92">
        <v>0</v>
      </c>
      <c r="FU25" s="88">
        <f t="shared" si="32"/>
        <v>0</v>
      </c>
      <c r="FV25" s="88" t="str">
        <f t="shared" si="32"/>
        <v xml:space="preserve"> </v>
      </c>
      <c r="FW25" s="102">
        <f t="shared" si="32"/>
        <v>0</v>
      </c>
      <c r="FX25" s="88" t="str">
        <f>IF(FO25&lt;0," ",IF(FR25&lt;0," ",IF(FR25=0," ",IF(FO25/FR25*100&gt;200,"СВ.200",FO25/FR25))))</f>
        <v xml:space="preserve"> </v>
      </c>
      <c r="FY25" s="88" t="str">
        <f t="shared" si="140"/>
        <v xml:space="preserve"> </v>
      </c>
      <c r="FZ25" s="88" t="str">
        <f t="shared" si="140"/>
        <v xml:space="preserve"> </v>
      </c>
      <c r="GA25" s="269">
        <f>I25/'[1]исп.мун.образ01.04.2025-налогов'!I25</f>
        <v>0.10519506039430961</v>
      </c>
      <c r="GB25" s="270">
        <f>J25/'[1]исп.мун.образ01.04.2025-налогов'!J25</f>
        <v>0.15190261050144377</v>
      </c>
      <c r="GC25" s="270">
        <f>K25/'[1]исп.мун.образ01.04.2025-налогов'!K25</f>
        <v>4.4488264646148058E-2</v>
      </c>
      <c r="GD25" s="271">
        <f>F25/'[1]исп.мун.образ01.04.2025-налогов'!F25</f>
        <v>0.15792670350505206</v>
      </c>
      <c r="GE25" s="270">
        <f>G25/'[1]исп.мун.образ01.04.2025-налогов'!G25</f>
        <v>0.22539896984669011</v>
      </c>
      <c r="GF25" s="270">
        <f>H25/'[1]исп.мун.образ01.04.2025-налогов'!H25</f>
        <v>5.0823485051316827E-2</v>
      </c>
      <c r="GG25" s="95">
        <f t="shared" si="34"/>
        <v>0.20415208964719725</v>
      </c>
      <c r="GH25" s="88">
        <f t="shared" si="34"/>
        <v>0.14892343429826696</v>
      </c>
      <c r="GI25" s="88">
        <f t="shared" si="34"/>
        <v>0.44924709632568838</v>
      </c>
      <c r="GJ25" s="95">
        <f t="shared" si="35"/>
        <v>0.13073960717857255</v>
      </c>
      <c r="GK25" s="88">
        <f t="shared" si="35"/>
        <v>8.9096190476557424E-2</v>
      </c>
      <c r="GL25" s="88">
        <f t="shared" si="35"/>
        <v>0.42390389365475722</v>
      </c>
      <c r="GM25" s="95">
        <f t="shared" si="75"/>
        <v>5.1532293625333701E-2</v>
      </c>
      <c r="GN25" s="88">
        <f t="shared" si="75"/>
        <v>2.4161505117600859E-2</v>
      </c>
      <c r="GO25" s="88">
        <f t="shared" si="75"/>
        <v>0.17299901320622749</v>
      </c>
      <c r="GP25" s="95">
        <f t="shared" si="76"/>
        <v>5.9580981364990453E-2</v>
      </c>
      <c r="GQ25" s="88">
        <f t="shared" si="36"/>
        <v>3.647681474664688E-2</v>
      </c>
      <c r="GR25" s="88">
        <f t="shared" si="36"/>
        <v>0.22223133663629116</v>
      </c>
      <c r="GS25" s="95" t="str">
        <f t="shared" si="37"/>
        <v xml:space="preserve"> </v>
      </c>
      <c r="GT25" s="88" t="str">
        <f t="shared" si="37"/>
        <v xml:space="preserve"> </v>
      </c>
      <c r="GU25" s="88" t="str">
        <f t="shared" si="37"/>
        <v xml:space="preserve"> </v>
      </c>
      <c r="GV25" s="95">
        <f t="shared" si="38"/>
        <v>0.39823266549832997</v>
      </c>
      <c r="GW25" s="88">
        <f t="shared" si="38"/>
        <v>0.45480084108696306</v>
      </c>
      <c r="GX25" s="88" t="str">
        <f t="shared" si="38"/>
        <v xml:space="preserve"> </v>
      </c>
      <c r="GY25" s="95">
        <f t="shared" si="39"/>
        <v>7.11953880747246E-2</v>
      </c>
      <c r="GZ25" s="88">
        <f t="shared" si="39"/>
        <v>8.5882077997367912E-2</v>
      </c>
      <c r="HA25" s="102">
        <f t="shared" si="39"/>
        <v>6.0184551595018282E-3</v>
      </c>
      <c r="HB25" s="95">
        <f t="shared" si="40"/>
        <v>3.831214147900721E-2</v>
      </c>
      <c r="HC25" s="88">
        <f t="shared" si="40"/>
        <v>4.3754306660632979E-2</v>
      </c>
      <c r="HD25" s="88" t="str">
        <f t="shared" si="40"/>
        <v xml:space="preserve"> </v>
      </c>
      <c r="HE25" s="156"/>
      <c r="HF25" s="156"/>
      <c r="HG25" s="156"/>
      <c r="HH25" s="156"/>
      <c r="HI25" s="156"/>
      <c r="HJ25" s="156"/>
      <c r="HK25" s="156"/>
      <c r="HL25" s="156"/>
      <c r="HM25" s="156"/>
      <c r="HN25" s="156"/>
      <c r="HO25" s="156"/>
      <c r="HP25" s="156"/>
      <c r="HQ25" s="156"/>
      <c r="HR25" s="156"/>
      <c r="HS25" s="156"/>
      <c r="HT25" s="156"/>
      <c r="HU25" s="156"/>
      <c r="HV25" s="156"/>
      <c r="HW25" s="156"/>
      <c r="HX25" s="156"/>
      <c r="HY25" s="156"/>
      <c r="HZ25" s="156"/>
      <c r="IA25" s="156"/>
      <c r="IB25" s="156"/>
      <c r="IC25" s="156"/>
      <c r="ID25" s="156"/>
    </row>
    <row r="26" spans="1:238" s="68" customFormat="1" ht="15.75" outlineLevel="1" x14ac:dyDescent="0.2">
      <c r="A26" s="82">
        <v>15</v>
      </c>
      <c r="B26" s="83" t="s">
        <v>102</v>
      </c>
      <c r="C26" s="84">
        <f t="shared" si="116"/>
        <v>20208761.969999999</v>
      </c>
      <c r="D26" s="92">
        <v>18614771</v>
      </c>
      <c r="E26" s="92">
        <v>1593990.97</v>
      </c>
      <c r="F26" s="84">
        <f t="shared" si="79"/>
        <v>4571483.6099999994</v>
      </c>
      <c r="G26" s="92">
        <v>3904488.57</v>
      </c>
      <c r="H26" s="92">
        <v>666995.04</v>
      </c>
      <c r="I26" s="84">
        <f t="shared" si="80"/>
        <v>5248056.2699999996</v>
      </c>
      <c r="J26" s="92">
        <v>4787090.0599999996</v>
      </c>
      <c r="K26" s="92">
        <v>460966.20999999996</v>
      </c>
      <c r="L26" s="88">
        <f t="shared" si="81"/>
        <v>0.22621294747230869</v>
      </c>
      <c r="M26" s="88">
        <f t="shared" si="81"/>
        <v>0.2097521677811669</v>
      </c>
      <c r="N26" s="88">
        <f t="shared" si="81"/>
        <v>0.41844342443169552</v>
      </c>
      <c r="O26" s="88">
        <f t="shared" si="82"/>
        <v>0.87108128701524001</v>
      </c>
      <c r="P26" s="88">
        <f t="shared" si="82"/>
        <v>0.81562881020876388</v>
      </c>
      <c r="Q26" s="88">
        <f t="shared" si="82"/>
        <v>1.4469499619071864</v>
      </c>
      <c r="R26" s="84">
        <f t="shared" si="117"/>
        <v>1990000</v>
      </c>
      <c r="S26" s="136">
        <v>1790000</v>
      </c>
      <c r="T26" s="136">
        <v>200000</v>
      </c>
      <c r="U26" s="84">
        <f t="shared" si="83"/>
        <v>401523.32999999996</v>
      </c>
      <c r="V26" s="136">
        <v>353167.16</v>
      </c>
      <c r="W26" s="136">
        <v>48356.17</v>
      </c>
      <c r="X26" s="84">
        <f t="shared" si="84"/>
        <v>394286.10000000003</v>
      </c>
      <c r="Y26" s="136">
        <v>386899.01</v>
      </c>
      <c r="Z26" s="136">
        <v>7387.09</v>
      </c>
      <c r="AA26" s="88">
        <f t="shared" si="85"/>
        <v>0.20177051758793968</v>
      </c>
      <c r="AB26" s="88">
        <f t="shared" si="85"/>
        <v>0.19730008938547486</v>
      </c>
      <c r="AC26" s="88">
        <f t="shared" si="85"/>
        <v>0.24178084999999999</v>
      </c>
      <c r="AD26" s="88">
        <f t="shared" si="86"/>
        <v>1.0183552755220129</v>
      </c>
      <c r="AE26" s="88">
        <f t="shared" si="86"/>
        <v>0.91281484540371394</v>
      </c>
      <c r="AF26" s="88" t="str">
        <f t="shared" si="86"/>
        <v>СВ.200</v>
      </c>
      <c r="AG26" s="84">
        <f t="shared" si="118"/>
        <v>512941.09</v>
      </c>
      <c r="AH26" s="136">
        <v>0</v>
      </c>
      <c r="AI26" s="136">
        <v>512941.09</v>
      </c>
      <c r="AJ26" s="84">
        <f t="shared" si="119"/>
        <v>0</v>
      </c>
      <c r="AK26" s="136">
        <v>0</v>
      </c>
      <c r="AL26" s="136">
        <v>0</v>
      </c>
      <c r="AM26" s="84">
        <f t="shared" si="87"/>
        <v>71028.73</v>
      </c>
      <c r="AN26" s="136">
        <v>0</v>
      </c>
      <c r="AO26" s="136">
        <v>71028.73</v>
      </c>
      <c r="AP26" s="88" t="str">
        <f t="shared" si="88"/>
        <v xml:space="preserve"> </v>
      </c>
      <c r="AQ26" s="88" t="str">
        <f t="shared" si="88"/>
        <v xml:space="preserve"> </v>
      </c>
      <c r="AR26" s="88" t="str">
        <f t="shared" si="88"/>
        <v xml:space="preserve"> </v>
      </c>
      <c r="AS26" s="88" t="str">
        <f t="shared" si="89"/>
        <v xml:space="preserve"> </v>
      </c>
      <c r="AT26" s="88" t="str">
        <f t="shared" si="89"/>
        <v xml:space="preserve"> </v>
      </c>
      <c r="AU26" s="88" t="str">
        <f t="shared" si="89"/>
        <v xml:space="preserve"> </v>
      </c>
      <c r="AV26" s="84">
        <f t="shared" si="120"/>
        <v>1092267.3599999999</v>
      </c>
      <c r="AW26" s="136">
        <v>833000</v>
      </c>
      <c r="AX26" s="136">
        <v>259267.36</v>
      </c>
      <c r="AY26" s="84">
        <f t="shared" si="90"/>
        <v>124682.89</v>
      </c>
      <c r="AZ26" s="136">
        <v>50000</v>
      </c>
      <c r="BA26" s="136">
        <v>74682.89</v>
      </c>
      <c r="BB26" s="84">
        <f t="shared" si="91"/>
        <v>97976.960000000006</v>
      </c>
      <c r="BC26" s="136">
        <v>20000</v>
      </c>
      <c r="BD26" s="136">
        <v>77976.960000000006</v>
      </c>
      <c r="BE26" s="88">
        <f t="shared" si="92"/>
        <v>0.11415052263394561</v>
      </c>
      <c r="BF26" s="88">
        <f t="shared" si="93"/>
        <v>6.0024009603841535E-2</v>
      </c>
      <c r="BG26" s="88">
        <f t="shared" si="93"/>
        <v>0.2880535752745737</v>
      </c>
      <c r="BH26" s="88">
        <f t="shared" si="141"/>
        <v>1.2725735723990619</v>
      </c>
      <c r="BI26" s="88" t="str">
        <f t="shared" ref="BI26:BI38" si="145">IF(BC26=0," ",IF(AZ26/BC26*100&gt;200,"СВ.200",AZ26/BC26))</f>
        <v>СВ.200</v>
      </c>
      <c r="BJ26" s="88">
        <f t="shared" si="142"/>
        <v>0.95775585506282868</v>
      </c>
      <c r="BK26" s="84">
        <f t="shared" si="121"/>
        <v>58492</v>
      </c>
      <c r="BL26" s="136">
        <v>58492</v>
      </c>
      <c r="BM26" s="136"/>
      <c r="BN26" s="84">
        <f t="shared" si="94"/>
        <v>12452.11</v>
      </c>
      <c r="BO26" s="136">
        <v>12452.11</v>
      </c>
      <c r="BP26" s="136"/>
      <c r="BQ26" s="84">
        <f t="shared" si="95"/>
        <v>14056.11</v>
      </c>
      <c r="BR26" s="136">
        <v>14056.11</v>
      </c>
      <c r="BS26" s="268"/>
      <c r="BT26" s="88">
        <f t="shared" si="96"/>
        <v>0.21288569377008823</v>
      </c>
      <c r="BU26" s="88">
        <f t="shared" si="97"/>
        <v>0.21288569377008823</v>
      </c>
      <c r="BV26" s="88" t="str">
        <f t="shared" si="97"/>
        <v xml:space="preserve"> </v>
      </c>
      <c r="BW26" s="88">
        <f t="shared" si="98"/>
        <v>0.88588592434179869</v>
      </c>
      <c r="BX26" s="88">
        <f t="shared" si="98"/>
        <v>0.88588592434179869</v>
      </c>
      <c r="BY26" s="88" t="str">
        <f t="shared" si="98"/>
        <v xml:space="preserve"> </v>
      </c>
      <c r="BZ26" s="84">
        <f t="shared" si="122"/>
        <v>10006511.140000001</v>
      </c>
      <c r="CA26" s="136">
        <v>9922339</v>
      </c>
      <c r="CB26" s="136">
        <v>84172.14</v>
      </c>
      <c r="CC26" s="84">
        <f t="shared" si="123"/>
        <v>2273156.94</v>
      </c>
      <c r="CD26" s="136">
        <v>2219861.42</v>
      </c>
      <c r="CE26" s="136">
        <v>53295.519999999997</v>
      </c>
      <c r="CF26" s="84">
        <f t="shared" si="99"/>
        <v>2675885</v>
      </c>
      <c r="CG26" s="136">
        <v>2674880.5099999998</v>
      </c>
      <c r="CH26" s="136">
        <v>1004.49</v>
      </c>
      <c r="CI26" s="88">
        <f t="shared" si="100"/>
        <v>0.22716778187687101</v>
      </c>
      <c r="CJ26" s="88">
        <f t="shared" si="100"/>
        <v>0.2237236018644394</v>
      </c>
      <c r="CK26" s="88">
        <f t="shared" si="100"/>
        <v>0.63317292396272684</v>
      </c>
      <c r="CL26" s="88">
        <f t="shared" si="101"/>
        <v>0.84949724670529558</v>
      </c>
      <c r="CM26" s="88">
        <f t="shared" si="101"/>
        <v>0.82989180701757781</v>
      </c>
      <c r="CN26" s="88" t="str">
        <f t="shared" si="101"/>
        <v>СВ.200</v>
      </c>
      <c r="CO26" s="84">
        <f t="shared" si="124"/>
        <v>485245.4</v>
      </c>
      <c r="CP26" s="136">
        <v>200000</v>
      </c>
      <c r="CQ26" s="136">
        <v>285245.40000000002</v>
      </c>
      <c r="CR26" s="84">
        <f t="shared" si="102"/>
        <v>265271.5</v>
      </c>
      <c r="CS26" s="136">
        <v>0</v>
      </c>
      <c r="CT26" s="136">
        <v>265271.5</v>
      </c>
      <c r="CU26" s="84">
        <f t="shared" si="103"/>
        <v>0</v>
      </c>
      <c r="CV26" s="136">
        <v>0</v>
      </c>
      <c r="CW26" s="136">
        <v>0</v>
      </c>
      <c r="CX26" s="88">
        <f t="shared" ref="CX26:CZ38" si="146">IF(CR26=0," ",IF(CR26/CO26*100&gt;200,"СВ.200",CR26/CO26))</f>
        <v>0.54667494014368812</v>
      </c>
      <c r="CY26" s="88" t="str">
        <f t="shared" si="146"/>
        <v xml:space="preserve"> </v>
      </c>
      <c r="CZ26" s="88">
        <f t="shared" si="146"/>
        <v>0.92997643432637289</v>
      </c>
      <c r="DA26" s="88" t="str">
        <f t="shared" si="105"/>
        <v xml:space="preserve"> </v>
      </c>
      <c r="DB26" s="88" t="str">
        <f t="shared" si="105"/>
        <v xml:space="preserve"> </v>
      </c>
      <c r="DC26" s="88" t="str">
        <f t="shared" si="105"/>
        <v xml:space="preserve"> </v>
      </c>
      <c r="DD26" s="84">
        <f t="shared" si="125"/>
        <v>5749364.9800000004</v>
      </c>
      <c r="DE26" s="136">
        <v>5500000</v>
      </c>
      <c r="DF26" s="136">
        <v>249364.98</v>
      </c>
      <c r="DG26" s="84">
        <f t="shared" si="106"/>
        <v>1387680.16</v>
      </c>
      <c r="DH26" s="136">
        <v>1162291.2</v>
      </c>
      <c r="DI26" s="136">
        <v>225388.96</v>
      </c>
      <c r="DJ26" s="84">
        <f t="shared" si="107"/>
        <v>1628279.96</v>
      </c>
      <c r="DK26" s="136">
        <v>1621128.81</v>
      </c>
      <c r="DL26" s="136">
        <v>7151.15</v>
      </c>
      <c r="DM26" s="88">
        <f t="shared" si="108"/>
        <v>0.2413623356365871</v>
      </c>
      <c r="DN26" s="88">
        <f t="shared" si="108"/>
        <v>0.21132567272727271</v>
      </c>
      <c r="DO26" s="88">
        <f t="shared" si="108"/>
        <v>0.90385169561499767</v>
      </c>
      <c r="DP26" s="88">
        <f t="shared" si="109"/>
        <v>0.85223683524300076</v>
      </c>
      <c r="DQ26" s="88">
        <f t="shared" si="109"/>
        <v>0.71696412575629931</v>
      </c>
      <c r="DR26" s="88" t="str">
        <f t="shared" si="109"/>
        <v>СВ.200</v>
      </c>
      <c r="DS26" s="268">
        <f t="shared" si="126"/>
        <v>1000</v>
      </c>
      <c r="DT26" s="136">
        <v>0</v>
      </c>
      <c r="DU26" s="136">
        <v>1000</v>
      </c>
      <c r="DV26" s="268">
        <f t="shared" si="127"/>
        <v>0</v>
      </c>
      <c r="DW26" s="136">
        <v>0</v>
      </c>
      <c r="DX26" s="136">
        <v>0</v>
      </c>
      <c r="DY26" s="268">
        <f t="shared" si="128"/>
        <v>0</v>
      </c>
      <c r="DZ26" s="136">
        <v>0</v>
      </c>
      <c r="EA26" s="136">
        <v>0</v>
      </c>
      <c r="EB26" s="88" t="str">
        <f t="shared" ref="EB26:EB31" si="147">IF(DV26=0," ",IF(DV26/DS26*100&gt;200,"СВ.200",DV26/DS26))</f>
        <v xml:space="preserve"> </v>
      </c>
      <c r="EC26" s="88" t="str">
        <f t="shared" si="144"/>
        <v xml:space="preserve"> </v>
      </c>
      <c r="ED26" s="88" t="str">
        <f t="shared" si="144"/>
        <v xml:space="preserve"> </v>
      </c>
      <c r="EE26" s="88" t="str">
        <f t="shared" si="111"/>
        <v xml:space="preserve"> </v>
      </c>
      <c r="EF26" s="88" t="str">
        <f>IF(DZ26=0," ",IF(DW26/DZ26*100&gt;200,"СВ.200",DW26/DZ26))</f>
        <v xml:space="preserve"> </v>
      </c>
      <c r="EG26" s="88" t="str">
        <f t="shared" si="111"/>
        <v xml:space="preserve"> </v>
      </c>
      <c r="EH26" s="84">
        <f t="shared" si="129"/>
        <v>280940</v>
      </c>
      <c r="EI26" s="136">
        <v>280940</v>
      </c>
      <c r="EJ26" s="136">
        <v>0</v>
      </c>
      <c r="EK26" s="84">
        <f t="shared" si="130"/>
        <v>106572.97</v>
      </c>
      <c r="EL26" s="136">
        <v>106572.97</v>
      </c>
      <c r="EM26" s="136">
        <v>0</v>
      </c>
      <c r="EN26" s="84">
        <f t="shared" si="131"/>
        <v>61818.8</v>
      </c>
      <c r="EO26" s="136">
        <v>46325.62</v>
      </c>
      <c r="EP26" s="136">
        <v>15493.18</v>
      </c>
      <c r="EQ26" s="88">
        <f t="shared" si="112"/>
        <v>0.37934423720367338</v>
      </c>
      <c r="ER26" s="88">
        <f t="shared" si="113"/>
        <v>0.37934423720367338</v>
      </c>
      <c r="ES26" s="88" t="str">
        <f t="shared" si="113"/>
        <v xml:space="preserve"> </v>
      </c>
      <c r="ET26" s="88">
        <f t="shared" si="114"/>
        <v>1.7239572751331309</v>
      </c>
      <c r="EU26" s="88" t="str">
        <f t="shared" si="114"/>
        <v>СВ.200</v>
      </c>
      <c r="EV26" s="88">
        <f t="shared" si="114"/>
        <v>0</v>
      </c>
      <c r="EW26" s="84">
        <f t="shared" si="132"/>
        <v>1000</v>
      </c>
      <c r="EX26" s="136">
        <v>0</v>
      </c>
      <c r="EY26" s="136">
        <v>1000</v>
      </c>
      <c r="EZ26" s="84">
        <f t="shared" si="133"/>
        <v>143.71</v>
      </c>
      <c r="FA26" s="136">
        <v>143.71</v>
      </c>
      <c r="FB26" s="136">
        <v>0</v>
      </c>
      <c r="FC26" s="84">
        <f t="shared" si="134"/>
        <v>210890.66999999998</v>
      </c>
      <c r="FD26" s="136">
        <v>111591.06</v>
      </c>
      <c r="FE26" s="136">
        <v>99299.61</v>
      </c>
      <c r="FF26" s="88" t="str">
        <f>IF(EZ26=0," ",IF(EW26/EZ26*100&gt;200,"СВ.200",EW26/EZ26))</f>
        <v>СВ.200</v>
      </c>
      <c r="FG26" s="88" t="str">
        <f t="shared" si="115"/>
        <v xml:space="preserve"> </v>
      </c>
      <c r="FH26" s="88" t="str">
        <f t="shared" ref="FH26:FH38" si="148">IF(FB26=0," ",IF(EY26/FB26*100&gt;200,"СВ.200",EY26/FB26))</f>
        <v xml:space="preserve"> </v>
      </c>
      <c r="FI26" s="88">
        <f>IF(EZ26&lt;0," ",IF(FC26&lt;0," ",IF(FC26=0," ",IF(EZ26/FC26*100&gt;200,"СВ.200",EZ26/FC26))))</f>
        <v>6.8144313828582377E-4</v>
      </c>
      <c r="FJ26" s="88">
        <f t="shared" si="136"/>
        <v>1.2878271789872773E-3</v>
      </c>
      <c r="FK26" s="88">
        <f t="shared" si="136"/>
        <v>0</v>
      </c>
      <c r="FL26" s="84">
        <f t="shared" si="137"/>
        <v>0</v>
      </c>
      <c r="FM26" s="92"/>
      <c r="FN26" s="92">
        <v>0</v>
      </c>
      <c r="FO26" s="84">
        <f t="shared" si="138"/>
        <v>0</v>
      </c>
      <c r="FP26" s="92"/>
      <c r="FQ26" s="92">
        <v>0</v>
      </c>
      <c r="FR26" s="84">
        <f t="shared" si="139"/>
        <v>0</v>
      </c>
      <c r="FS26" s="92"/>
      <c r="FT26" s="92">
        <v>0</v>
      </c>
      <c r="FU26" s="88" t="str">
        <f t="shared" si="32"/>
        <v xml:space="preserve"> </v>
      </c>
      <c r="FV26" s="88" t="str">
        <f t="shared" si="32"/>
        <v xml:space="preserve"> </v>
      </c>
      <c r="FW26" s="102" t="str">
        <f t="shared" si="32"/>
        <v xml:space="preserve"> </v>
      </c>
      <c r="FX26" s="88" t="str">
        <f t="shared" ref="FX26:FX33" si="149">IF(FO26&lt;0," ",IF(FR26&lt;0," ",IF(FR26=0," ",IF(FO26/FR26*100&gt;200,"СВ.200",FO26/FR26))))</f>
        <v xml:space="preserve"> </v>
      </c>
      <c r="FY26" s="88" t="str">
        <f t="shared" si="140"/>
        <v xml:space="preserve"> </v>
      </c>
      <c r="FZ26" s="88" t="str">
        <f t="shared" si="140"/>
        <v xml:space="preserve"> </v>
      </c>
      <c r="GA26" s="269">
        <f>I26/'[1]исп.мун.образ01.04.2025-налогов'!I26</f>
        <v>0.13903853870515417</v>
      </c>
      <c r="GB26" s="270">
        <f>J26/'[1]исп.мун.образ01.04.2025-налогов'!J26</f>
        <v>0.18315107129741637</v>
      </c>
      <c r="GC26" s="270">
        <f>K26/'[1]исп.мун.образ01.04.2025-налогов'!K26</f>
        <v>3.9711249213413027E-2</v>
      </c>
      <c r="GD26" s="271">
        <f>F26/'[1]исп.мун.образ01.04.2025-налогов'!F26</f>
        <v>9.9602251802447986E-2</v>
      </c>
      <c r="GE26" s="270">
        <f>G26/'[1]исп.мун.образ01.04.2025-налогов'!G26</f>
        <v>0.11772738992680243</v>
      </c>
      <c r="GF26" s="270">
        <f>H26/'[1]исп.мун.образ01.04.2025-налогов'!H26</f>
        <v>5.2387767408072272E-2</v>
      </c>
      <c r="GG26" s="95">
        <f t="shared" si="34"/>
        <v>7.5129929961669423E-2</v>
      </c>
      <c r="GH26" s="88">
        <f t="shared" si="34"/>
        <v>8.0821335122322729E-2</v>
      </c>
      <c r="GI26" s="88">
        <f t="shared" si="34"/>
        <v>1.6025231003374413E-2</v>
      </c>
      <c r="GJ26" s="95">
        <f t="shared" si="35"/>
        <v>8.7832170965609135E-2</v>
      </c>
      <c r="GK26" s="88">
        <f t="shared" si="35"/>
        <v>9.0451579936370513E-2</v>
      </c>
      <c r="GL26" s="88">
        <f t="shared" si="35"/>
        <v>7.2498545116617352E-2</v>
      </c>
      <c r="GM26" s="95">
        <f t="shared" si="75"/>
        <v>1.8669190069488341E-2</v>
      </c>
      <c r="GN26" s="88">
        <f t="shared" si="75"/>
        <v>4.1779034338869326E-3</v>
      </c>
      <c r="GO26" s="88">
        <f t="shared" si="75"/>
        <v>0.16915981759270385</v>
      </c>
      <c r="GP26" s="95">
        <f t="shared" si="76"/>
        <v>2.7274053816415195E-2</v>
      </c>
      <c r="GQ26" s="88">
        <f t="shared" si="36"/>
        <v>1.2805774457677565E-2</v>
      </c>
      <c r="GR26" s="88">
        <f t="shared" si="36"/>
        <v>0.11196918345899542</v>
      </c>
      <c r="GS26" s="95" t="str">
        <f t="shared" si="37"/>
        <v xml:space="preserve"> </v>
      </c>
      <c r="GT26" s="88" t="str">
        <f t="shared" si="37"/>
        <v xml:space="preserve"> </v>
      </c>
      <c r="GU26" s="88" t="str">
        <f t="shared" si="37"/>
        <v xml:space="preserve"> </v>
      </c>
      <c r="GV26" s="95">
        <f t="shared" si="38"/>
        <v>5.8027441992731993E-2</v>
      </c>
      <c r="GW26" s="88" t="str">
        <f t="shared" si="38"/>
        <v xml:space="preserve"> </v>
      </c>
      <c r="GX26" s="88">
        <f t="shared" si="38"/>
        <v>0.39771135329582058</v>
      </c>
      <c r="GY26" s="95">
        <f t="shared" si="39"/>
        <v>1.1779370650688547E-2</v>
      </c>
      <c r="GZ26" s="88">
        <f t="shared" si="39"/>
        <v>9.6771983437470583E-3</v>
      </c>
      <c r="HA26" s="102">
        <f t="shared" si="39"/>
        <v>3.3610229261706627E-2</v>
      </c>
      <c r="HB26" s="95">
        <f t="shared" si="40"/>
        <v>2.3312556511604778E-2</v>
      </c>
      <c r="HC26" s="88">
        <f t="shared" si="40"/>
        <v>2.7294988342096749E-2</v>
      </c>
      <c r="HD26" s="88" t="str">
        <f t="shared" si="40"/>
        <v xml:space="preserve"> </v>
      </c>
      <c r="HE26" s="156"/>
      <c r="HF26" s="156"/>
      <c r="HG26" s="156"/>
      <c r="HH26" s="156"/>
      <c r="HI26" s="156"/>
      <c r="HJ26" s="156"/>
      <c r="HK26" s="156"/>
      <c r="HL26" s="156"/>
      <c r="HM26" s="156"/>
      <c r="HN26" s="156"/>
      <c r="HO26" s="156"/>
      <c r="HP26" s="156"/>
      <c r="HQ26" s="156"/>
      <c r="HR26" s="156"/>
      <c r="HS26" s="156"/>
      <c r="HT26" s="156"/>
      <c r="HU26" s="156"/>
      <c r="HV26" s="156"/>
      <c r="HW26" s="156"/>
      <c r="HX26" s="156"/>
      <c r="HY26" s="156"/>
      <c r="HZ26" s="156"/>
      <c r="IA26" s="156"/>
      <c r="IB26" s="156"/>
      <c r="IC26" s="156"/>
      <c r="ID26" s="156"/>
    </row>
    <row r="27" spans="1:238" s="68" customFormat="1" ht="15.75" outlineLevel="1" x14ac:dyDescent="0.2">
      <c r="A27" s="82">
        <v>16</v>
      </c>
      <c r="B27" s="83" t="s">
        <v>103</v>
      </c>
      <c r="C27" s="84">
        <f t="shared" si="116"/>
        <v>2926246.96</v>
      </c>
      <c r="D27" s="92">
        <v>2513250</v>
      </c>
      <c r="E27" s="92">
        <v>412996.95999999996</v>
      </c>
      <c r="F27" s="84">
        <f t="shared" si="79"/>
        <v>908604.83000000007</v>
      </c>
      <c r="G27" s="92">
        <v>800700.83000000007</v>
      </c>
      <c r="H27" s="92">
        <v>107904</v>
      </c>
      <c r="I27" s="84">
        <f t="shared" si="80"/>
        <v>783871.97</v>
      </c>
      <c r="J27" s="92">
        <v>716492.03</v>
      </c>
      <c r="K27" s="92">
        <v>67379.94</v>
      </c>
      <c r="L27" s="88">
        <f t="shared" si="81"/>
        <v>0.31050175956440806</v>
      </c>
      <c r="M27" s="88">
        <f t="shared" si="81"/>
        <v>0.31859179548393518</v>
      </c>
      <c r="N27" s="88">
        <f t="shared" si="81"/>
        <v>0.26127068828787509</v>
      </c>
      <c r="O27" s="88">
        <f t="shared" si="82"/>
        <v>1.1591240212352536</v>
      </c>
      <c r="P27" s="88">
        <f t="shared" si="82"/>
        <v>1.1175292905909924</v>
      </c>
      <c r="Q27" s="88">
        <f t="shared" si="82"/>
        <v>1.6014261811453081</v>
      </c>
      <c r="R27" s="84">
        <f t="shared" si="117"/>
        <v>435000</v>
      </c>
      <c r="S27" s="136">
        <v>345000</v>
      </c>
      <c r="T27" s="136">
        <v>90000</v>
      </c>
      <c r="U27" s="84">
        <f t="shared" si="83"/>
        <v>1195.48</v>
      </c>
      <c r="V27" s="136">
        <v>833.16</v>
      </c>
      <c r="W27" s="136">
        <v>362.32</v>
      </c>
      <c r="X27" s="84">
        <f t="shared" si="84"/>
        <v>131914.71</v>
      </c>
      <c r="Y27" s="136">
        <v>131841.75</v>
      </c>
      <c r="Z27" s="136">
        <v>72.959999999999994</v>
      </c>
      <c r="AA27" s="88">
        <f>IF(R27=0," ",IF(U27/R27*100&gt;200,"СВ.200",U27/R27))</f>
        <v>2.7482298850574714E-3</v>
      </c>
      <c r="AB27" s="88">
        <f t="shared" si="85"/>
        <v>2.4149565217391304E-3</v>
      </c>
      <c r="AC27" s="88">
        <f t="shared" si="85"/>
        <v>4.0257777777777774E-3</v>
      </c>
      <c r="AD27" s="88">
        <f>IF(X27&lt;=0," ",IF(U27&lt;=0," ",IF(U27/X27*100&gt;200,"СВ.200",U27/X27)))</f>
        <v>9.0625222918657069E-3</v>
      </c>
      <c r="AE27" s="88">
        <f>IF(Y27&lt;=0," ",IF(V27&lt;=0," ",IF(V27/Y27*100&gt;200,"СВ.200",V27/Y27)))</f>
        <v>6.3193942738169057E-3</v>
      </c>
      <c r="AF27" s="88" t="str">
        <f>IF(Z27&lt;=0," ",IF(W27&lt;=0," ",IF(W27/Z27*100&gt;200,"СВ.200",W27/Z27)))</f>
        <v>СВ.200</v>
      </c>
      <c r="AG27" s="84">
        <f t="shared" si="118"/>
        <v>226996.96</v>
      </c>
      <c r="AH27" s="136">
        <v>0</v>
      </c>
      <c r="AI27" s="136">
        <v>226996.96</v>
      </c>
      <c r="AJ27" s="84">
        <f t="shared" si="119"/>
        <v>96853.61</v>
      </c>
      <c r="AK27" s="136">
        <v>0</v>
      </c>
      <c r="AL27" s="136">
        <v>96853.61</v>
      </c>
      <c r="AM27" s="84">
        <f t="shared" si="87"/>
        <v>42119.27</v>
      </c>
      <c r="AN27" s="136">
        <v>0</v>
      </c>
      <c r="AO27" s="136">
        <v>42119.27</v>
      </c>
      <c r="AP27" s="88">
        <f t="shared" si="88"/>
        <v>0.42667359950547357</v>
      </c>
      <c r="AQ27" s="88" t="str">
        <f t="shared" si="88"/>
        <v xml:space="preserve"> </v>
      </c>
      <c r="AR27" s="88">
        <f t="shared" si="88"/>
        <v>0.42667359950547357</v>
      </c>
      <c r="AS27" s="88" t="str">
        <f>IF(AJ27=0," ",IF(AM27=0," ",IF(AJ27/AM27*100&gt;200,"СВ.200",AJ27/AM27)))</f>
        <v>СВ.200</v>
      </c>
      <c r="AT27" s="88" t="str">
        <f t="shared" si="89"/>
        <v xml:space="preserve"> </v>
      </c>
      <c r="AU27" s="88" t="str">
        <f t="shared" si="89"/>
        <v>СВ.200</v>
      </c>
      <c r="AV27" s="84">
        <f t="shared" si="120"/>
        <v>320000</v>
      </c>
      <c r="AW27" s="136">
        <v>320000</v>
      </c>
      <c r="AX27" s="136">
        <v>0</v>
      </c>
      <c r="AY27" s="84">
        <f t="shared" si="90"/>
        <v>195441.8</v>
      </c>
      <c r="AZ27" s="136">
        <v>195441.8</v>
      </c>
      <c r="BA27" s="136">
        <v>0</v>
      </c>
      <c r="BB27" s="84">
        <f t="shared" si="91"/>
        <v>43285.21</v>
      </c>
      <c r="BC27" s="136">
        <v>43285.21</v>
      </c>
      <c r="BD27" s="136">
        <v>0</v>
      </c>
      <c r="BE27" s="88">
        <f t="shared" si="92"/>
        <v>0.61075562499999991</v>
      </c>
      <c r="BF27" s="88">
        <f t="shared" si="93"/>
        <v>0.61075562499999991</v>
      </c>
      <c r="BG27" s="88" t="str">
        <f t="shared" si="93"/>
        <v xml:space="preserve"> </v>
      </c>
      <c r="BH27" s="88" t="str">
        <f t="shared" si="141"/>
        <v>СВ.200</v>
      </c>
      <c r="BI27" s="88" t="str">
        <f t="shared" si="145"/>
        <v>СВ.200</v>
      </c>
      <c r="BJ27" s="88" t="str">
        <f t="shared" si="142"/>
        <v xml:space="preserve"> </v>
      </c>
      <c r="BK27" s="84">
        <f t="shared" si="121"/>
        <v>53000</v>
      </c>
      <c r="BL27" s="136">
        <v>53000</v>
      </c>
      <c r="BM27" s="136"/>
      <c r="BN27" s="84">
        <f t="shared" si="94"/>
        <v>13386.46</v>
      </c>
      <c r="BO27" s="136">
        <v>13386.46</v>
      </c>
      <c r="BP27" s="136"/>
      <c r="BQ27" s="84">
        <f t="shared" si="95"/>
        <v>6687.55</v>
      </c>
      <c r="BR27" s="136">
        <v>6687.55</v>
      </c>
      <c r="BS27" s="268"/>
      <c r="BT27" s="88">
        <f t="shared" si="96"/>
        <v>0.25257471698113204</v>
      </c>
      <c r="BU27" s="88">
        <f t="shared" si="97"/>
        <v>0.25257471698113204</v>
      </c>
      <c r="BV27" s="88" t="str">
        <f t="shared" si="97"/>
        <v xml:space="preserve"> </v>
      </c>
      <c r="BW27" s="88" t="str">
        <f t="shared" si="98"/>
        <v>СВ.200</v>
      </c>
      <c r="BX27" s="88" t="str">
        <f t="shared" si="98"/>
        <v>СВ.200</v>
      </c>
      <c r="BY27" s="88" t="str">
        <f t="shared" si="98"/>
        <v xml:space="preserve"> </v>
      </c>
      <c r="BZ27" s="84">
        <f t="shared" si="122"/>
        <v>1361000</v>
      </c>
      <c r="CA27" s="136">
        <v>1310000</v>
      </c>
      <c r="CB27" s="136">
        <v>51000</v>
      </c>
      <c r="CC27" s="84">
        <f t="shared" si="123"/>
        <v>398251.3</v>
      </c>
      <c r="CD27" s="136">
        <v>398251.3</v>
      </c>
      <c r="CE27" s="136">
        <v>0</v>
      </c>
      <c r="CF27" s="84">
        <f t="shared" si="99"/>
        <v>385731.59</v>
      </c>
      <c r="CG27" s="136">
        <v>385731.59</v>
      </c>
      <c r="CH27" s="136">
        <v>0</v>
      </c>
      <c r="CI27" s="88">
        <f t="shared" si="100"/>
        <v>0.29261667891256427</v>
      </c>
      <c r="CJ27" s="88">
        <f t="shared" si="100"/>
        <v>0.30400862595419847</v>
      </c>
      <c r="CK27" s="88">
        <f>IF(CB27=0," ",IF(CE27/CB27*100&gt;200,"СВ.200",CE27/CB27))</f>
        <v>0</v>
      </c>
      <c r="CL27" s="88">
        <f t="shared" si="101"/>
        <v>1.0324570512879174</v>
      </c>
      <c r="CM27" s="88">
        <f t="shared" si="101"/>
        <v>1.0324570512879174</v>
      </c>
      <c r="CN27" s="88" t="str">
        <f t="shared" si="101"/>
        <v xml:space="preserve"> </v>
      </c>
      <c r="CO27" s="84">
        <f t="shared" si="124"/>
        <v>200000</v>
      </c>
      <c r="CP27" s="136">
        <v>200000</v>
      </c>
      <c r="CQ27" s="136">
        <v>0</v>
      </c>
      <c r="CR27" s="84">
        <f t="shared" si="102"/>
        <v>57675</v>
      </c>
      <c r="CS27" s="136">
        <v>57675</v>
      </c>
      <c r="CT27" s="136">
        <v>0</v>
      </c>
      <c r="CU27" s="84">
        <f t="shared" si="103"/>
        <v>0</v>
      </c>
      <c r="CV27" s="136">
        <v>0</v>
      </c>
      <c r="CW27" s="136">
        <v>0</v>
      </c>
      <c r="CX27" s="88">
        <f t="shared" si="146"/>
        <v>0.28837499999999999</v>
      </c>
      <c r="CY27" s="88">
        <f t="shared" si="146"/>
        <v>0.28837499999999999</v>
      </c>
      <c r="CZ27" s="88" t="str">
        <f t="shared" si="146"/>
        <v xml:space="preserve"> </v>
      </c>
      <c r="DA27" s="88" t="str">
        <f t="shared" si="105"/>
        <v xml:space="preserve"> </v>
      </c>
      <c r="DB27" s="88" t="str">
        <f t="shared" si="105"/>
        <v xml:space="preserve"> </v>
      </c>
      <c r="DC27" s="88" t="str">
        <f t="shared" si="105"/>
        <v xml:space="preserve"> </v>
      </c>
      <c r="DD27" s="84">
        <f t="shared" si="125"/>
        <v>205000</v>
      </c>
      <c r="DE27" s="136">
        <v>170000</v>
      </c>
      <c r="DF27" s="136">
        <v>35000</v>
      </c>
      <c r="DG27" s="84">
        <f t="shared" si="106"/>
        <v>53949.62</v>
      </c>
      <c r="DH27" s="136">
        <v>50372.41</v>
      </c>
      <c r="DI27" s="136">
        <v>3577.21</v>
      </c>
      <c r="DJ27" s="84">
        <f t="shared" si="107"/>
        <v>116011.7</v>
      </c>
      <c r="DK27" s="136">
        <v>91692.5</v>
      </c>
      <c r="DL27" s="136">
        <v>24319.200000000001</v>
      </c>
      <c r="DM27" s="88">
        <f>IF(DG27=0," ",IF(DG27/DD27*100&gt;200,"СВ.200",DG27/DD27))</f>
        <v>0.26316887804878047</v>
      </c>
      <c r="DN27" s="88">
        <f t="shared" si="108"/>
        <v>0.29630829411764709</v>
      </c>
      <c r="DO27" s="88">
        <f t="shared" si="108"/>
        <v>0.10220600000000001</v>
      </c>
      <c r="DP27" s="88">
        <f>IF(DJ27&lt;=0," ",IF(DG27&lt;=0," ",IF(DG27/DJ27*100&gt;200,"СВ.200",DG27/DJ27)))</f>
        <v>0.46503602653870257</v>
      </c>
      <c r="DQ27" s="88">
        <f>IF(DK27&lt;=0," ",IF(DH27&lt;=0," ",IF(DH27/DK27*100&gt;200,"СВ.200",DH27/DK27)))</f>
        <v>0.54936237969299562</v>
      </c>
      <c r="DR27" s="88">
        <f>IF(DL27&lt;=0," ",IF(DI27&lt;=0," ",IF(DI27/DL27*100&gt;200,"СВ.200",DI27/DL27)))</f>
        <v>0.14709406559426297</v>
      </c>
      <c r="DS27" s="268">
        <f t="shared" si="126"/>
        <v>0</v>
      </c>
      <c r="DT27" s="136">
        <v>0</v>
      </c>
      <c r="DU27" s="136">
        <v>0</v>
      </c>
      <c r="DV27" s="268">
        <f t="shared" si="127"/>
        <v>0</v>
      </c>
      <c r="DW27" s="136">
        <v>0</v>
      </c>
      <c r="DX27" s="136">
        <v>0</v>
      </c>
      <c r="DY27" s="268">
        <f t="shared" si="128"/>
        <v>0</v>
      </c>
      <c r="DZ27" s="136">
        <v>0</v>
      </c>
      <c r="EA27" s="136">
        <v>0</v>
      </c>
      <c r="EB27" s="88" t="str">
        <f t="shared" si="147"/>
        <v xml:space="preserve"> </v>
      </c>
      <c r="EC27" s="88" t="str">
        <f t="shared" si="144"/>
        <v xml:space="preserve"> </v>
      </c>
      <c r="ED27" s="88" t="str">
        <f t="shared" si="144"/>
        <v xml:space="preserve"> </v>
      </c>
      <c r="EE27" s="88" t="str">
        <f t="shared" si="111"/>
        <v xml:space="preserve"> </v>
      </c>
      <c r="EF27" s="88" t="str">
        <f t="shared" si="111"/>
        <v xml:space="preserve"> </v>
      </c>
      <c r="EG27" s="88" t="str">
        <f t="shared" si="111"/>
        <v xml:space="preserve"> </v>
      </c>
      <c r="EH27" s="84">
        <f t="shared" si="129"/>
        <v>75250</v>
      </c>
      <c r="EI27" s="136">
        <v>75250</v>
      </c>
      <c r="EJ27" s="136">
        <v>0</v>
      </c>
      <c r="EK27" s="84">
        <f t="shared" si="130"/>
        <v>57457.62</v>
      </c>
      <c r="EL27" s="136">
        <v>57457.62</v>
      </c>
      <c r="EM27" s="136">
        <v>0</v>
      </c>
      <c r="EN27" s="84">
        <f t="shared" si="131"/>
        <v>35689.03</v>
      </c>
      <c r="EO27" s="136">
        <v>35689.03</v>
      </c>
      <c r="EP27" s="136">
        <v>0</v>
      </c>
      <c r="EQ27" s="88">
        <f t="shared" si="112"/>
        <v>0.76355641196013291</v>
      </c>
      <c r="ER27" s="88">
        <f t="shared" si="113"/>
        <v>0.76355641196013291</v>
      </c>
      <c r="ES27" s="88" t="str">
        <f t="shared" si="113"/>
        <v xml:space="preserve"> </v>
      </c>
      <c r="ET27" s="88">
        <f t="shared" si="114"/>
        <v>1.6099518535527586</v>
      </c>
      <c r="EU27" s="88">
        <f t="shared" si="114"/>
        <v>1.6099518535527586</v>
      </c>
      <c r="EV27" s="88" t="str">
        <f t="shared" si="114"/>
        <v xml:space="preserve"> </v>
      </c>
      <c r="EW27" s="84">
        <f t="shared" si="132"/>
        <v>0</v>
      </c>
      <c r="EX27" s="136">
        <v>0</v>
      </c>
      <c r="EY27" s="136">
        <v>0</v>
      </c>
      <c r="EZ27" s="84">
        <f t="shared" si="133"/>
        <v>0</v>
      </c>
      <c r="FA27" s="136">
        <v>0</v>
      </c>
      <c r="FB27" s="136">
        <v>0</v>
      </c>
      <c r="FC27" s="84">
        <f t="shared" si="134"/>
        <v>0</v>
      </c>
      <c r="FD27" s="136">
        <v>0</v>
      </c>
      <c r="FE27" s="136">
        <v>0</v>
      </c>
      <c r="FF27" s="88" t="str">
        <f>IF(EW27=0," ",IF(EZ27/EW27*100&gt;200,"СВ.200",EZ27/EW27))</f>
        <v xml:space="preserve"> </v>
      </c>
      <c r="FG27" s="88" t="str">
        <f t="shared" si="115"/>
        <v xml:space="preserve"> </v>
      </c>
      <c r="FH27" s="88" t="str">
        <f t="shared" si="148"/>
        <v xml:space="preserve"> </v>
      </c>
      <c r="FI27" s="88" t="str">
        <f t="shared" ref="FI27:FK42" si="150">IF(EZ27&lt;0," ",IF(FC27&lt;0," ",IF(FC27=0," ",IF(EZ27/FC27*100&gt;200,"СВ.200",EZ27/FC27))))</f>
        <v xml:space="preserve"> </v>
      </c>
      <c r="FJ27" s="88" t="str">
        <f t="shared" si="136"/>
        <v xml:space="preserve"> </v>
      </c>
      <c r="FK27" s="88" t="str">
        <f t="shared" si="136"/>
        <v xml:space="preserve"> </v>
      </c>
      <c r="FL27" s="84">
        <f t="shared" si="137"/>
        <v>0</v>
      </c>
      <c r="FM27" s="92"/>
      <c r="FN27" s="92">
        <v>0</v>
      </c>
      <c r="FO27" s="84">
        <f t="shared" si="138"/>
        <v>0</v>
      </c>
      <c r="FP27" s="92"/>
      <c r="FQ27" s="92">
        <v>0</v>
      </c>
      <c r="FR27" s="84">
        <f t="shared" si="139"/>
        <v>0</v>
      </c>
      <c r="FS27" s="92"/>
      <c r="FT27" s="92">
        <v>0</v>
      </c>
      <c r="FU27" s="88" t="str">
        <f t="shared" si="32"/>
        <v xml:space="preserve"> </v>
      </c>
      <c r="FV27" s="88" t="str">
        <f t="shared" si="32"/>
        <v xml:space="preserve"> </v>
      </c>
      <c r="FW27" s="102" t="str">
        <f t="shared" si="32"/>
        <v xml:space="preserve"> </v>
      </c>
      <c r="FX27" s="88" t="str">
        <f t="shared" si="149"/>
        <v xml:space="preserve"> </v>
      </c>
      <c r="FY27" s="88" t="str">
        <f t="shared" si="140"/>
        <v xml:space="preserve"> </v>
      </c>
      <c r="FZ27" s="88" t="str">
        <f t="shared" si="140"/>
        <v xml:space="preserve"> </v>
      </c>
      <c r="GA27" s="269">
        <f>I27/'[1]исп.мун.образ01.04.2025-налогов'!I27</f>
        <v>8.5493339517140068E-2</v>
      </c>
      <c r="GB27" s="270">
        <f>J27/'[1]исп.мун.образ01.04.2025-налогов'!J27</f>
        <v>0.11842438263942973</v>
      </c>
      <c r="GC27" s="270">
        <f>K27/'[1]исп.мун.образ01.04.2025-налогов'!K27</f>
        <v>2.160582635199124E-2</v>
      </c>
      <c r="GD27" s="271">
        <f>F27/'[1]исп.мун.образ01.04.2025-налогов'!F27</f>
        <v>9.2380089936063919E-2</v>
      </c>
      <c r="GE27" s="270">
        <f>G27/'[1]исп.мун.образ01.04.2025-налогов'!G27</f>
        <v>0.11950782807999885</v>
      </c>
      <c r="GF27" s="270">
        <f>H27/'[1]исп.мун.образ01.04.2025-налогов'!H27</f>
        <v>3.4413447419431087E-2</v>
      </c>
      <c r="GG27" s="95">
        <f t="shared" si="34"/>
        <v>0.16828604038488582</v>
      </c>
      <c r="GH27" s="88">
        <f t="shared" si="34"/>
        <v>0.1840100719613029</v>
      </c>
      <c r="GI27" s="88">
        <f t="shared" si="34"/>
        <v>1.0828148555786781E-3</v>
      </c>
      <c r="GJ27" s="95">
        <f t="shared" si="35"/>
        <v>1.3157315045309631E-3</v>
      </c>
      <c r="GK27" s="88">
        <f t="shared" si="35"/>
        <v>1.0405384492982227E-3</v>
      </c>
      <c r="GL27" s="88">
        <f t="shared" si="35"/>
        <v>3.3577995255041518E-3</v>
      </c>
      <c r="GM27" s="95">
        <f t="shared" si="75"/>
        <v>5.5219744622326525E-2</v>
      </c>
      <c r="GN27" s="88">
        <f t="shared" si="75"/>
        <v>6.0412688749657127E-2</v>
      </c>
      <c r="GO27" s="88" t="str">
        <f t="shared" si="75"/>
        <v xml:space="preserve"> </v>
      </c>
      <c r="GP27" s="95">
        <f t="shared" si="76"/>
        <v>0.21510099170395117</v>
      </c>
      <c r="GQ27" s="88">
        <f t="shared" si="36"/>
        <v>0.24408841939129747</v>
      </c>
      <c r="GR27" s="88" t="str">
        <f t="shared" si="36"/>
        <v xml:space="preserve"> </v>
      </c>
      <c r="GS27" s="95" t="str">
        <f t="shared" si="37"/>
        <v xml:space="preserve"> </v>
      </c>
      <c r="GT27" s="88" t="str">
        <f t="shared" si="37"/>
        <v xml:space="preserve"> </v>
      </c>
      <c r="GU27" s="88" t="str">
        <f t="shared" si="37"/>
        <v xml:space="preserve"> </v>
      </c>
      <c r="GV27" s="95">
        <f t="shared" si="38"/>
        <v>6.3476440027288861E-2</v>
      </c>
      <c r="GW27" s="88">
        <f t="shared" si="38"/>
        <v>7.2030648450807769E-2</v>
      </c>
      <c r="GX27" s="88" t="str">
        <f t="shared" si="38"/>
        <v xml:space="preserve"> </v>
      </c>
      <c r="GY27" s="95">
        <f t="shared" si="39"/>
        <v>4.5529157012719819E-2</v>
      </c>
      <c r="GZ27" s="88">
        <f t="shared" si="39"/>
        <v>4.9810784357224455E-2</v>
      </c>
      <c r="HA27" s="102" t="str">
        <f t="shared" si="39"/>
        <v xml:space="preserve"> </v>
      </c>
      <c r="HB27" s="95">
        <f t="shared" si="40"/>
        <v>6.3237194105604744E-2</v>
      </c>
      <c r="HC27" s="88">
        <f t="shared" si="40"/>
        <v>7.1759161283746889E-2</v>
      </c>
      <c r="HD27" s="88" t="str">
        <f t="shared" si="40"/>
        <v xml:space="preserve"> </v>
      </c>
      <c r="HE27" s="156"/>
      <c r="HF27" s="156"/>
      <c r="HG27" s="156"/>
      <c r="HH27" s="156"/>
      <c r="HI27" s="156"/>
      <c r="HJ27" s="156"/>
      <c r="HK27" s="156"/>
      <c r="HL27" s="156"/>
      <c r="HM27" s="156"/>
      <c r="HN27" s="156"/>
      <c r="HO27" s="156"/>
      <c r="HP27" s="156"/>
      <c r="HQ27" s="156"/>
      <c r="HR27" s="156"/>
      <c r="HS27" s="156"/>
      <c r="HT27" s="156"/>
      <c r="HU27" s="156"/>
      <c r="HV27" s="156"/>
      <c r="HW27" s="156"/>
      <c r="HX27" s="156"/>
      <c r="HY27" s="156"/>
      <c r="HZ27" s="156"/>
      <c r="IA27" s="156"/>
      <c r="IB27" s="156"/>
      <c r="IC27" s="156"/>
      <c r="ID27" s="156"/>
    </row>
    <row r="28" spans="1:238" s="68" customFormat="1" ht="15.75" outlineLevel="1" x14ac:dyDescent="0.2">
      <c r="A28" s="82">
        <v>17</v>
      </c>
      <c r="B28" s="83" t="s">
        <v>104</v>
      </c>
      <c r="C28" s="84">
        <f t="shared" si="116"/>
        <v>18105850.790000003</v>
      </c>
      <c r="D28" s="92">
        <v>16451260.190000001</v>
      </c>
      <c r="E28" s="92">
        <v>1654590.6</v>
      </c>
      <c r="F28" s="84">
        <f t="shared" si="79"/>
        <v>3272197.81</v>
      </c>
      <c r="G28" s="92">
        <v>3044416.2</v>
      </c>
      <c r="H28" s="92">
        <v>227781.61</v>
      </c>
      <c r="I28" s="84">
        <f t="shared" si="80"/>
        <v>3633944.04</v>
      </c>
      <c r="J28" s="92">
        <v>3397098.38</v>
      </c>
      <c r="K28" s="92">
        <v>236845.66</v>
      </c>
      <c r="L28" s="88">
        <f t="shared" si="81"/>
        <v>0.18072599006544665</v>
      </c>
      <c r="M28" s="88">
        <f t="shared" si="81"/>
        <v>0.18505671692254719</v>
      </c>
      <c r="N28" s="88">
        <f t="shared" si="81"/>
        <v>0.13766644751880011</v>
      </c>
      <c r="O28" s="88">
        <f t="shared" si="82"/>
        <v>0.90045354963693935</v>
      </c>
      <c r="P28" s="88">
        <f t="shared" si="82"/>
        <v>0.89618134638773705</v>
      </c>
      <c r="Q28" s="88">
        <f t="shared" si="82"/>
        <v>0.96173014105472732</v>
      </c>
      <c r="R28" s="84">
        <f t="shared" si="117"/>
        <v>7984000</v>
      </c>
      <c r="S28" s="136">
        <v>7410000</v>
      </c>
      <c r="T28" s="136">
        <v>574000</v>
      </c>
      <c r="U28" s="84">
        <f t="shared" si="83"/>
        <v>247541.28000000003</v>
      </c>
      <c r="V28" s="136">
        <v>160316.23000000001</v>
      </c>
      <c r="W28" s="136">
        <v>87225.05</v>
      </c>
      <c r="X28" s="84">
        <f t="shared" si="84"/>
        <v>18497.489999999998</v>
      </c>
      <c r="Y28" s="136">
        <v>12326.31</v>
      </c>
      <c r="Z28" s="136">
        <v>6171.1799999999994</v>
      </c>
      <c r="AA28" s="88">
        <f t="shared" si="85"/>
        <v>3.1004669338677359E-2</v>
      </c>
      <c r="AB28" s="88">
        <f t="shared" si="85"/>
        <v>2.163511875843455E-2</v>
      </c>
      <c r="AC28" s="88">
        <f t="shared" si="85"/>
        <v>0.15196001742160278</v>
      </c>
      <c r="AD28" s="88" t="str">
        <f t="shared" ref="AD28:AF42" si="151">IF(X28=0," ",IF(U28/X28*100&gt;200,"СВ.200",U28/X28))</f>
        <v>СВ.200</v>
      </c>
      <c r="AE28" s="88" t="str">
        <f t="shared" si="151"/>
        <v>СВ.200</v>
      </c>
      <c r="AF28" s="88" t="str">
        <f t="shared" si="151"/>
        <v>СВ.200</v>
      </c>
      <c r="AG28" s="84">
        <f t="shared" si="118"/>
        <v>45000</v>
      </c>
      <c r="AH28" s="136">
        <v>0</v>
      </c>
      <c r="AI28" s="136">
        <v>45000</v>
      </c>
      <c r="AJ28" s="84">
        <f t="shared" si="119"/>
        <v>0</v>
      </c>
      <c r="AK28" s="136">
        <v>0</v>
      </c>
      <c r="AL28" s="136">
        <v>0</v>
      </c>
      <c r="AM28" s="84">
        <f t="shared" si="87"/>
        <v>0</v>
      </c>
      <c r="AN28" s="136">
        <v>0</v>
      </c>
      <c r="AO28" s="136">
        <v>0</v>
      </c>
      <c r="AP28" s="88" t="str">
        <f t="shared" si="88"/>
        <v xml:space="preserve"> </v>
      </c>
      <c r="AQ28" s="88" t="str">
        <f t="shared" si="88"/>
        <v xml:space="preserve"> </v>
      </c>
      <c r="AR28" s="88" t="str">
        <f t="shared" si="88"/>
        <v xml:space="preserve"> </v>
      </c>
      <c r="AS28" s="88" t="str">
        <f t="shared" ref="AS28:AU42" si="152">IF(AJ28=0," ",IF(AM28=0," ",IF(AJ28/AM28*100&gt;200,"СВ.200",AJ28/AM28)))</f>
        <v xml:space="preserve"> </v>
      </c>
      <c r="AT28" s="88" t="str">
        <f t="shared" si="89"/>
        <v xml:space="preserve"> </v>
      </c>
      <c r="AU28" s="88" t="str">
        <f t="shared" si="89"/>
        <v xml:space="preserve"> </v>
      </c>
      <c r="AV28" s="84">
        <f t="shared" si="120"/>
        <v>234624</v>
      </c>
      <c r="AW28" s="136">
        <v>216420</v>
      </c>
      <c r="AX28" s="136">
        <v>18204</v>
      </c>
      <c r="AY28" s="84">
        <f t="shared" si="90"/>
        <v>46708.43</v>
      </c>
      <c r="AZ28" s="136">
        <v>42157.43</v>
      </c>
      <c r="BA28" s="136">
        <v>4551</v>
      </c>
      <c r="BB28" s="84">
        <f t="shared" si="91"/>
        <v>58212.240000000005</v>
      </c>
      <c r="BC28" s="136">
        <v>32307</v>
      </c>
      <c r="BD28" s="136">
        <v>25905.24</v>
      </c>
      <c r="BE28" s="88">
        <f t="shared" si="92"/>
        <v>0.19907780107746864</v>
      </c>
      <c r="BF28" s="88">
        <f t="shared" si="93"/>
        <v>0.19479451991498012</v>
      </c>
      <c r="BG28" s="88">
        <f t="shared" si="93"/>
        <v>0.25</v>
      </c>
      <c r="BH28" s="88">
        <f t="shared" si="141"/>
        <v>0.8023815953483322</v>
      </c>
      <c r="BI28" s="88">
        <f t="shared" si="145"/>
        <v>1.3049007954932368</v>
      </c>
      <c r="BJ28" s="88">
        <f t="shared" si="142"/>
        <v>0.17567874298790515</v>
      </c>
      <c r="BK28" s="84">
        <f t="shared" si="121"/>
        <v>400695.19</v>
      </c>
      <c r="BL28" s="136">
        <v>400695.19</v>
      </c>
      <c r="BM28" s="136"/>
      <c r="BN28" s="84">
        <f t="shared" si="94"/>
        <v>605835.22</v>
      </c>
      <c r="BO28" s="136">
        <v>605835.22</v>
      </c>
      <c r="BP28" s="136"/>
      <c r="BQ28" s="84">
        <f t="shared" si="95"/>
        <v>297071.68</v>
      </c>
      <c r="BR28" s="136">
        <v>297071.68</v>
      </c>
      <c r="BS28" s="268"/>
      <c r="BT28" s="88">
        <f t="shared" si="96"/>
        <v>1.5119603007962237</v>
      </c>
      <c r="BU28" s="88">
        <f t="shared" si="97"/>
        <v>1.5119603007962237</v>
      </c>
      <c r="BV28" s="88" t="str">
        <f t="shared" si="97"/>
        <v xml:space="preserve"> </v>
      </c>
      <c r="BW28" s="88" t="str">
        <f t="shared" si="98"/>
        <v>СВ.200</v>
      </c>
      <c r="BX28" s="88" t="str">
        <f t="shared" si="98"/>
        <v>СВ.200</v>
      </c>
      <c r="BY28" s="88" t="str">
        <f t="shared" si="98"/>
        <v xml:space="preserve"> </v>
      </c>
      <c r="BZ28" s="84">
        <f t="shared" si="122"/>
        <v>7975000</v>
      </c>
      <c r="CA28" s="136">
        <v>7770000</v>
      </c>
      <c r="CB28" s="136">
        <v>205000</v>
      </c>
      <c r="CC28" s="84">
        <f t="shared" si="123"/>
        <v>2143629.1999999997</v>
      </c>
      <c r="CD28" s="136">
        <v>2077780.92</v>
      </c>
      <c r="CE28" s="136">
        <v>65848.28</v>
      </c>
      <c r="CF28" s="84">
        <f t="shared" si="99"/>
        <v>2972373.09</v>
      </c>
      <c r="CG28" s="136">
        <v>2837184.6</v>
      </c>
      <c r="CH28" s="136">
        <v>135188.49</v>
      </c>
      <c r="CI28" s="88">
        <f t="shared" si="100"/>
        <v>0.26879363009404383</v>
      </c>
      <c r="CJ28" s="88">
        <f t="shared" si="100"/>
        <v>0.26741067181467182</v>
      </c>
      <c r="CK28" s="88">
        <f>IF(CB28=0," ",IF(CE28/CB28*100&gt;200,"СВ.200",CE28/CB28))</f>
        <v>0.32121112195121948</v>
      </c>
      <c r="CL28" s="88">
        <f t="shared" si="101"/>
        <v>0.72118443246974751</v>
      </c>
      <c r="CM28" s="88">
        <f t="shared" si="101"/>
        <v>0.73233899549574599</v>
      </c>
      <c r="CN28" s="88">
        <f t="shared" si="101"/>
        <v>0.48708495819429598</v>
      </c>
      <c r="CO28" s="84">
        <f t="shared" si="124"/>
        <v>300000</v>
      </c>
      <c r="CP28" s="136">
        <v>300000</v>
      </c>
      <c r="CQ28" s="136">
        <v>0</v>
      </c>
      <c r="CR28" s="84">
        <f t="shared" si="102"/>
        <v>1260.44</v>
      </c>
      <c r="CS28" s="136">
        <v>1260.44</v>
      </c>
      <c r="CT28" s="136">
        <v>0</v>
      </c>
      <c r="CU28" s="84">
        <f t="shared" si="103"/>
        <v>0</v>
      </c>
      <c r="CV28" s="136">
        <v>0</v>
      </c>
      <c r="CW28" s="136">
        <v>0</v>
      </c>
      <c r="CX28" s="88">
        <f t="shared" si="146"/>
        <v>4.2014666666666672E-3</v>
      </c>
      <c r="CY28" s="88">
        <f t="shared" si="146"/>
        <v>4.2014666666666672E-3</v>
      </c>
      <c r="CZ28" s="88" t="str">
        <f t="shared" si="146"/>
        <v xml:space="preserve"> </v>
      </c>
      <c r="DA28" s="88" t="str">
        <f t="shared" si="105"/>
        <v xml:space="preserve"> </v>
      </c>
      <c r="DB28" s="88" t="str">
        <f t="shared" si="105"/>
        <v xml:space="preserve"> </v>
      </c>
      <c r="DC28" s="88" t="str">
        <f t="shared" si="105"/>
        <v xml:space="preserve"> </v>
      </c>
      <c r="DD28" s="84">
        <f t="shared" si="125"/>
        <v>150000</v>
      </c>
      <c r="DE28" s="136">
        <v>80000</v>
      </c>
      <c r="DF28" s="136">
        <v>70000</v>
      </c>
      <c r="DG28" s="84">
        <f t="shared" si="106"/>
        <v>109777.98</v>
      </c>
      <c r="DH28" s="136">
        <v>107986.76</v>
      </c>
      <c r="DI28" s="136">
        <v>1791.22</v>
      </c>
      <c r="DJ28" s="84">
        <f t="shared" si="107"/>
        <v>103037.03</v>
      </c>
      <c r="DK28" s="136">
        <v>58279.59</v>
      </c>
      <c r="DL28" s="136">
        <v>44757.440000000002</v>
      </c>
      <c r="DM28" s="88">
        <f t="shared" ref="DM28:DO38" si="153">IF(DG28=0," ",IF(DG28/DD28*100&gt;200,"СВ.200",DG28/DD28))</f>
        <v>0.73185319999999998</v>
      </c>
      <c r="DN28" s="88">
        <f t="shared" si="153"/>
        <v>1.3498344999999998</v>
      </c>
      <c r="DO28" s="88">
        <f t="shared" si="153"/>
        <v>2.5588857142857142E-2</v>
      </c>
      <c r="DP28" s="88">
        <f t="shared" ref="DP28:DR42" si="154">IF(DJ28=0," ",IF(DG28/DJ28*100&gt;200,"СВ.200",DG28/DJ28))</f>
        <v>1.0654225961287898</v>
      </c>
      <c r="DQ28" s="88">
        <f t="shared" si="154"/>
        <v>1.8529087112658136</v>
      </c>
      <c r="DR28" s="88">
        <f t="shared" si="154"/>
        <v>4.0020608864135214E-2</v>
      </c>
      <c r="DS28" s="268">
        <f t="shared" si="126"/>
        <v>0</v>
      </c>
      <c r="DT28" s="136">
        <v>0</v>
      </c>
      <c r="DU28" s="136">
        <v>0</v>
      </c>
      <c r="DV28" s="268">
        <f t="shared" si="127"/>
        <v>0</v>
      </c>
      <c r="DW28" s="136">
        <v>0</v>
      </c>
      <c r="DX28" s="136">
        <v>0</v>
      </c>
      <c r="DY28" s="268">
        <f t="shared" si="128"/>
        <v>0</v>
      </c>
      <c r="DZ28" s="136">
        <v>0</v>
      </c>
      <c r="EA28" s="136">
        <v>0</v>
      </c>
      <c r="EB28" s="88" t="str">
        <f t="shared" si="147"/>
        <v xml:space="preserve"> </v>
      </c>
      <c r="EC28" s="88" t="str">
        <f t="shared" si="144"/>
        <v xml:space="preserve"> </v>
      </c>
      <c r="ED28" s="88" t="str">
        <f t="shared" si="144"/>
        <v xml:space="preserve"> </v>
      </c>
      <c r="EE28" s="88" t="str">
        <f t="shared" si="111"/>
        <v xml:space="preserve"> </v>
      </c>
      <c r="EF28" s="88" t="str">
        <f t="shared" si="111"/>
        <v xml:space="preserve"> </v>
      </c>
      <c r="EG28" s="88" t="str">
        <f t="shared" si="111"/>
        <v xml:space="preserve"> </v>
      </c>
      <c r="EH28" s="84">
        <f t="shared" si="129"/>
        <v>184145</v>
      </c>
      <c r="EI28" s="136">
        <v>184145</v>
      </c>
      <c r="EJ28" s="136">
        <v>0</v>
      </c>
      <c r="EK28" s="84">
        <f t="shared" si="130"/>
        <v>22499.040000000001</v>
      </c>
      <c r="EL28" s="136">
        <v>22499.040000000001</v>
      </c>
      <c r="EM28" s="136">
        <v>0</v>
      </c>
      <c r="EN28" s="84">
        <f t="shared" si="131"/>
        <v>138746.57</v>
      </c>
      <c r="EO28" s="136">
        <v>138746.57</v>
      </c>
      <c r="EP28" s="136">
        <v>0</v>
      </c>
      <c r="EQ28" s="88">
        <f t="shared" si="112"/>
        <v>0.12218110727958946</v>
      </c>
      <c r="ER28" s="88">
        <f t="shared" si="113"/>
        <v>0.12218110727958946</v>
      </c>
      <c r="ES28" s="88" t="str">
        <f t="shared" si="113"/>
        <v xml:space="preserve"> </v>
      </c>
      <c r="ET28" s="88">
        <f t="shared" si="114"/>
        <v>0.16215925193682265</v>
      </c>
      <c r="EU28" s="88">
        <f t="shared" si="114"/>
        <v>0.16215925193682265</v>
      </c>
      <c r="EV28" s="88" t="str">
        <f t="shared" si="114"/>
        <v xml:space="preserve"> </v>
      </c>
      <c r="EW28" s="84">
        <f t="shared" si="132"/>
        <v>0</v>
      </c>
      <c r="EX28" s="136">
        <v>0</v>
      </c>
      <c r="EY28" s="136">
        <v>0</v>
      </c>
      <c r="EZ28" s="84">
        <f t="shared" si="133"/>
        <v>0</v>
      </c>
      <c r="FA28" s="136">
        <v>0</v>
      </c>
      <c r="FB28" s="136">
        <v>0</v>
      </c>
      <c r="FC28" s="84">
        <f t="shared" si="134"/>
        <v>0</v>
      </c>
      <c r="FD28" s="136">
        <v>0</v>
      </c>
      <c r="FE28" s="136">
        <v>0</v>
      </c>
      <c r="FF28" s="88" t="str">
        <f>IF(EW28=0," ",IF(EZ28/EW28*100&gt;200,"СВ.200",EZ28/EW28))</f>
        <v xml:space="preserve"> </v>
      </c>
      <c r="FG28" s="88" t="str">
        <f t="shared" si="115"/>
        <v xml:space="preserve"> </v>
      </c>
      <c r="FH28" s="88" t="str">
        <f t="shared" si="148"/>
        <v xml:space="preserve"> </v>
      </c>
      <c r="FI28" s="88" t="str">
        <f t="shared" si="150"/>
        <v xml:space="preserve"> </v>
      </c>
      <c r="FJ28" s="88" t="str">
        <f t="shared" si="136"/>
        <v xml:space="preserve"> </v>
      </c>
      <c r="FK28" s="88" t="str">
        <f t="shared" si="136"/>
        <v xml:space="preserve"> </v>
      </c>
      <c r="FL28" s="84">
        <f t="shared" si="137"/>
        <v>632386.6</v>
      </c>
      <c r="FM28" s="92"/>
      <c r="FN28" s="92">
        <v>632386.6</v>
      </c>
      <c r="FO28" s="84">
        <f t="shared" si="138"/>
        <v>28000</v>
      </c>
      <c r="FP28" s="92"/>
      <c r="FQ28" s="92">
        <v>28000</v>
      </c>
      <c r="FR28" s="84">
        <f t="shared" si="139"/>
        <v>0</v>
      </c>
      <c r="FS28" s="92"/>
      <c r="FT28" s="92">
        <v>0</v>
      </c>
      <c r="FU28" s="88">
        <f t="shared" si="32"/>
        <v>4.4276713010680493E-2</v>
      </c>
      <c r="FV28" s="88" t="str">
        <f t="shared" si="32"/>
        <v xml:space="preserve"> </v>
      </c>
      <c r="FW28" s="102">
        <f t="shared" si="32"/>
        <v>4.4276713010680493E-2</v>
      </c>
      <c r="FX28" s="88" t="str">
        <f t="shared" si="149"/>
        <v xml:space="preserve"> </v>
      </c>
      <c r="FY28" s="88" t="str">
        <f t="shared" si="140"/>
        <v xml:space="preserve"> </v>
      </c>
      <c r="FZ28" s="88" t="str">
        <f t="shared" si="140"/>
        <v xml:space="preserve"> </v>
      </c>
      <c r="GA28" s="269">
        <f>I28/'[1]исп.мун.образ01.04.2025-налогов'!I28</f>
        <v>0.13106699642101519</v>
      </c>
      <c r="GB28" s="270">
        <f>J28/'[1]исп.мун.образ01.04.2025-налогов'!J28</f>
        <v>0.18273565361836203</v>
      </c>
      <c r="GC28" s="270">
        <f>K28/'[1]исп.мун.образ01.04.2025-налогов'!K28</f>
        <v>2.5925520865052704E-2</v>
      </c>
      <c r="GD28" s="271">
        <f>F28/'[1]исп.мун.образ01.04.2025-налогов'!F28</f>
        <v>0.10763430077469596</v>
      </c>
      <c r="GE28" s="270">
        <f>G28/'[1]исп.мун.образ01.04.2025-налогов'!G28</f>
        <v>0.14394478232638233</v>
      </c>
      <c r="GF28" s="270">
        <f>H28/'[1]исп.мун.образ01.04.2025-налогов'!H28</f>
        <v>2.4621898415739692E-2</v>
      </c>
      <c r="GG28" s="95">
        <f t="shared" si="34"/>
        <v>5.0901967108992682E-3</v>
      </c>
      <c r="GH28" s="88">
        <f t="shared" si="34"/>
        <v>3.6284819046070722E-3</v>
      </c>
      <c r="GI28" s="88">
        <f t="shared" si="34"/>
        <v>2.6055702266193095E-2</v>
      </c>
      <c r="GJ28" s="95">
        <f t="shared" si="35"/>
        <v>7.5649851987401706E-2</v>
      </c>
      <c r="GK28" s="88">
        <f t="shared" si="35"/>
        <v>5.2659104231543637E-2</v>
      </c>
      <c r="GL28" s="88">
        <f t="shared" si="35"/>
        <v>0.38293280129155294</v>
      </c>
      <c r="GM28" s="95">
        <f t="shared" si="75"/>
        <v>1.601902488294784E-2</v>
      </c>
      <c r="GN28" s="88">
        <f t="shared" si="75"/>
        <v>9.5101749746794202E-3</v>
      </c>
      <c r="GO28" s="88">
        <f t="shared" si="75"/>
        <v>0.10937603838719274</v>
      </c>
      <c r="GP28" s="95">
        <f t="shared" si="76"/>
        <v>1.4274329582782772E-2</v>
      </c>
      <c r="GQ28" s="88">
        <f t="shared" si="36"/>
        <v>1.3847459489934391E-2</v>
      </c>
      <c r="GR28" s="88">
        <f t="shared" si="36"/>
        <v>1.9979663854338373E-2</v>
      </c>
      <c r="GS28" s="95" t="str">
        <f t="shared" si="37"/>
        <v xml:space="preserve"> </v>
      </c>
      <c r="GT28" s="88" t="str">
        <f t="shared" si="37"/>
        <v xml:space="preserve"> </v>
      </c>
      <c r="GU28" s="88" t="str">
        <f t="shared" si="37"/>
        <v xml:space="preserve"> </v>
      </c>
      <c r="GV28" s="95">
        <f t="shared" si="38"/>
        <v>3.8519676168354873E-4</v>
      </c>
      <c r="GW28" s="88">
        <f t="shared" si="38"/>
        <v>4.1401697967577493E-4</v>
      </c>
      <c r="GX28" s="88" t="str">
        <f t="shared" si="38"/>
        <v xml:space="preserve"> </v>
      </c>
      <c r="GY28" s="95">
        <f t="shared" si="39"/>
        <v>3.8180711775627672E-2</v>
      </c>
      <c r="GZ28" s="88">
        <f t="shared" si="39"/>
        <v>4.0842670561692718E-2</v>
      </c>
      <c r="HA28" s="102" t="str">
        <f t="shared" si="39"/>
        <v xml:space="preserve"> </v>
      </c>
      <c r="HB28" s="95">
        <f t="shared" si="40"/>
        <v>6.8758190385806777E-3</v>
      </c>
      <c r="HC28" s="88">
        <f t="shared" si="40"/>
        <v>7.3902641826698989E-3</v>
      </c>
      <c r="HD28" s="88" t="str">
        <f t="shared" si="40"/>
        <v xml:space="preserve"> </v>
      </c>
      <c r="HE28" s="156"/>
      <c r="HF28" s="156"/>
      <c r="HG28" s="156"/>
      <c r="HH28" s="156"/>
      <c r="HI28" s="156"/>
      <c r="HJ28" s="156"/>
      <c r="HK28" s="156"/>
      <c r="HL28" s="156"/>
      <c r="HM28" s="156"/>
      <c r="HN28" s="156"/>
      <c r="HO28" s="156"/>
      <c r="HP28" s="156"/>
      <c r="HQ28" s="156"/>
      <c r="HR28" s="156"/>
      <c r="HS28" s="156"/>
      <c r="HT28" s="156"/>
      <c r="HU28" s="156"/>
      <c r="HV28" s="156"/>
      <c r="HW28" s="156"/>
      <c r="HX28" s="156"/>
      <c r="HY28" s="156"/>
      <c r="HZ28" s="156"/>
      <c r="IA28" s="156"/>
      <c r="IB28" s="156"/>
      <c r="IC28" s="156"/>
      <c r="ID28" s="156"/>
    </row>
    <row r="29" spans="1:238" s="68" customFormat="1" ht="15.75" outlineLevel="1" x14ac:dyDescent="0.2">
      <c r="A29" s="82">
        <v>18</v>
      </c>
      <c r="B29" s="83" t="s">
        <v>105</v>
      </c>
      <c r="C29" s="84">
        <f t="shared" si="116"/>
        <v>5081228.8100000005</v>
      </c>
      <c r="D29" s="92">
        <v>3415325</v>
      </c>
      <c r="E29" s="92">
        <v>1665903.81</v>
      </c>
      <c r="F29" s="84">
        <f t="shared" si="79"/>
        <v>916195.77</v>
      </c>
      <c r="G29" s="92">
        <v>587936.94999999995</v>
      </c>
      <c r="H29" s="92">
        <v>328258.82</v>
      </c>
      <c r="I29" s="84">
        <f t="shared" si="80"/>
        <v>771759.92999999993</v>
      </c>
      <c r="J29" s="92">
        <v>581274.99</v>
      </c>
      <c r="K29" s="92">
        <v>190484.94</v>
      </c>
      <c r="L29" s="88">
        <f t="shared" si="81"/>
        <v>0.18030988256165539</v>
      </c>
      <c r="M29" s="88">
        <f t="shared" si="81"/>
        <v>0.17214670638958224</v>
      </c>
      <c r="N29" s="88">
        <f t="shared" si="81"/>
        <v>0.19704548247596601</v>
      </c>
      <c r="O29" s="88">
        <f t="shared" si="82"/>
        <v>1.1871512557020161</v>
      </c>
      <c r="P29" s="88">
        <f t="shared" si="82"/>
        <v>1.0114609438124973</v>
      </c>
      <c r="Q29" s="88">
        <f t="shared" si="82"/>
        <v>1.7232796461494542</v>
      </c>
      <c r="R29" s="84">
        <f>S29+T29</f>
        <v>230000</v>
      </c>
      <c r="S29" s="136">
        <v>130000</v>
      </c>
      <c r="T29" s="136">
        <v>100000</v>
      </c>
      <c r="U29" s="84">
        <f t="shared" si="83"/>
        <v>43143.73</v>
      </c>
      <c r="V29" s="136">
        <v>43140.480000000003</v>
      </c>
      <c r="W29" s="136">
        <v>3.25</v>
      </c>
      <c r="X29" s="84">
        <f t="shared" si="84"/>
        <v>730.14</v>
      </c>
      <c r="Y29" s="136">
        <v>586.67999999999995</v>
      </c>
      <c r="Z29" s="136">
        <v>143.46</v>
      </c>
      <c r="AA29" s="88">
        <f t="shared" si="85"/>
        <v>0.18758143478260872</v>
      </c>
      <c r="AB29" s="88">
        <f t="shared" si="85"/>
        <v>0.33184984615384616</v>
      </c>
      <c r="AC29" s="88">
        <f t="shared" si="85"/>
        <v>3.2499999999999997E-5</v>
      </c>
      <c r="AD29" s="88" t="str">
        <f t="shared" si="151"/>
        <v>СВ.200</v>
      </c>
      <c r="AE29" s="88" t="str">
        <f t="shared" si="151"/>
        <v>СВ.200</v>
      </c>
      <c r="AF29" s="88">
        <f t="shared" si="151"/>
        <v>2.2654398438589154E-2</v>
      </c>
      <c r="AG29" s="84">
        <f t="shared" si="118"/>
        <v>582639.11</v>
      </c>
      <c r="AH29" s="136">
        <v>150000</v>
      </c>
      <c r="AI29" s="136">
        <v>432639.11</v>
      </c>
      <c r="AJ29" s="84">
        <f t="shared" si="119"/>
        <v>100000</v>
      </c>
      <c r="AK29" s="136">
        <v>0</v>
      </c>
      <c r="AL29" s="136">
        <v>100000</v>
      </c>
      <c r="AM29" s="84">
        <f t="shared" si="87"/>
        <v>50339.54</v>
      </c>
      <c r="AN29" s="136">
        <v>339.54</v>
      </c>
      <c r="AO29" s="136">
        <v>50000</v>
      </c>
      <c r="AP29" s="88">
        <f t="shared" si="88"/>
        <v>0.17163283117056802</v>
      </c>
      <c r="AQ29" s="88" t="str">
        <f t="shared" si="88"/>
        <v xml:space="preserve"> </v>
      </c>
      <c r="AR29" s="88">
        <f t="shared" si="88"/>
        <v>0.23113952874024729</v>
      </c>
      <c r="AS29" s="88">
        <f t="shared" si="152"/>
        <v>1.9865100078387685</v>
      </c>
      <c r="AT29" s="88" t="str">
        <f t="shared" si="89"/>
        <v xml:space="preserve"> </v>
      </c>
      <c r="AU29" s="88">
        <f t="shared" si="89"/>
        <v>2</v>
      </c>
      <c r="AV29" s="84">
        <f t="shared" si="120"/>
        <v>536840</v>
      </c>
      <c r="AW29" s="136">
        <v>536840</v>
      </c>
      <c r="AX29" s="136">
        <v>0</v>
      </c>
      <c r="AY29" s="84">
        <f t="shared" si="90"/>
        <v>126310</v>
      </c>
      <c r="AZ29" s="136">
        <v>126310</v>
      </c>
      <c r="BA29" s="136">
        <v>0</v>
      </c>
      <c r="BB29" s="84">
        <f t="shared" si="91"/>
        <v>55228.13</v>
      </c>
      <c r="BC29" s="136">
        <v>55228.13</v>
      </c>
      <c r="BD29" s="136">
        <v>0</v>
      </c>
      <c r="BE29" s="88">
        <f t="shared" si="92"/>
        <v>0.23528425601669026</v>
      </c>
      <c r="BF29" s="88">
        <f t="shared" si="93"/>
        <v>0.23528425601669026</v>
      </c>
      <c r="BG29" s="88" t="str">
        <f t="shared" si="93"/>
        <v xml:space="preserve"> </v>
      </c>
      <c r="BH29" s="88" t="str">
        <f t="shared" si="141"/>
        <v>СВ.200</v>
      </c>
      <c r="BI29" s="88" t="str">
        <f t="shared" si="145"/>
        <v>СВ.200</v>
      </c>
      <c r="BJ29" s="88" t="str">
        <f t="shared" si="142"/>
        <v xml:space="preserve"> </v>
      </c>
      <c r="BK29" s="84">
        <f t="shared" si="121"/>
        <v>3500</v>
      </c>
      <c r="BL29" s="136">
        <v>3500</v>
      </c>
      <c r="BM29" s="136"/>
      <c r="BN29" s="84">
        <f t="shared" si="94"/>
        <v>7298.26</v>
      </c>
      <c r="BO29" s="136">
        <v>7298.26</v>
      </c>
      <c r="BP29" s="136"/>
      <c r="BQ29" s="84">
        <f t="shared" si="95"/>
        <v>322.55</v>
      </c>
      <c r="BR29" s="136">
        <v>322.55</v>
      </c>
      <c r="BS29" s="268"/>
      <c r="BT29" s="88" t="str">
        <f t="shared" si="96"/>
        <v>СВ.200</v>
      </c>
      <c r="BU29" s="88" t="str">
        <f t="shared" si="97"/>
        <v>СВ.200</v>
      </c>
      <c r="BV29" s="88" t="str">
        <f t="shared" si="97"/>
        <v xml:space="preserve"> </v>
      </c>
      <c r="BW29" s="88" t="str">
        <f t="shared" si="98"/>
        <v>СВ.200</v>
      </c>
      <c r="BX29" s="88" t="str">
        <f t="shared" si="98"/>
        <v>СВ.200</v>
      </c>
      <c r="BY29" s="88" t="str">
        <f t="shared" si="98"/>
        <v xml:space="preserve"> </v>
      </c>
      <c r="BZ29" s="84">
        <f t="shared" si="122"/>
        <v>1985135</v>
      </c>
      <c r="CA29" s="136">
        <v>1081500</v>
      </c>
      <c r="CB29" s="136">
        <v>903635</v>
      </c>
      <c r="CC29" s="84">
        <f t="shared" si="123"/>
        <v>459879.52</v>
      </c>
      <c r="CD29" s="136">
        <v>238948.02</v>
      </c>
      <c r="CE29" s="136">
        <v>220931.5</v>
      </c>
      <c r="CF29" s="84">
        <f t="shared" si="99"/>
        <v>366020.76</v>
      </c>
      <c r="CG29" s="136">
        <v>298680.39</v>
      </c>
      <c r="CH29" s="136">
        <v>67340.37</v>
      </c>
      <c r="CI29" s="88">
        <f t="shared" si="100"/>
        <v>0.23166158472849455</v>
      </c>
      <c r="CJ29" s="88">
        <f t="shared" si="100"/>
        <v>0.22094130374479887</v>
      </c>
      <c r="CK29" s="88">
        <f>IF(CB29=0," ",IF(CE29/CB29*100&gt;200,"СВ.200",CE29/CB29))</f>
        <v>0.24449196854924832</v>
      </c>
      <c r="CL29" s="88">
        <f t="shared" si="101"/>
        <v>1.2564301543988925</v>
      </c>
      <c r="CM29" s="88">
        <f t="shared" si="101"/>
        <v>0.80001241460813677</v>
      </c>
      <c r="CN29" s="88" t="str">
        <f t="shared" si="101"/>
        <v>СВ.200</v>
      </c>
      <c r="CO29" s="84">
        <f t="shared" si="124"/>
        <v>0</v>
      </c>
      <c r="CP29" s="136">
        <v>0</v>
      </c>
      <c r="CQ29" s="136">
        <v>0</v>
      </c>
      <c r="CR29" s="84">
        <f t="shared" si="102"/>
        <v>0</v>
      </c>
      <c r="CS29" s="136">
        <v>0</v>
      </c>
      <c r="CT29" s="136">
        <v>0</v>
      </c>
      <c r="CU29" s="84">
        <f t="shared" si="103"/>
        <v>1000</v>
      </c>
      <c r="CV29" s="136">
        <v>0</v>
      </c>
      <c r="CW29" s="136">
        <v>1000</v>
      </c>
      <c r="CX29" s="88" t="str">
        <f t="shared" si="146"/>
        <v xml:space="preserve"> </v>
      </c>
      <c r="CY29" s="88" t="str">
        <f t="shared" si="146"/>
        <v xml:space="preserve"> </v>
      </c>
      <c r="CZ29" s="88" t="str">
        <f t="shared" si="146"/>
        <v xml:space="preserve"> </v>
      </c>
      <c r="DA29" s="88">
        <f t="shared" si="105"/>
        <v>0</v>
      </c>
      <c r="DB29" s="88" t="str">
        <f t="shared" si="105"/>
        <v xml:space="preserve"> </v>
      </c>
      <c r="DC29" s="88">
        <f t="shared" si="105"/>
        <v>0</v>
      </c>
      <c r="DD29" s="84">
        <f t="shared" si="125"/>
        <v>106000</v>
      </c>
      <c r="DE29" s="136">
        <v>56000</v>
      </c>
      <c r="DF29" s="136">
        <v>50000</v>
      </c>
      <c r="DG29" s="84">
        <f t="shared" si="106"/>
        <v>14648.11</v>
      </c>
      <c r="DH29" s="136">
        <v>7324.04</v>
      </c>
      <c r="DI29" s="136">
        <v>7324.07</v>
      </c>
      <c r="DJ29" s="84">
        <f t="shared" si="107"/>
        <v>40208.410000000003</v>
      </c>
      <c r="DK29" s="136">
        <v>21557.3</v>
      </c>
      <c r="DL29" s="136">
        <v>18651.11</v>
      </c>
      <c r="DM29" s="88">
        <f t="shared" si="153"/>
        <v>0.13818971698113208</v>
      </c>
      <c r="DN29" s="88">
        <f t="shared" si="153"/>
        <v>0.13078642857142858</v>
      </c>
      <c r="DO29" s="88">
        <f t="shared" si="153"/>
        <v>0.14648139999999998</v>
      </c>
      <c r="DP29" s="88">
        <f t="shared" si="154"/>
        <v>0.36430463179220463</v>
      </c>
      <c r="DQ29" s="88">
        <f t="shared" si="154"/>
        <v>0.33974755651217919</v>
      </c>
      <c r="DR29" s="88">
        <f t="shared" si="154"/>
        <v>0.39268815636173932</v>
      </c>
      <c r="DS29" s="268">
        <f t="shared" si="126"/>
        <v>0</v>
      </c>
      <c r="DT29" s="136">
        <v>0</v>
      </c>
      <c r="DU29" s="136">
        <v>0</v>
      </c>
      <c r="DV29" s="268">
        <f t="shared" si="127"/>
        <v>0</v>
      </c>
      <c r="DW29" s="136">
        <v>0</v>
      </c>
      <c r="DX29" s="136">
        <v>0</v>
      </c>
      <c r="DY29" s="268">
        <f t="shared" si="128"/>
        <v>53350</v>
      </c>
      <c r="DZ29" s="136">
        <v>0</v>
      </c>
      <c r="EA29" s="136">
        <v>53350</v>
      </c>
      <c r="EB29" s="88" t="str">
        <f t="shared" si="147"/>
        <v xml:space="preserve"> </v>
      </c>
      <c r="EC29" s="88" t="str">
        <f t="shared" si="144"/>
        <v xml:space="preserve"> </v>
      </c>
      <c r="ED29" s="88" t="str">
        <f t="shared" si="144"/>
        <v xml:space="preserve"> </v>
      </c>
      <c r="EE29" s="88">
        <f t="shared" si="111"/>
        <v>0</v>
      </c>
      <c r="EF29" s="88" t="str">
        <f t="shared" si="111"/>
        <v xml:space="preserve"> </v>
      </c>
      <c r="EG29" s="88">
        <f t="shared" si="111"/>
        <v>0</v>
      </c>
      <c r="EH29" s="84">
        <f t="shared" si="129"/>
        <v>157125</v>
      </c>
      <c r="EI29" s="136">
        <v>157125</v>
      </c>
      <c r="EJ29" s="136">
        <v>0</v>
      </c>
      <c r="EK29" s="84">
        <f t="shared" si="130"/>
        <v>26594.01</v>
      </c>
      <c r="EL29" s="136">
        <v>26594.01</v>
      </c>
      <c r="EM29" s="136">
        <v>0</v>
      </c>
      <c r="EN29" s="84">
        <f t="shared" si="131"/>
        <v>65361.84</v>
      </c>
      <c r="EO29" s="136">
        <v>65361.84</v>
      </c>
      <c r="EP29" s="136">
        <v>0</v>
      </c>
      <c r="EQ29" s="88">
        <f t="shared" si="112"/>
        <v>0.16925384248210024</v>
      </c>
      <c r="ER29" s="88">
        <f t="shared" si="113"/>
        <v>0.16925384248210024</v>
      </c>
      <c r="ES29" s="88" t="str">
        <f t="shared" si="113"/>
        <v xml:space="preserve"> </v>
      </c>
      <c r="ET29" s="88">
        <f t="shared" si="114"/>
        <v>0.40687364370403278</v>
      </c>
      <c r="EU29" s="88">
        <f t="shared" si="114"/>
        <v>0.40687364370403278</v>
      </c>
      <c r="EV29" s="88" t="str">
        <f t="shared" si="114"/>
        <v xml:space="preserve"> </v>
      </c>
      <c r="EW29" s="84">
        <f t="shared" si="132"/>
        <v>1400360</v>
      </c>
      <c r="EX29" s="136">
        <v>1300360</v>
      </c>
      <c r="EY29" s="136">
        <v>100000</v>
      </c>
      <c r="EZ29" s="84">
        <f t="shared" si="133"/>
        <v>176425.74</v>
      </c>
      <c r="FA29" s="136">
        <v>176425.74</v>
      </c>
      <c r="FB29" s="136">
        <v>0</v>
      </c>
      <c r="FC29" s="84">
        <f t="shared" si="134"/>
        <v>139198.56</v>
      </c>
      <c r="FD29" s="136">
        <v>139198.56</v>
      </c>
      <c r="FE29" s="136">
        <v>0</v>
      </c>
      <c r="FF29" s="88">
        <f>IF(EW29=0," ",IF(EZ29/EW29*100&gt;200,"СВ.200",EZ29/EW29))</f>
        <v>0.12598598931703275</v>
      </c>
      <c r="FG29" s="88">
        <f t="shared" si="115"/>
        <v>0.13567453628226028</v>
      </c>
      <c r="FH29" s="88" t="str">
        <f t="shared" si="148"/>
        <v xml:space="preserve"> </v>
      </c>
      <c r="FI29" s="88">
        <f t="shared" si="150"/>
        <v>1.2674394045455641</v>
      </c>
      <c r="FJ29" s="88">
        <f t="shared" si="136"/>
        <v>1.2674394045455641</v>
      </c>
      <c r="FK29" s="88" t="str">
        <f t="shared" si="136"/>
        <v xml:space="preserve"> </v>
      </c>
      <c r="FL29" s="84">
        <f t="shared" si="137"/>
        <v>79629.7</v>
      </c>
      <c r="FM29" s="92"/>
      <c r="FN29" s="92">
        <v>79629.7</v>
      </c>
      <c r="FO29" s="84">
        <f t="shared" si="138"/>
        <v>0</v>
      </c>
      <c r="FP29" s="92"/>
      <c r="FQ29" s="92">
        <v>0</v>
      </c>
      <c r="FR29" s="84">
        <f t="shared" si="139"/>
        <v>0</v>
      </c>
      <c r="FS29" s="92"/>
      <c r="FT29" s="92">
        <v>0</v>
      </c>
      <c r="FU29" s="88">
        <f t="shared" si="32"/>
        <v>0</v>
      </c>
      <c r="FV29" s="88" t="str">
        <f t="shared" si="32"/>
        <v xml:space="preserve"> </v>
      </c>
      <c r="FW29" s="102">
        <f t="shared" si="32"/>
        <v>0</v>
      </c>
      <c r="FX29" s="88" t="str">
        <f t="shared" si="149"/>
        <v xml:space="preserve"> </v>
      </c>
      <c r="FY29" s="88" t="str">
        <f t="shared" si="140"/>
        <v xml:space="preserve"> </v>
      </c>
      <c r="FZ29" s="88" t="str">
        <f t="shared" si="140"/>
        <v xml:space="preserve"> </v>
      </c>
      <c r="GA29" s="269">
        <f>I29/'[1]исп.мун.образ01.04.2025-налогов'!I29</f>
        <v>8.0032967952700276E-2</v>
      </c>
      <c r="GB29" s="270">
        <f>J29/'[1]исп.мун.образ01.04.2025-налогов'!J29</f>
        <v>0.10898811821836528</v>
      </c>
      <c r="GC29" s="270">
        <f>K29/'[1]исп.мун.образ01.04.2025-налогов'!K29</f>
        <v>4.4199674238193022E-2</v>
      </c>
      <c r="GD29" s="271">
        <f>F29/'[1]исп.мун.образ01.04.2025-налогов'!F29</f>
        <v>9.3973299930843857E-2</v>
      </c>
      <c r="GE29" s="270">
        <f>G29/'[1]исп.мун.образ01.04.2025-налогов'!G29</f>
        <v>0.10981127847544875</v>
      </c>
      <c r="GF29" s="270">
        <f>H29/'[1]исп.мун.образ01.04.2025-налогов'!H29</f>
        <v>7.4681237476056941E-2</v>
      </c>
      <c r="GG29" s="95">
        <f t="shared" si="34"/>
        <v>9.4607140331838687E-4</v>
      </c>
      <c r="GH29" s="88">
        <f t="shared" si="34"/>
        <v>1.0092985421581615E-3</v>
      </c>
      <c r="GI29" s="88">
        <f t="shared" si="34"/>
        <v>7.5313040495484848E-4</v>
      </c>
      <c r="GJ29" s="95">
        <f t="shared" si="35"/>
        <v>4.7090077702498019E-2</v>
      </c>
      <c r="GK29" s="88">
        <f t="shared" si="35"/>
        <v>7.3376031222395541E-2</v>
      </c>
      <c r="GL29" s="88">
        <f t="shared" si="35"/>
        <v>9.9007240688917364E-6</v>
      </c>
      <c r="GM29" s="95">
        <f t="shared" si="75"/>
        <v>7.1561282016805408E-2</v>
      </c>
      <c r="GN29" s="88">
        <f t="shared" si="75"/>
        <v>9.5012052729122234E-2</v>
      </c>
      <c r="GO29" s="88" t="str">
        <f t="shared" si="75"/>
        <v xml:space="preserve"> </v>
      </c>
      <c r="GP29" s="95">
        <f t="shared" si="76"/>
        <v>0.1378635485295899</v>
      </c>
      <c r="GQ29" s="88">
        <f t="shared" si="36"/>
        <v>0.21483596157717252</v>
      </c>
      <c r="GR29" s="88" t="str">
        <f t="shared" si="36"/>
        <v xml:space="preserve"> </v>
      </c>
      <c r="GS29" s="95">
        <f t="shared" si="37"/>
        <v>1.2957397256942325E-3</v>
      </c>
      <c r="GT29" s="88" t="str">
        <f t="shared" si="37"/>
        <v xml:space="preserve"> </v>
      </c>
      <c r="GU29" s="88">
        <f t="shared" si="37"/>
        <v>5.2497588523271179E-3</v>
      </c>
      <c r="GV29" s="95" t="str">
        <f t="shared" si="38"/>
        <v xml:space="preserve"> </v>
      </c>
      <c r="GW29" s="88" t="str">
        <f t="shared" si="38"/>
        <v xml:space="preserve"> </v>
      </c>
      <c r="GX29" s="88" t="str">
        <f t="shared" si="38"/>
        <v xml:space="preserve"> </v>
      </c>
      <c r="GY29" s="95">
        <f t="shared" si="39"/>
        <v>8.469193263247031E-2</v>
      </c>
      <c r="GZ29" s="88">
        <f t="shared" si="39"/>
        <v>0.11244564298216236</v>
      </c>
      <c r="HA29" s="102" t="str">
        <f t="shared" si="39"/>
        <v xml:space="preserve"> </v>
      </c>
      <c r="HB29" s="95">
        <f t="shared" si="40"/>
        <v>2.9026558374090721E-2</v>
      </c>
      <c r="HC29" s="88">
        <f t="shared" si="40"/>
        <v>4.5232758376557214E-2</v>
      </c>
      <c r="HD29" s="88" t="str">
        <f t="shared" si="40"/>
        <v xml:space="preserve"> </v>
      </c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  <c r="HO29" s="156"/>
      <c r="HP29" s="156"/>
      <c r="HQ29" s="156"/>
      <c r="HR29" s="156"/>
      <c r="HS29" s="156"/>
      <c r="HT29" s="156"/>
      <c r="HU29" s="156"/>
      <c r="HV29" s="156"/>
      <c r="HW29" s="156"/>
      <c r="HX29" s="156"/>
      <c r="HY29" s="156"/>
      <c r="HZ29" s="156"/>
      <c r="IA29" s="156"/>
      <c r="IB29" s="156"/>
      <c r="IC29" s="156"/>
      <c r="ID29" s="156"/>
    </row>
    <row r="30" spans="1:238" s="68" customFormat="1" ht="15.75" outlineLevel="1" x14ac:dyDescent="0.2">
      <c r="A30" s="82">
        <v>19</v>
      </c>
      <c r="B30" s="83" t="s">
        <v>106</v>
      </c>
      <c r="C30" s="84">
        <f t="shared" si="116"/>
        <v>98834002.559999987</v>
      </c>
      <c r="D30" s="92">
        <v>23746600.52</v>
      </c>
      <c r="E30" s="92">
        <v>75087402.039999992</v>
      </c>
      <c r="F30" s="84">
        <f t="shared" si="79"/>
        <v>10490196.380000001</v>
      </c>
      <c r="G30" s="92">
        <v>6883614.2600000007</v>
      </c>
      <c r="H30" s="92">
        <v>3606582.1199999996</v>
      </c>
      <c r="I30" s="84">
        <f t="shared" si="80"/>
        <v>10432280.67</v>
      </c>
      <c r="J30" s="92">
        <v>7880722.3600000003</v>
      </c>
      <c r="K30" s="92">
        <v>2551558.31</v>
      </c>
      <c r="L30" s="88">
        <f t="shared" si="81"/>
        <v>0.10613954821501466</v>
      </c>
      <c r="M30" s="88">
        <f t="shared" si="81"/>
        <v>0.28987788185523411</v>
      </c>
      <c r="N30" s="88">
        <f t="shared" si="81"/>
        <v>4.8031787250792463E-2</v>
      </c>
      <c r="O30" s="88">
        <f t="shared" si="82"/>
        <v>1.0055515866407381</v>
      </c>
      <c r="P30" s="88">
        <f t="shared" si="82"/>
        <v>0.87347503763601697</v>
      </c>
      <c r="Q30" s="88">
        <f t="shared" si="82"/>
        <v>1.4134821476997717</v>
      </c>
      <c r="R30" s="84">
        <f t="shared" si="117"/>
        <v>6500000</v>
      </c>
      <c r="S30" s="136">
        <v>4000000</v>
      </c>
      <c r="T30" s="136">
        <v>2500000</v>
      </c>
      <c r="U30" s="84">
        <f t="shared" si="83"/>
        <v>1821898.58</v>
      </c>
      <c r="V30" s="136">
        <v>950911.6</v>
      </c>
      <c r="W30" s="136">
        <v>870986.98</v>
      </c>
      <c r="X30" s="84">
        <f t="shared" si="84"/>
        <v>1705312.52</v>
      </c>
      <c r="Y30" s="136">
        <v>930059.62</v>
      </c>
      <c r="Z30" s="136">
        <v>775252.9</v>
      </c>
      <c r="AA30" s="88">
        <f t="shared" si="85"/>
        <v>0.28029208923076926</v>
      </c>
      <c r="AB30" s="88">
        <f t="shared" si="85"/>
        <v>0.23772789999999999</v>
      </c>
      <c r="AC30" s="88">
        <f t="shared" si="85"/>
        <v>0.34839479200000001</v>
      </c>
      <c r="AD30" s="88">
        <f t="shared" si="151"/>
        <v>1.0683663895225493</v>
      </c>
      <c r="AE30" s="88">
        <f t="shared" si="151"/>
        <v>1.0224200465772291</v>
      </c>
      <c r="AF30" s="88">
        <f t="shared" si="151"/>
        <v>1.1234875483858235</v>
      </c>
      <c r="AG30" s="84">
        <f t="shared" si="118"/>
        <v>1805442</v>
      </c>
      <c r="AH30" s="136">
        <v>610670</v>
      </c>
      <c r="AI30" s="136">
        <v>1194772</v>
      </c>
      <c r="AJ30" s="84">
        <f t="shared" si="119"/>
        <v>320591.45</v>
      </c>
      <c r="AK30" s="136">
        <v>177271.51</v>
      </c>
      <c r="AL30" s="136">
        <v>143319.94</v>
      </c>
      <c r="AM30" s="84">
        <f t="shared" si="87"/>
        <v>414892.56</v>
      </c>
      <c r="AN30" s="136">
        <v>257951.52</v>
      </c>
      <c r="AO30" s="136">
        <v>156941.04</v>
      </c>
      <c r="AP30" s="88">
        <f t="shared" si="88"/>
        <v>0.17756950929467688</v>
      </c>
      <c r="AQ30" s="88">
        <f t="shared" si="88"/>
        <v>0.29029018946403135</v>
      </c>
      <c r="AR30" s="88">
        <f t="shared" si="88"/>
        <v>0.11995589116584587</v>
      </c>
      <c r="AS30" s="88">
        <f t="shared" si="152"/>
        <v>0.77270956606211505</v>
      </c>
      <c r="AT30" s="88">
        <f t="shared" si="89"/>
        <v>0.6872280109068557</v>
      </c>
      <c r="AU30" s="88">
        <f t="shared" si="89"/>
        <v>0.9132088075878686</v>
      </c>
      <c r="AV30" s="84">
        <f t="shared" si="120"/>
        <v>2161716</v>
      </c>
      <c r="AW30" s="136">
        <v>477000</v>
      </c>
      <c r="AX30" s="136">
        <v>1684716</v>
      </c>
      <c r="AY30" s="84">
        <f t="shared" si="90"/>
        <v>656574.25</v>
      </c>
      <c r="AZ30" s="136">
        <v>161403.59</v>
      </c>
      <c r="BA30" s="136">
        <v>495170.66</v>
      </c>
      <c r="BB30" s="84">
        <f t="shared" si="91"/>
        <v>551552.09</v>
      </c>
      <c r="BC30" s="136">
        <v>184634.42</v>
      </c>
      <c r="BD30" s="136">
        <v>366917.67</v>
      </c>
      <c r="BE30" s="88">
        <f t="shared" si="92"/>
        <v>0.30372826495247296</v>
      </c>
      <c r="BF30" s="88">
        <f t="shared" si="93"/>
        <v>0.33837230607966456</v>
      </c>
      <c r="BG30" s="88">
        <f t="shared" si="93"/>
        <v>0.29391936682503161</v>
      </c>
      <c r="BH30" s="88">
        <f t="shared" si="141"/>
        <v>1.1904120424962945</v>
      </c>
      <c r="BI30" s="88">
        <f t="shared" si="145"/>
        <v>0.8741793106615765</v>
      </c>
      <c r="BJ30" s="88">
        <f t="shared" si="142"/>
        <v>1.3495416015260318</v>
      </c>
      <c r="BK30" s="84">
        <f t="shared" si="121"/>
        <v>556424.52</v>
      </c>
      <c r="BL30" s="136">
        <v>556424.52</v>
      </c>
      <c r="BM30" s="136"/>
      <c r="BN30" s="84">
        <f t="shared" si="94"/>
        <v>81261.100000000006</v>
      </c>
      <c r="BO30" s="136">
        <v>81261.100000000006</v>
      </c>
      <c r="BP30" s="136"/>
      <c r="BQ30" s="84">
        <f t="shared" si="95"/>
        <v>100100.59</v>
      </c>
      <c r="BR30" s="136">
        <v>100100.59</v>
      </c>
      <c r="BS30" s="268"/>
      <c r="BT30" s="88">
        <f t="shared" si="96"/>
        <v>0.14604155115234677</v>
      </c>
      <c r="BU30" s="88">
        <f t="shared" si="97"/>
        <v>0.14604155115234677</v>
      </c>
      <c r="BV30" s="88" t="str">
        <f t="shared" si="97"/>
        <v xml:space="preserve"> </v>
      </c>
      <c r="BW30" s="88">
        <f t="shared" si="98"/>
        <v>0.81179441599694879</v>
      </c>
      <c r="BX30" s="88">
        <f t="shared" si="98"/>
        <v>0.81179441599694879</v>
      </c>
      <c r="BY30" s="88" t="str">
        <f t="shared" si="98"/>
        <v xml:space="preserve"> </v>
      </c>
      <c r="BZ30" s="84">
        <f t="shared" si="122"/>
        <v>19257390.740000002</v>
      </c>
      <c r="CA30" s="136">
        <v>16753681</v>
      </c>
      <c r="CB30" s="136">
        <v>2503709.7400000002</v>
      </c>
      <c r="CC30" s="84">
        <f t="shared" si="123"/>
        <v>6020725.8300000001</v>
      </c>
      <c r="CD30" s="136">
        <v>4517622.84</v>
      </c>
      <c r="CE30" s="136">
        <v>1503102.99</v>
      </c>
      <c r="CF30" s="84">
        <f t="shared" si="99"/>
        <v>6059698.5</v>
      </c>
      <c r="CG30" s="136">
        <v>5380102.3899999997</v>
      </c>
      <c r="CH30" s="136">
        <v>679596.11</v>
      </c>
      <c r="CI30" s="88">
        <f t="shared" si="100"/>
        <v>0.31264494298774348</v>
      </c>
      <c r="CJ30" s="88">
        <f t="shared" si="100"/>
        <v>0.26964956775767662</v>
      </c>
      <c r="CK30" s="88">
        <f>IF(CB30=0," ",IF(CE30/CB30*100&gt;200,"СВ.200",CE30/CB30))</f>
        <v>0.60035033853405062</v>
      </c>
      <c r="CL30" s="88">
        <f t="shared" si="101"/>
        <v>0.99356854635589542</v>
      </c>
      <c r="CM30" s="88">
        <f t="shared" si="101"/>
        <v>0.83969086692418882</v>
      </c>
      <c r="CN30" s="88" t="str">
        <f t="shared" si="101"/>
        <v>СВ.200</v>
      </c>
      <c r="CO30" s="84">
        <f t="shared" si="124"/>
        <v>64374758.219999999</v>
      </c>
      <c r="CP30" s="136">
        <v>0</v>
      </c>
      <c r="CQ30" s="136">
        <v>64374758.219999999</v>
      </c>
      <c r="CR30" s="84">
        <f t="shared" si="102"/>
        <v>78630.149999999994</v>
      </c>
      <c r="CS30" s="136">
        <v>0</v>
      </c>
      <c r="CT30" s="136">
        <v>78630.149999999994</v>
      </c>
      <c r="CU30" s="84">
        <f t="shared" si="103"/>
        <v>78702.17</v>
      </c>
      <c r="CV30" s="136">
        <v>0</v>
      </c>
      <c r="CW30" s="136">
        <v>78702.17</v>
      </c>
      <c r="CX30" s="88">
        <f t="shared" si="146"/>
        <v>1.2214438108067507E-3</v>
      </c>
      <c r="CY30" s="88" t="str">
        <f t="shared" si="146"/>
        <v xml:space="preserve"> </v>
      </c>
      <c r="CZ30" s="88">
        <f t="shared" si="146"/>
        <v>1.2214438108067507E-3</v>
      </c>
      <c r="DA30" s="88">
        <f t="shared" si="105"/>
        <v>0.99908490452042165</v>
      </c>
      <c r="DB30" s="88" t="str">
        <f t="shared" si="105"/>
        <v xml:space="preserve"> </v>
      </c>
      <c r="DC30" s="88">
        <f t="shared" si="105"/>
        <v>0.99908490452042165</v>
      </c>
      <c r="DD30" s="84">
        <f t="shared" si="125"/>
        <v>1220000</v>
      </c>
      <c r="DE30" s="136">
        <v>420000</v>
      </c>
      <c r="DF30" s="136">
        <v>800000</v>
      </c>
      <c r="DG30" s="84">
        <f t="shared" si="106"/>
        <v>628565.21000000008</v>
      </c>
      <c r="DH30" s="136">
        <v>529299.56000000006</v>
      </c>
      <c r="DI30" s="136">
        <v>99265.65</v>
      </c>
      <c r="DJ30" s="84">
        <f t="shared" si="107"/>
        <v>470927.86</v>
      </c>
      <c r="DK30" s="136">
        <v>440906.8</v>
      </c>
      <c r="DL30" s="136">
        <v>30021.06</v>
      </c>
      <c r="DM30" s="88">
        <f t="shared" si="153"/>
        <v>0.51521738524590166</v>
      </c>
      <c r="DN30" s="88">
        <f t="shared" si="153"/>
        <v>1.2602370476190476</v>
      </c>
      <c r="DO30" s="88">
        <f t="shared" si="153"/>
        <v>0.12408206249999999</v>
      </c>
      <c r="DP30" s="88">
        <f t="shared" si="154"/>
        <v>1.3347377876518074</v>
      </c>
      <c r="DQ30" s="88">
        <f t="shared" si="154"/>
        <v>1.2004794664087741</v>
      </c>
      <c r="DR30" s="88" t="str">
        <f t="shared" si="154"/>
        <v>СВ.200</v>
      </c>
      <c r="DS30" s="268">
        <f t="shared" si="126"/>
        <v>0</v>
      </c>
      <c r="DT30" s="136">
        <v>0</v>
      </c>
      <c r="DU30" s="136">
        <v>0</v>
      </c>
      <c r="DV30" s="268">
        <f t="shared" si="127"/>
        <v>0</v>
      </c>
      <c r="DW30" s="136">
        <v>0</v>
      </c>
      <c r="DX30" s="136">
        <v>0</v>
      </c>
      <c r="DY30" s="268">
        <f t="shared" si="128"/>
        <v>167039.95000000001</v>
      </c>
      <c r="DZ30" s="136">
        <v>167039.95000000001</v>
      </c>
      <c r="EA30" s="136">
        <v>0</v>
      </c>
      <c r="EB30" s="88" t="str">
        <f t="shared" si="147"/>
        <v xml:space="preserve"> </v>
      </c>
      <c r="EC30" s="88" t="str">
        <f t="shared" si="144"/>
        <v xml:space="preserve"> </v>
      </c>
      <c r="ED30" s="88" t="str">
        <f t="shared" si="144"/>
        <v xml:space="preserve"> </v>
      </c>
      <c r="EE30" s="88">
        <f t="shared" si="111"/>
        <v>0</v>
      </c>
      <c r="EF30" s="88">
        <f t="shared" si="111"/>
        <v>0</v>
      </c>
      <c r="EG30" s="88" t="str">
        <f t="shared" si="111"/>
        <v xml:space="preserve"> </v>
      </c>
      <c r="EH30" s="84">
        <f t="shared" si="129"/>
        <v>897871.08000000007</v>
      </c>
      <c r="EI30" s="136">
        <v>395545</v>
      </c>
      <c r="EJ30" s="136">
        <v>502326.08</v>
      </c>
      <c r="EK30" s="84">
        <f t="shared" si="130"/>
        <v>266384.03999999998</v>
      </c>
      <c r="EL30" s="136">
        <v>266384.03999999998</v>
      </c>
      <c r="EM30" s="136">
        <v>0</v>
      </c>
      <c r="EN30" s="84">
        <f t="shared" si="131"/>
        <v>203832.44</v>
      </c>
      <c r="EO30" s="136">
        <v>189216.44</v>
      </c>
      <c r="EP30" s="136">
        <v>14616</v>
      </c>
      <c r="EQ30" s="88">
        <f t="shared" si="112"/>
        <v>0.29668406292805416</v>
      </c>
      <c r="ER30" s="88">
        <f t="shared" si="113"/>
        <v>0.67346076931828236</v>
      </c>
      <c r="ES30" s="88" t="str">
        <f t="shared" si="113"/>
        <v xml:space="preserve"> </v>
      </c>
      <c r="ET30" s="88">
        <f t="shared" si="114"/>
        <v>1.3068775509923738</v>
      </c>
      <c r="EU30" s="88">
        <f t="shared" si="114"/>
        <v>1.4078271422927098</v>
      </c>
      <c r="EV30" s="88">
        <f t="shared" si="114"/>
        <v>0</v>
      </c>
      <c r="EW30" s="84">
        <f t="shared" si="132"/>
        <v>238080</v>
      </c>
      <c r="EX30" s="136">
        <v>233280</v>
      </c>
      <c r="EY30" s="136">
        <v>4800</v>
      </c>
      <c r="EZ30" s="84">
        <f t="shared" si="133"/>
        <v>10926.58</v>
      </c>
      <c r="FA30" s="136">
        <v>10526.58</v>
      </c>
      <c r="FB30" s="136">
        <v>400</v>
      </c>
      <c r="FC30" s="84">
        <f t="shared" si="134"/>
        <v>119616</v>
      </c>
      <c r="FD30" s="136">
        <v>118416</v>
      </c>
      <c r="FE30" s="136">
        <v>1200</v>
      </c>
      <c r="FF30" s="88">
        <f>IF(EW30=0," ",IF(EZ30/EW30*100&gt;200,"СВ.200",EZ30/EW30))</f>
        <v>4.589457325268817E-2</v>
      </c>
      <c r="FG30" s="88">
        <f t="shared" si="115"/>
        <v>4.5124228395061729E-2</v>
      </c>
      <c r="FH30" s="88" t="str">
        <f t="shared" si="148"/>
        <v>СВ.200</v>
      </c>
      <c r="FI30" s="88">
        <f t="shared" si="150"/>
        <v>9.1347144194756549E-2</v>
      </c>
      <c r="FJ30" s="88">
        <f t="shared" si="136"/>
        <v>8.8894912849614913E-2</v>
      </c>
      <c r="FK30" s="88">
        <f t="shared" si="136"/>
        <v>0.33333333333333331</v>
      </c>
      <c r="FL30" s="84">
        <f t="shared" si="137"/>
        <v>82320</v>
      </c>
      <c r="FM30" s="92"/>
      <c r="FN30" s="92">
        <v>82320</v>
      </c>
      <c r="FO30" s="84">
        <f t="shared" si="138"/>
        <v>0</v>
      </c>
      <c r="FP30" s="92"/>
      <c r="FQ30" s="92">
        <v>0</v>
      </c>
      <c r="FR30" s="84">
        <f t="shared" si="139"/>
        <v>0</v>
      </c>
      <c r="FS30" s="92"/>
      <c r="FT30" s="92">
        <v>0</v>
      </c>
      <c r="FU30" s="88">
        <f t="shared" si="32"/>
        <v>0</v>
      </c>
      <c r="FV30" s="88" t="str">
        <f t="shared" si="32"/>
        <v xml:space="preserve"> </v>
      </c>
      <c r="FW30" s="102">
        <f t="shared" si="32"/>
        <v>0</v>
      </c>
      <c r="FX30" s="88" t="str">
        <f t="shared" si="149"/>
        <v xml:space="preserve"> </v>
      </c>
      <c r="FY30" s="88" t="str">
        <f t="shared" si="140"/>
        <v xml:space="preserve"> </v>
      </c>
      <c r="FZ30" s="88" t="str">
        <f t="shared" si="140"/>
        <v xml:space="preserve"> </v>
      </c>
      <c r="GA30" s="269">
        <f>I30/'[1]исп.мун.образ01.04.2025-налогов'!I30</f>
        <v>0.16689652113734255</v>
      </c>
      <c r="GB30" s="270">
        <f>J30/'[1]исп.мун.образ01.04.2025-налогов'!J30</f>
        <v>0.25793216285668735</v>
      </c>
      <c r="GC30" s="270">
        <f>K30/'[1]исп.мун.образ01.04.2025-налогов'!K30</f>
        <v>7.9850959960338586E-2</v>
      </c>
      <c r="GD30" s="271">
        <f>F30/'[1]исп.мун.образ01.04.2025-налогов'!F30</f>
        <v>0.14196238148567897</v>
      </c>
      <c r="GE30" s="270">
        <f>G30/'[1]исп.мун.образ01.04.2025-налогов'!G30</f>
        <v>0.20736486963685757</v>
      </c>
      <c r="GF30" s="270">
        <f>H30/'[1]исп.мун.образ01.04.2025-налогов'!H30</f>
        <v>8.8616999511057587E-2</v>
      </c>
      <c r="GG30" s="95">
        <f t="shared" si="34"/>
        <v>0.16346497702117518</v>
      </c>
      <c r="GH30" s="88">
        <f t="shared" si="34"/>
        <v>0.11801705192923456</v>
      </c>
      <c r="GI30" s="88">
        <f t="shared" si="34"/>
        <v>0.30383507089046302</v>
      </c>
      <c r="GJ30" s="95">
        <f t="shared" si="35"/>
        <v>0.17367630824085678</v>
      </c>
      <c r="GK30" s="88">
        <f t="shared" si="35"/>
        <v>0.13814132577498611</v>
      </c>
      <c r="GL30" s="88">
        <f t="shared" si="35"/>
        <v>0.24149927854685868</v>
      </c>
      <c r="GM30" s="95">
        <f t="shared" si="75"/>
        <v>5.2869751825800906E-2</v>
      </c>
      <c r="GN30" s="88">
        <f t="shared" si="75"/>
        <v>2.3428616256949319E-2</v>
      </c>
      <c r="GO30" s="88">
        <f t="shared" si="75"/>
        <v>0.14380140503236236</v>
      </c>
      <c r="GP30" s="95">
        <f t="shared" si="76"/>
        <v>6.2589319228740684E-2</v>
      </c>
      <c r="GQ30" s="88">
        <f t="shared" si="36"/>
        <v>2.3447506484769235E-2</v>
      </c>
      <c r="GR30" s="88">
        <f t="shared" si="36"/>
        <v>0.13729637743559822</v>
      </c>
      <c r="GS30" s="95">
        <f t="shared" si="37"/>
        <v>7.5441001339546969E-3</v>
      </c>
      <c r="GT30" s="88" t="str">
        <f t="shared" si="37"/>
        <v xml:space="preserve"> </v>
      </c>
      <c r="GU30" s="88">
        <f t="shared" si="37"/>
        <v>3.0844746793186158E-2</v>
      </c>
      <c r="GV30" s="95">
        <f t="shared" si="38"/>
        <v>7.4955841770428314E-3</v>
      </c>
      <c r="GW30" s="88" t="str">
        <f t="shared" si="38"/>
        <v xml:space="preserve"> </v>
      </c>
      <c r="GX30" s="88">
        <f t="shared" si="38"/>
        <v>2.1801846563804291E-2</v>
      </c>
      <c r="GY30" s="95">
        <f t="shared" si="39"/>
        <v>1.953862692614845E-2</v>
      </c>
      <c r="GZ30" s="88">
        <f t="shared" si="39"/>
        <v>2.4010037577316706E-2</v>
      </c>
      <c r="HA30" s="102">
        <f t="shared" si="39"/>
        <v>5.7282641524269142E-3</v>
      </c>
      <c r="HB30" s="95">
        <f t="shared" si="40"/>
        <v>2.5393618036347949E-2</v>
      </c>
      <c r="HC30" s="88">
        <f t="shared" si="40"/>
        <v>3.8698281155574214E-2</v>
      </c>
      <c r="HD30" s="88" t="str">
        <f t="shared" si="40"/>
        <v xml:space="preserve"> </v>
      </c>
      <c r="HE30" s="156"/>
      <c r="HF30" s="156"/>
      <c r="HG30" s="156"/>
      <c r="HH30" s="156"/>
      <c r="HI30" s="156"/>
      <c r="HJ30" s="156"/>
      <c r="HK30" s="156"/>
      <c r="HL30" s="156"/>
      <c r="HM30" s="156"/>
      <c r="HN30" s="156"/>
      <c r="HO30" s="156"/>
      <c r="HP30" s="156"/>
      <c r="HQ30" s="156"/>
      <c r="HR30" s="156"/>
      <c r="HS30" s="156"/>
      <c r="HT30" s="156"/>
      <c r="HU30" s="156"/>
      <c r="HV30" s="156"/>
      <c r="HW30" s="156"/>
      <c r="HX30" s="156"/>
      <c r="HY30" s="156"/>
      <c r="HZ30" s="156"/>
      <c r="IA30" s="156"/>
      <c r="IB30" s="156"/>
      <c r="IC30" s="156"/>
      <c r="ID30" s="156"/>
    </row>
    <row r="31" spans="1:238" s="68" customFormat="1" ht="15.75" outlineLevel="1" x14ac:dyDescent="0.2">
      <c r="A31" s="82">
        <v>20</v>
      </c>
      <c r="B31" s="83" t="s">
        <v>107</v>
      </c>
      <c r="C31" s="84">
        <f>D31+E31</f>
        <v>11782228.640000001</v>
      </c>
      <c r="D31" s="92">
        <v>10295290</v>
      </c>
      <c r="E31" s="92">
        <v>1486938.6400000001</v>
      </c>
      <c r="F31" s="84">
        <f t="shared" si="79"/>
        <v>4030698.6900000004</v>
      </c>
      <c r="G31" s="92">
        <v>3190218.18</v>
      </c>
      <c r="H31" s="92">
        <v>840480.51</v>
      </c>
      <c r="I31" s="84">
        <f t="shared" si="80"/>
        <v>4881505.62</v>
      </c>
      <c r="J31" s="92">
        <v>4600549.42</v>
      </c>
      <c r="K31" s="92">
        <v>280956.2</v>
      </c>
      <c r="L31" s="88">
        <f t="shared" si="81"/>
        <v>0.3420998533601704</v>
      </c>
      <c r="M31" s="88">
        <f t="shared" si="81"/>
        <v>0.3098716189636232</v>
      </c>
      <c r="N31" s="88">
        <f t="shared" si="81"/>
        <v>0.56524222815273661</v>
      </c>
      <c r="O31" s="88">
        <f t="shared" si="82"/>
        <v>0.82570809167684622</v>
      </c>
      <c r="P31" s="88">
        <f t="shared" si="82"/>
        <v>0.69344286709129632</v>
      </c>
      <c r="Q31" s="88" t="str">
        <f t="shared" si="82"/>
        <v>СВ.200</v>
      </c>
      <c r="R31" s="84">
        <f t="shared" si="117"/>
        <v>855000</v>
      </c>
      <c r="S31" s="136">
        <v>455000</v>
      </c>
      <c r="T31" s="136">
        <v>400000</v>
      </c>
      <c r="U31" s="84">
        <f t="shared" si="83"/>
        <v>279836.79000000004</v>
      </c>
      <c r="V31" s="136">
        <v>167646.85</v>
      </c>
      <c r="W31" s="136">
        <v>112189.94</v>
      </c>
      <c r="X31" s="84">
        <f t="shared" si="84"/>
        <v>54465.919999999998</v>
      </c>
      <c r="Y31" s="136">
        <v>35190.959999999999</v>
      </c>
      <c r="Z31" s="136">
        <v>19274.96</v>
      </c>
      <c r="AA31" s="88">
        <f t="shared" si="85"/>
        <v>0.32729449122807019</v>
      </c>
      <c r="AB31" s="88">
        <f t="shared" si="85"/>
        <v>0.36845461538461538</v>
      </c>
      <c r="AC31" s="88">
        <f t="shared" si="85"/>
        <v>0.28047485</v>
      </c>
      <c r="AD31" s="88" t="str">
        <f t="shared" si="151"/>
        <v>СВ.200</v>
      </c>
      <c r="AE31" s="88" t="str">
        <f t="shared" si="151"/>
        <v>СВ.200</v>
      </c>
      <c r="AF31" s="88" t="str">
        <f t="shared" si="151"/>
        <v>СВ.200</v>
      </c>
      <c r="AG31" s="84">
        <f t="shared" si="118"/>
        <v>356713</v>
      </c>
      <c r="AH31" s="136">
        <v>250000</v>
      </c>
      <c r="AI31" s="136">
        <v>106713</v>
      </c>
      <c r="AJ31" s="84">
        <f t="shared" si="119"/>
        <v>21945.559999999998</v>
      </c>
      <c r="AK31" s="136">
        <v>21907.46</v>
      </c>
      <c r="AL31" s="136">
        <v>38.1</v>
      </c>
      <c r="AM31" s="84">
        <f t="shared" si="87"/>
        <v>66490.63</v>
      </c>
      <c r="AN31" s="136">
        <v>19408.46</v>
      </c>
      <c r="AO31" s="136">
        <v>47082.17</v>
      </c>
      <c r="AP31" s="88">
        <f t="shared" si="88"/>
        <v>6.1521615416315067E-2</v>
      </c>
      <c r="AQ31" s="88">
        <f t="shared" si="88"/>
        <v>8.7629840000000001E-2</v>
      </c>
      <c r="AR31" s="88">
        <f t="shared" si="88"/>
        <v>3.5703241404514915E-4</v>
      </c>
      <c r="AS31" s="88">
        <f t="shared" si="152"/>
        <v>0.33005492653626528</v>
      </c>
      <c r="AT31" s="88">
        <f t="shared" si="89"/>
        <v>1.128758283758732</v>
      </c>
      <c r="AU31" s="88">
        <f t="shared" si="89"/>
        <v>8.0922353408944409E-4</v>
      </c>
      <c r="AV31" s="84">
        <f t="shared" si="120"/>
        <v>507940</v>
      </c>
      <c r="AW31" s="136">
        <v>454940</v>
      </c>
      <c r="AX31" s="136">
        <v>53000</v>
      </c>
      <c r="AY31" s="84">
        <f t="shared" si="90"/>
        <v>152795.14000000001</v>
      </c>
      <c r="AZ31" s="136">
        <v>124736.64</v>
      </c>
      <c r="BA31" s="136">
        <v>28058.5</v>
      </c>
      <c r="BB31" s="84">
        <f t="shared" si="91"/>
        <v>142026.25</v>
      </c>
      <c r="BC31" s="136">
        <v>126912</v>
      </c>
      <c r="BD31" s="136">
        <v>15114.25</v>
      </c>
      <c r="BE31" s="88">
        <f t="shared" si="92"/>
        <v>0.30081336378312401</v>
      </c>
      <c r="BF31" s="88">
        <f t="shared" si="93"/>
        <v>0.27418261748802042</v>
      </c>
      <c r="BG31" s="88">
        <f t="shared" si="93"/>
        <v>0.52940566037735848</v>
      </c>
      <c r="BH31" s="88">
        <f t="shared" si="141"/>
        <v>1.0758232369016292</v>
      </c>
      <c r="BI31" s="88">
        <f t="shared" si="145"/>
        <v>0.98285930408472011</v>
      </c>
      <c r="BJ31" s="88">
        <f t="shared" si="142"/>
        <v>1.8564268819160725</v>
      </c>
      <c r="BK31" s="84">
        <f t="shared" si="121"/>
        <v>0</v>
      </c>
      <c r="BL31" s="136">
        <v>0</v>
      </c>
      <c r="BM31" s="136"/>
      <c r="BN31" s="84">
        <f t="shared" si="94"/>
        <v>28294.25</v>
      </c>
      <c r="BO31" s="136">
        <v>28294.25</v>
      </c>
      <c r="BP31" s="136"/>
      <c r="BQ31" s="84">
        <f t="shared" si="95"/>
        <v>80810.460000000006</v>
      </c>
      <c r="BR31" s="136">
        <v>80810.460000000006</v>
      </c>
      <c r="BS31" s="268"/>
      <c r="BT31" s="88" t="str">
        <f t="shared" si="96"/>
        <v xml:space="preserve"> </v>
      </c>
      <c r="BU31" s="88" t="e">
        <f t="shared" si="97"/>
        <v>#DIV/0!</v>
      </c>
      <c r="BV31" s="88" t="str">
        <f t="shared" si="97"/>
        <v xml:space="preserve"> </v>
      </c>
      <c r="BW31" s="88">
        <f t="shared" si="98"/>
        <v>0.35013103501700149</v>
      </c>
      <c r="BX31" s="88">
        <f t="shared" si="98"/>
        <v>0.35013103501700149</v>
      </c>
      <c r="BY31" s="88" t="str">
        <f t="shared" si="98"/>
        <v xml:space="preserve"> </v>
      </c>
      <c r="BZ31" s="84">
        <f t="shared" si="122"/>
        <v>8925936</v>
      </c>
      <c r="CA31" s="136">
        <v>8818220</v>
      </c>
      <c r="CB31" s="136">
        <v>107716</v>
      </c>
      <c r="CC31" s="84">
        <f t="shared" si="123"/>
        <v>2610907.91</v>
      </c>
      <c r="CD31" s="136">
        <v>2597645.64</v>
      </c>
      <c r="CE31" s="136">
        <v>13262.27</v>
      </c>
      <c r="CF31" s="84">
        <f t="shared" si="99"/>
        <v>2447687.48</v>
      </c>
      <c r="CG31" s="136">
        <v>2422736.7000000002</v>
      </c>
      <c r="CH31" s="136">
        <v>24950.78</v>
      </c>
      <c r="CI31" s="88">
        <f t="shared" si="100"/>
        <v>0.29250802492870215</v>
      </c>
      <c r="CJ31" s="88">
        <f t="shared" si="100"/>
        <v>0.29457709605793458</v>
      </c>
      <c r="CK31" s="88">
        <f>IF(CB31=0," ",IF(CE31/CB31*100&gt;200,"СВ.200",CE31/CB31))</f>
        <v>0.12312256303613206</v>
      </c>
      <c r="CL31" s="88">
        <f t="shared" si="101"/>
        <v>1.0666835253003788</v>
      </c>
      <c r="CM31" s="88">
        <f t="shared" si="101"/>
        <v>1.0721947787392663</v>
      </c>
      <c r="CN31" s="88">
        <f t="shared" si="101"/>
        <v>0.53153729061776833</v>
      </c>
      <c r="CO31" s="84">
        <f t="shared" si="124"/>
        <v>11130</v>
      </c>
      <c r="CP31" s="136">
        <v>0</v>
      </c>
      <c r="CQ31" s="136">
        <v>11130</v>
      </c>
      <c r="CR31" s="84">
        <f t="shared" si="102"/>
        <v>11130</v>
      </c>
      <c r="CS31" s="136">
        <v>0</v>
      </c>
      <c r="CT31" s="136">
        <v>11130</v>
      </c>
      <c r="CU31" s="84">
        <f t="shared" si="103"/>
        <v>905732.1</v>
      </c>
      <c r="CV31" s="136">
        <v>905732.1</v>
      </c>
      <c r="CW31" s="136">
        <v>0</v>
      </c>
      <c r="CX31" s="88">
        <f t="shared" si="146"/>
        <v>1</v>
      </c>
      <c r="CY31" s="88" t="str">
        <f t="shared" si="146"/>
        <v xml:space="preserve"> </v>
      </c>
      <c r="CZ31" s="88">
        <f t="shared" si="146"/>
        <v>1</v>
      </c>
      <c r="DA31" s="88">
        <f t="shared" si="105"/>
        <v>1.228840183537715E-2</v>
      </c>
      <c r="DB31" s="88">
        <f t="shared" si="105"/>
        <v>0</v>
      </c>
      <c r="DC31" s="88" t="str">
        <f t="shared" si="105"/>
        <v xml:space="preserve"> </v>
      </c>
      <c r="DD31" s="84">
        <f t="shared" si="125"/>
        <v>200000</v>
      </c>
      <c r="DE31" s="136">
        <v>175000</v>
      </c>
      <c r="DF31" s="136">
        <v>25000</v>
      </c>
      <c r="DG31" s="84">
        <f t="shared" si="106"/>
        <v>154482.23999999999</v>
      </c>
      <c r="DH31" s="136">
        <v>153637.19</v>
      </c>
      <c r="DI31" s="136">
        <v>845.05</v>
      </c>
      <c r="DJ31" s="84">
        <f t="shared" si="107"/>
        <v>723826.28</v>
      </c>
      <c r="DK31" s="136">
        <v>718596.14</v>
      </c>
      <c r="DL31" s="136">
        <v>5230.1400000000003</v>
      </c>
      <c r="DM31" s="88">
        <f t="shared" si="153"/>
        <v>0.77241119999999996</v>
      </c>
      <c r="DN31" s="88">
        <f t="shared" si="153"/>
        <v>0.87792680000000001</v>
      </c>
      <c r="DO31" s="88">
        <f t="shared" si="153"/>
        <v>3.3801999999999999E-2</v>
      </c>
      <c r="DP31" s="88">
        <f t="shared" si="154"/>
        <v>0.21342446974984106</v>
      </c>
      <c r="DQ31" s="88">
        <f t="shared" si="154"/>
        <v>0.21380185816194336</v>
      </c>
      <c r="DR31" s="88">
        <f t="shared" si="154"/>
        <v>0.16157311276562383</v>
      </c>
      <c r="DS31" s="268">
        <f t="shared" si="126"/>
        <v>299074</v>
      </c>
      <c r="DT31" s="136">
        <v>0</v>
      </c>
      <c r="DU31" s="136">
        <v>299074</v>
      </c>
      <c r="DV31" s="268">
        <f t="shared" si="127"/>
        <v>511237.27</v>
      </c>
      <c r="DW31" s="136">
        <v>0</v>
      </c>
      <c r="DX31" s="136">
        <v>511237.27</v>
      </c>
      <c r="DY31" s="268">
        <f t="shared" si="128"/>
        <v>240763.9</v>
      </c>
      <c r="DZ31" s="136">
        <v>240763.9</v>
      </c>
      <c r="EA31" s="136">
        <v>0</v>
      </c>
      <c r="EB31" s="88">
        <f t="shared" si="147"/>
        <v>1.7094005831332715</v>
      </c>
      <c r="EC31" s="88" t="str">
        <f t="shared" si="144"/>
        <v xml:space="preserve"> </v>
      </c>
      <c r="ED31" s="88">
        <f t="shared" si="144"/>
        <v>1.7094005831332715</v>
      </c>
      <c r="EE31" s="88" t="str">
        <f t="shared" si="111"/>
        <v>СВ.200</v>
      </c>
      <c r="EF31" s="88">
        <f t="shared" si="111"/>
        <v>0</v>
      </c>
      <c r="EG31" s="88" t="str">
        <f t="shared" si="111"/>
        <v xml:space="preserve"> </v>
      </c>
      <c r="EH31" s="84">
        <f t="shared" si="129"/>
        <v>132130</v>
      </c>
      <c r="EI31" s="136">
        <v>132130</v>
      </c>
      <c r="EJ31" s="136">
        <v>0</v>
      </c>
      <c r="EK31" s="84">
        <f t="shared" si="130"/>
        <v>100907.48</v>
      </c>
      <c r="EL31" s="136">
        <v>94334.15</v>
      </c>
      <c r="EM31" s="136">
        <v>6573.33</v>
      </c>
      <c r="EN31" s="84">
        <f t="shared" si="131"/>
        <v>128292.54000000001</v>
      </c>
      <c r="EO31" s="136">
        <v>48929.66</v>
      </c>
      <c r="EP31" s="136">
        <v>79362.880000000005</v>
      </c>
      <c r="EQ31" s="88">
        <f t="shared" si="112"/>
        <v>0.76369847877090746</v>
      </c>
      <c r="ER31" s="88">
        <f t="shared" si="113"/>
        <v>0.71394951941269957</v>
      </c>
      <c r="ES31" s="88" t="e">
        <f t="shared" si="113"/>
        <v>#DIV/0!</v>
      </c>
      <c r="ET31" s="88">
        <f t="shared" si="114"/>
        <v>0.78654207017804767</v>
      </c>
      <c r="EU31" s="88">
        <f t="shared" si="114"/>
        <v>1.9279543328116318</v>
      </c>
      <c r="EV31" s="88">
        <f t="shared" si="114"/>
        <v>8.2826253281130927E-2</v>
      </c>
      <c r="EW31" s="84">
        <f t="shared" si="132"/>
        <v>0</v>
      </c>
      <c r="EX31" s="136">
        <v>0</v>
      </c>
      <c r="EY31" s="136">
        <v>0</v>
      </c>
      <c r="EZ31" s="84">
        <f t="shared" si="133"/>
        <v>0</v>
      </c>
      <c r="FA31" s="136">
        <v>0</v>
      </c>
      <c r="FB31" s="136">
        <v>0</v>
      </c>
      <c r="FC31" s="84">
        <f t="shared" si="134"/>
        <v>1469.04</v>
      </c>
      <c r="FD31" s="136">
        <v>1469.04</v>
      </c>
      <c r="FE31" s="136">
        <v>0</v>
      </c>
      <c r="FF31" s="88" t="str">
        <f>IF(EW31=0," ",IF(EZ31/EW31*100&gt;200,"СВ.200",EZ31/EW31))</f>
        <v xml:space="preserve"> </v>
      </c>
      <c r="FG31" s="88" t="str">
        <f t="shared" si="115"/>
        <v xml:space="preserve"> </v>
      </c>
      <c r="FH31" s="88" t="str">
        <f t="shared" si="148"/>
        <v xml:space="preserve"> </v>
      </c>
      <c r="FI31" s="88">
        <f t="shared" si="150"/>
        <v>0</v>
      </c>
      <c r="FJ31" s="88">
        <f t="shared" si="136"/>
        <v>0</v>
      </c>
      <c r="FK31" s="88" t="str">
        <f t="shared" si="136"/>
        <v xml:space="preserve"> </v>
      </c>
      <c r="FL31" s="84">
        <f t="shared" si="137"/>
        <v>334305.64</v>
      </c>
      <c r="FM31" s="92"/>
      <c r="FN31" s="92">
        <v>334305.64</v>
      </c>
      <c r="FO31" s="84">
        <f t="shared" si="138"/>
        <v>0</v>
      </c>
      <c r="FP31" s="92"/>
      <c r="FQ31" s="92">
        <v>0</v>
      </c>
      <c r="FR31" s="84">
        <f t="shared" si="139"/>
        <v>0</v>
      </c>
      <c r="FS31" s="92"/>
      <c r="FT31" s="92">
        <v>0</v>
      </c>
      <c r="FU31" s="88">
        <f t="shared" si="32"/>
        <v>0</v>
      </c>
      <c r="FV31" s="88" t="str">
        <f t="shared" si="32"/>
        <v xml:space="preserve"> </v>
      </c>
      <c r="FW31" s="102">
        <f t="shared" si="32"/>
        <v>0</v>
      </c>
      <c r="FX31" s="88" t="str">
        <f t="shared" si="149"/>
        <v xml:space="preserve"> </v>
      </c>
      <c r="FY31" s="88" t="str">
        <f t="shared" si="140"/>
        <v xml:space="preserve"> </v>
      </c>
      <c r="FZ31" s="88" t="str">
        <f t="shared" si="140"/>
        <v xml:space="preserve"> </v>
      </c>
      <c r="GA31" s="269">
        <f>I31/'[1]исп.мун.образ01.04.2025-налогов'!I31</f>
        <v>0.16547225519128866</v>
      </c>
      <c r="GB31" s="270">
        <f>J31/'[1]исп.мун.образ01.04.2025-налогов'!J31</f>
        <v>0.25619286585616502</v>
      </c>
      <c r="GC31" s="270">
        <f>K31/'[1]исп.мун.образ01.04.2025-налогов'!K31</f>
        <v>2.433979418673976E-2</v>
      </c>
      <c r="GD31" s="271">
        <f>F31/'[1]исп.мун.образ01.04.2025-налогов'!F31</f>
        <v>0.12429137645579066</v>
      </c>
      <c r="GE31" s="270">
        <f>G31/'[1]исп.мун.образ01.04.2025-налогов'!G31</f>
        <v>0.16827319319091527</v>
      </c>
      <c r="GF31" s="270">
        <f>H31/'[1]исп.мун.образ01.04.2025-налогов'!H31</f>
        <v>6.2392457878841831E-2</v>
      </c>
      <c r="GG31" s="95">
        <f t="shared" si="34"/>
        <v>1.115760673855375E-2</v>
      </c>
      <c r="GH31" s="88">
        <f t="shared" si="34"/>
        <v>7.6492950705005138E-3</v>
      </c>
      <c r="GI31" s="88">
        <f t="shared" si="34"/>
        <v>6.8604857269567276E-2</v>
      </c>
      <c r="GJ31" s="95">
        <f t="shared" si="35"/>
        <v>6.9426372825699856E-2</v>
      </c>
      <c r="GK31" s="88">
        <f t="shared" si="35"/>
        <v>5.2550277297962106E-2</v>
      </c>
      <c r="GL31" s="88">
        <f t="shared" si="35"/>
        <v>0.13348309528319699</v>
      </c>
      <c r="GM31" s="95">
        <f t="shared" si="75"/>
        <v>2.9094763184969969E-2</v>
      </c>
      <c r="GN31" s="88">
        <f t="shared" si="75"/>
        <v>2.7586270337250286E-2</v>
      </c>
      <c r="GO31" s="88">
        <f t="shared" si="75"/>
        <v>5.3795751793340028E-2</v>
      </c>
      <c r="GP31" s="95">
        <f t="shared" si="76"/>
        <v>3.7907854630533047E-2</v>
      </c>
      <c r="GQ31" s="88">
        <f t="shared" si="36"/>
        <v>3.9099720759537514E-2</v>
      </c>
      <c r="GR31" s="88">
        <f t="shared" si="36"/>
        <v>3.3383879419167019E-2</v>
      </c>
      <c r="GS31" s="95">
        <f t="shared" si="37"/>
        <v>0.18554359464201539</v>
      </c>
      <c r="GT31" s="88">
        <f t="shared" si="37"/>
        <v>0.1968747680575943</v>
      </c>
      <c r="GU31" s="88" t="str">
        <f t="shared" si="37"/>
        <v xml:space="preserve"> </v>
      </c>
      <c r="GV31" s="95">
        <f t="shared" si="38"/>
        <v>2.7613078664532969E-3</v>
      </c>
      <c r="GW31" s="88" t="str">
        <f t="shared" si="38"/>
        <v xml:space="preserve"> </v>
      </c>
      <c r="GX31" s="88">
        <f t="shared" si="38"/>
        <v>1.3242424860036314E-2</v>
      </c>
      <c r="GY31" s="95">
        <f t="shared" si="39"/>
        <v>2.6281346368704991E-2</v>
      </c>
      <c r="GZ31" s="88">
        <f t="shared" si="39"/>
        <v>1.063561230041085E-2</v>
      </c>
      <c r="HA31" s="102">
        <f t="shared" si="39"/>
        <v>0.28247420772348147</v>
      </c>
      <c r="HB31" s="95">
        <f t="shared" si="40"/>
        <v>2.5034736595505726E-2</v>
      </c>
      <c r="HC31" s="88">
        <f t="shared" si="40"/>
        <v>2.9569811429010159E-2</v>
      </c>
      <c r="HD31" s="88">
        <f t="shared" si="40"/>
        <v>7.8209190121493709E-3</v>
      </c>
      <c r="HE31" s="156"/>
      <c r="HF31" s="156"/>
      <c r="HG31" s="156"/>
      <c r="HH31" s="156"/>
      <c r="HI31" s="156"/>
      <c r="HJ31" s="156"/>
      <c r="HK31" s="156"/>
      <c r="HL31" s="156"/>
      <c r="HM31" s="156"/>
      <c r="HN31" s="156"/>
      <c r="HO31" s="156"/>
      <c r="HP31" s="156"/>
      <c r="HQ31" s="156"/>
      <c r="HR31" s="156"/>
      <c r="HS31" s="156"/>
      <c r="HT31" s="156"/>
      <c r="HU31" s="156"/>
      <c r="HV31" s="156"/>
      <c r="HW31" s="156"/>
      <c r="HX31" s="156"/>
      <c r="HY31" s="156"/>
      <c r="HZ31" s="156"/>
      <c r="IA31" s="156"/>
      <c r="IB31" s="156"/>
      <c r="IC31" s="156"/>
      <c r="ID31" s="156"/>
    </row>
    <row r="32" spans="1:238" s="68" customFormat="1" ht="15.75" outlineLevel="1" x14ac:dyDescent="0.2">
      <c r="A32" s="82">
        <v>21</v>
      </c>
      <c r="B32" s="83" t="s">
        <v>108</v>
      </c>
      <c r="C32" s="84">
        <f t="shared" si="116"/>
        <v>129506981.38</v>
      </c>
      <c r="D32" s="92">
        <v>122322008.3</v>
      </c>
      <c r="E32" s="92">
        <v>7184973.0800000001</v>
      </c>
      <c r="F32" s="84">
        <f t="shared" si="79"/>
        <v>20469720.370000001</v>
      </c>
      <c r="G32" s="92">
        <v>19063523.02</v>
      </c>
      <c r="H32" s="92">
        <v>1406197.35</v>
      </c>
      <c r="I32" s="84">
        <f t="shared" si="80"/>
        <v>12677518.369999999</v>
      </c>
      <c r="J32" s="92">
        <v>10939112.949999999</v>
      </c>
      <c r="K32" s="92">
        <v>1738405.42</v>
      </c>
      <c r="L32" s="88">
        <f t="shared" si="81"/>
        <v>0.15805881777089414</v>
      </c>
      <c r="M32" s="88">
        <f t="shared" si="81"/>
        <v>0.15584704081415904</v>
      </c>
      <c r="N32" s="88">
        <f t="shared" si="81"/>
        <v>0.19571365603502025</v>
      </c>
      <c r="O32" s="88">
        <f t="shared" si="82"/>
        <v>1.6146472655436588</v>
      </c>
      <c r="P32" s="88">
        <f t="shared" si="82"/>
        <v>1.7426936815749765</v>
      </c>
      <c r="Q32" s="88">
        <f t="shared" si="82"/>
        <v>0.80890069360230143</v>
      </c>
      <c r="R32" s="84">
        <f t="shared" si="117"/>
        <v>5286260</v>
      </c>
      <c r="S32" s="136">
        <v>2643130</v>
      </c>
      <c r="T32" s="136">
        <v>2643130</v>
      </c>
      <c r="U32" s="84">
        <f t="shared" si="83"/>
        <v>1267046.01</v>
      </c>
      <c r="V32" s="136">
        <v>633522.82999999996</v>
      </c>
      <c r="W32" s="136">
        <v>633523.18000000005</v>
      </c>
      <c r="X32" s="84">
        <f t="shared" si="84"/>
        <v>1659879.6</v>
      </c>
      <c r="Y32" s="136">
        <v>829939.77</v>
      </c>
      <c r="Z32" s="136">
        <v>829939.83</v>
      </c>
      <c r="AA32" s="88">
        <f t="shared" si="85"/>
        <v>0.23968666126902574</v>
      </c>
      <c r="AB32" s="88">
        <f t="shared" si="85"/>
        <v>0.23968659505964518</v>
      </c>
      <c r="AC32" s="88">
        <f t="shared" si="85"/>
        <v>0.2396867274784063</v>
      </c>
      <c r="AD32" s="88">
        <f t="shared" si="151"/>
        <v>0.76333609377451228</v>
      </c>
      <c r="AE32" s="88">
        <f t="shared" si="151"/>
        <v>0.76333591050830107</v>
      </c>
      <c r="AF32" s="88">
        <f t="shared" si="151"/>
        <v>0.76333627704071039</v>
      </c>
      <c r="AG32" s="84">
        <f t="shared" si="118"/>
        <v>749015</v>
      </c>
      <c r="AH32" s="136">
        <v>740000</v>
      </c>
      <c r="AI32" s="136">
        <v>9015</v>
      </c>
      <c r="AJ32" s="84">
        <f t="shared" si="119"/>
        <v>83882.55</v>
      </c>
      <c r="AK32" s="136">
        <v>78304.320000000007</v>
      </c>
      <c r="AL32" s="136">
        <v>5578.23</v>
      </c>
      <c r="AM32" s="84">
        <f t="shared" si="87"/>
        <v>810836.53</v>
      </c>
      <c r="AN32" s="136">
        <v>810756.41</v>
      </c>
      <c r="AO32" s="136">
        <v>80.12</v>
      </c>
      <c r="AP32" s="88">
        <f t="shared" si="88"/>
        <v>0.11199048083149203</v>
      </c>
      <c r="AQ32" s="88">
        <f t="shared" si="88"/>
        <v>0.10581664864864866</v>
      </c>
      <c r="AR32" s="88">
        <f t="shared" si="88"/>
        <v>0.6187720465890183</v>
      </c>
      <c r="AS32" s="88">
        <f t="shared" si="152"/>
        <v>0.1034518634724067</v>
      </c>
      <c r="AT32" s="88">
        <f t="shared" si="89"/>
        <v>9.6581808092026072E-2</v>
      </c>
      <c r="AU32" s="88" t="str">
        <f t="shared" si="89"/>
        <v>СВ.200</v>
      </c>
      <c r="AV32" s="84">
        <f t="shared" si="120"/>
        <v>7026900</v>
      </c>
      <c r="AW32" s="136">
        <v>6946400</v>
      </c>
      <c r="AX32" s="136">
        <v>80500</v>
      </c>
      <c r="AY32" s="84">
        <f t="shared" si="90"/>
        <v>2233955.7400000002</v>
      </c>
      <c r="AZ32" s="136">
        <v>2233955.7400000002</v>
      </c>
      <c r="BA32" s="136">
        <v>0</v>
      </c>
      <c r="BB32" s="84">
        <f t="shared" si="91"/>
        <v>103335.23</v>
      </c>
      <c r="BC32" s="136">
        <v>89501.89</v>
      </c>
      <c r="BD32" s="136">
        <v>13833.34</v>
      </c>
      <c r="BE32" s="88">
        <f>IF(AV32=0," ",IF(AY32/AV32*100&gt;200,"СВ.200",AY32/AV32))</f>
        <v>0.31791483299890422</v>
      </c>
      <c r="BF32" s="88">
        <f t="shared" si="93"/>
        <v>0.32159906426350343</v>
      </c>
      <c r="BG32" s="88" t="str">
        <f t="shared" si="93"/>
        <v xml:space="preserve"> </v>
      </c>
      <c r="BH32" s="88" t="str">
        <f t="shared" si="141"/>
        <v>СВ.200</v>
      </c>
      <c r="BI32" s="88" t="str">
        <f t="shared" si="145"/>
        <v>СВ.200</v>
      </c>
      <c r="BJ32" s="88" t="str">
        <f t="shared" si="142"/>
        <v xml:space="preserve"> </v>
      </c>
      <c r="BK32" s="84">
        <f t="shared" si="121"/>
        <v>1656259.08</v>
      </c>
      <c r="BL32" s="136">
        <v>1656259.08</v>
      </c>
      <c r="BM32" s="136"/>
      <c r="BN32" s="84">
        <f t="shared" si="94"/>
        <v>697492.11</v>
      </c>
      <c r="BO32" s="136">
        <v>697492.11</v>
      </c>
      <c r="BP32" s="136"/>
      <c r="BQ32" s="84">
        <f t="shared" si="95"/>
        <v>1083464.1399999999</v>
      </c>
      <c r="BR32" s="136">
        <v>1083464.1399999999</v>
      </c>
      <c r="BS32" s="268"/>
      <c r="BT32" s="88">
        <f>IF(BK32=0," ",IF(BN32/BK32*100&gt;200,"СВ.200",BN32/BK32))</f>
        <v>0.42112500297960626</v>
      </c>
      <c r="BU32" s="88">
        <f t="shared" si="97"/>
        <v>0.42112500297960626</v>
      </c>
      <c r="BV32" s="88" t="str">
        <f t="shared" si="97"/>
        <v xml:space="preserve"> </v>
      </c>
      <c r="BW32" s="88">
        <f t="shared" si="98"/>
        <v>0.64376114007797258</v>
      </c>
      <c r="BX32" s="88">
        <f t="shared" si="98"/>
        <v>0.64376114007797258</v>
      </c>
      <c r="BY32" s="88" t="str">
        <f t="shared" si="98"/>
        <v xml:space="preserve"> </v>
      </c>
      <c r="BZ32" s="84">
        <f t="shared" si="122"/>
        <v>29956696.23</v>
      </c>
      <c r="CA32" s="136">
        <v>29956696.23</v>
      </c>
      <c r="CB32" s="136">
        <v>0</v>
      </c>
      <c r="CC32" s="84">
        <f t="shared" si="123"/>
        <v>6822416.7199999997</v>
      </c>
      <c r="CD32" s="136">
        <v>6821156.1699999999</v>
      </c>
      <c r="CE32" s="136">
        <v>1260.55</v>
      </c>
      <c r="CF32" s="84">
        <f t="shared" si="99"/>
        <v>7309476.5200000005</v>
      </c>
      <c r="CG32" s="136">
        <v>7094119.9400000004</v>
      </c>
      <c r="CH32" s="136">
        <v>215356.58</v>
      </c>
      <c r="CI32" s="88">
        <f t="shared" si="100"/>
        <v>0.22774262781246621</v>
      </c>
      <c r="CJ32" s="88">
        <f t="shared" si="100"/>
        <v>0.22770054873971662</v>
      </c>
      <c r="CK32" s="88" t="str">
        <f t="shared" si="100"/>
        <v xml:space="preserve"> </v>
      </c>
      <c r="CL32" s="88">
        <f t="shared" si="101"/>
        <v>0.93336598063249532</v>
      </c>
      <c r="CM32" s="88">
        <f t="shared" si="101"/>
        <v>0.9615225324199973</v>
      </c>
      <c r="CN32" s="88">
        <f t="shared" si="101"/>
        <v>5.853315464055011E-3</v>
      </c>
      <c r="CO32" s="84">
        <f t="shared" si="124"/>
        <v>707500</v>
      </c>
      <c r="CP32" s="136">
        <v>707500</v>
      </c>
      <c r="CQ32" s="136">
        <v>0</v>
      </c>
      <c r="CR32" s="84">
        <f t="shared" si="102"/>
        <v>11400</v>
      </c>
      <c r="CS32" s="136">
        <v>11400</v>
      </c>
      <c r="CT32" s="136">
        <v>0</v>
      </c>
      <c r="CU32" s="84">
        <f t="shared" si="103"/>
        <v>126400</v>
      </c>
      <c r="CV32" s="136">
        <v>126400</v>
      </c>
      <c r="CW32" s="136">
        <v>0</v>
      </c>
      <c r="CX32" s="88">
        <f t="shared" si="146"/>
        <v>1.6113074204946995E-2</v>
      </c>
      <c r="CY32" s="88">
        <f t="shared" si="146"/>
        <v>1.6113074204946995E-2</v>
      </c>
      <c r="CZ32" s="88" t="str">
        <f t="shared" si="146"/>
        <v xml:space="preserve"> </v>
      </c>
      <c r="DA32" s="88">
        <f t="shared" si="105"/>
        <v>9.0189873417721514E-2</v>
      </c>
      <c r="DB32" s="88">
        <f t="shared" si="105"/>
        <v>9.0189873417721514E-2</v>
      </c>
      <c r="DC32" s="88" t="str">
        <f t="shared" si="105"/>
        <v xml:space="preserve"> </v>
      </c>
      <c r="DD32" s="84">
        <f t="shared" si="125"/>
        <v>2412900</v>
      </c>
      <c r="DE32" s="136">
        <v>1392900</v>
      </c>
      <c r="DF32" s="136">
        <v>1020000</v>
      </c>
      <c r="DG32" s="84">
        <f t="shared" si="106"/>
        <v>710818.82</v>
      </c>
      <c r="DH32" s="136">
        <v>389081.47</v>
      </c>
      <c r="DI32" s="136">
        <v>321737.34999999998</v>
      </c>
      <c r="DJ32" s="84">
        <f t="shared" si="107"/>
        <v>484720.16000000003</v>
      </c>
      <c r="DK32" s="136">
        <v>308869.27</v>
      </c>
      <c r="DL32" s="136">
        <v>175850.89</v>
      </c>
      <c r="DM32" s="88">
        <f t="shared" si="153"/>
        <v>0.29459108127149902</v>
      </c>
      <c r="DN32" s="88">
        <f t="shared" si="153"/>
        <v>0.27933194773494147</v>
      </c>
      <c r="DO32" s="88">
        <f t="shared" si="153"/>
        <v>0.31542877450980389</v>
      </c>
      <c r="DP32" s="88">
        <f t="shared" si="154"/>
        <v>1.4664519420855116</v>
      </c>
      <c r="DQ32" s="88">
        <f t="shared" si="154"/>
        <v>1.2596962786229913</v>
      </c>
      <c r="DR32" s="88">
        <f t="shared" si="154"/>
        <v>1.8296031939332236</v>
      </c>
      <c r="DS32" s="268">
        <f t="shared" si="126"/>
        <v>372000</v>
      </c>
      <c r="DT32" s="136">
        <v>372000</v>
      </c>
      <c r="DU32" s="136">
        <v>0</v>
      </c>
      <c r="DV32" s="268">
        <f t="shared" si="127"/>
        <v>682.45</v>
      </c>
      <c r="DW32" s="136">
        <v>0</v>
      </c>
      <c r="DX32" s="136">
        <v>682.45</v>
      </c>
      <c r="DY32" s="268">
        <f t="shared" si="128"/>
        <v>124018.81999999999</v>
      </c>
      <c r="DZ32" s="136">
        <v>52424.14</v>
      </c>
      <c r="EA32" s="136">
        <v>71594.679999999993</v>
      </c>
      <c r="EB32" s="88">
        <f>IF(DS32=0," ",IF(DV32/DS32*100&gt;200,"СВ.200",DV32/DS32))</f>
        <v>1.8345430107526883E-3</v>
      </c>
      <c r="EC32" s="88"/>
      <c r="ED32" s="88" t="e">
        <f t="shared" si="144"/>
        <v>#DIV/0!</v>
      </c>
      <c r="EE32" s="88">
        <f t="shared" si="111"/>
        <v>5.5027938501591945E-3</v>
      </c>
      <c r="EF32" s="88">
        <f t="shared" si="111"/>
        <v>0</v>
      </c>
      <c r="EG32" s="88">
        <f t="shared" si="111"/>
        <v>9.5321328344508301E-3</v>
      </c>
      <c r="EH32" s="84">
        <f t="shared" si="129"/>
        <v>361170.61</v>
      </c>
      <c r="EI32" s="136">
        <v>261170.61</v>
      </c>
      <c r="EJ32" s="136">
        <v>100000</v>
      </c>
      <c r="EK32" s="84">
        <f t="shared" si="130"/>
        <v>7900996.8899999997</v>
      </c>
      <c r="EL32" s="136">
        <v>7900996.8899999997</v>
      </c>
      <c r="EM32" s="136">
        <v>0</v>
      </c>
      <c r="EN32" s="84">
        <f t="shared" si="131"/>
        <v>91244.11</v>
      </c>
      <c r="EO32" s="136">
        <v>91244.11</v>
      </c>
      <c r="EP32" s="136">
        <v>0</v>
      </c>
      <c r="EQ32" s="88" t="str">
        <f t="shared" si="112"/>
        <v>СВ.200</v>
      </c>
      <c r="ER32" s="88" t="str">
        <f t="shared" si="113"/>
        <v>СВ.200</v>
      </c>
      <c r="ES32" s="88" t="str">
        <f t="shared" si="113"/>
        <v xml:space="preserve"> </v>
      </c>
      <c r="ET32" s="88" t="str">
        <f t="shared" si="114"/>
        <v>СВ.200</v>
      </c>
      <c r="EU32" s="88" t="str">
        <f t="shared" si="114"/>
        <v>СВ.200</v>
      </c>
      <c r="EV32" s="88" t="str">
        <f t="shared" si="114"/>
        <v xml:space="preserve"> </v>
      </c>
      <c r="EW32" s="84">
        <f t="shared" si="132"/>
        <v>76284418.839999989</v>
      </c>
      <c r="EX32" s="136">
        <v>76130452.379999995</v>
      </c>
      <c r="EY32" s="136">
        <v>153966.46</v>
      </c>
      <c r="EZ32" s="84">
        <f t="shared" si="133"/>
        <v>968.22</v>
      </c>
      <c r="FA32" s="136">
        <v>968.22</v>
      </c>
      <c r="FB32" s="136">
        <v>0</v>
      </c>
      <c r="FC32" s="84">
        <f t="shared" si="134"/>
        <v>1258.68</v>
      </c>
      <c r="FD32" s="136">
        <v>1258.68</v>
      </c>
      <c r="FE32" s="136">
        <v>0</v>
      </c>
      <c r="FF32" s="88" t="str">
        <f t="shared" ref="FF32:FF38" si="155">IF(EZ32=0," ",IF(EW32/EZ32*100&gt;200,"СВ.200",EW32/EZ32))</f>
        <v>СВ.200</v>
      </c>
      <c r="FG32" s="88">
        <f t="shared" si="115"/>
        <v>1.2717906826130436E-5</v>
      </c>
      <c r="FH32" s="88" t="str">
        <f t="shared" si="148"/>
        <v xml:space="preserve"> </v>
      </c>
      <c r="FI32" s="88">
        <f t="shared" si="150"/>
        <v>0.76923443607588904</v>
      </c>
      <c r="FJ32" s="88">
        <f t="shared" si="136"/>
        <v>0.76923443607588904</v>
      </c>
      <c r="FK32" s="88" t="str">
        <f t="shared" si="136"/>
        <v xml:space="preserve"> </v>
      </c>
      <c r="FL32" s="84">
        <f t="shared" si="137"/>
        <v>1168361.6199999999</v>
      </c>
      <c r="FM32" s="92"/>
      <c r="FN32" s="92">
        <v>1168361.6199999999</v>
      </c>
      <c r="FO32" s="84">
        <f t="shared" si="138"/>
        <v>0</v>
      </c>
      <c r="FP32" s="92"/>
      <c r="FQ32" s="92">
        <v>0</v>
      </c>
      <c r="FR32" s="84">
        <f t="shared" si="139"/>
        <v>0</v>
      </c>
      <c r="FS32" s="92"/>
      <c r="FT32" s="92">
        <v>0</v>
      </c>
      <c r="FU32" s="88">
        <f t="shared" si="32"/>
        <v>0</v>
      </c>
      <c r="FV32" s="88" t="str">
        <f t="shared" si="32"/>
        <v xml:space="preserve"> </v>
      </c>
      <c r="FW32" s="102">
        <f t="shared" si="32"/>
        <v>0</v>
      </c>
      <c r="FX32" s="88" t="str">
        <f t="shared" si="149"/>
        <v xml:space="preserve"> </v>
      </c>
      <c r="FY32" s="88" t="str">
        <f t="shared" si="140"/>
        <v xml:space="preserve"> </v>
      </c>
      <c r="FZ32" s="88" t="str">
        <f t="shared" si="140"/>
        <v xml:space="preserve"> </v>
      </c>
      <c r="GA32" s="269">
        <f>I32/'[1]исп.мун.образ01.04.2025-налогов'!I32</f>
        <v>0.13684260369680254</v>
      </c>
      <c r="GB32" s="270">
        <f>J32/'[1]исп.мун.образ01.04.2025-налогов'!J32</f>
        <v>0.22830139659415133</v>
      </c>
      <c r="GC32" s="270">
        <f>K32/'[1]исп.мун.образ01.04.2025-налогов'!K32</f>
        <v>3.8866294637779263E-2</v>
      </c>
      <c r="GD32" s="271">
        <f>F32/'[1]исп.мун.образ01.04.2025-налогов'!F32</f>
        <v>0.18465271522074811</v>
      </c>
      <c r="GE32" s="270">
        <f>G32/'[1]исп.мун.образ01.04.2025-налогов'!G32</f>
        <v>0.30127217903314807</v>
      </c>
      <c r="GF32" s="270">
        <f>H32/'[1]исп.мун.образ01.04.2025-налогов'!H32</f>
        <v>2.9555316486554847E-2</v>
      </c>
      <c r="GG32" s="95">
        <f t="shared" si="34"/>
        <v>0.13093095600854571</v>
      </c>
      <c r="GH32" s="88">
        <f t="shared" si="34"/>
        <v>7.5869019160278439E-2</v>
      </c>
      <c r="GI32" s="88">
        <f t="shared" si="34"/>
        <v>0.47741442844788184</v>
      </c>
      <c r="GJ32" s="95">
        <f t="shared" si="35"/>
        <v>6.189855000935706E-2</v>
      </c>
      <c r="GK32" s="88">
        <f t="shared" si="35"/>
        <v>3.3232201064585805E-2</v>
      </c>
      <c r="GL32" s="88">
        <f t="shared" si="35"/>
        <v>0.45052223999710994</v>
      </c>
      <c r="GM32" s="95">
        <f t="shared" si="75"/>
        <v>8.151061350029817E-3</v>
      </c>
      <c r="GN32" s="88">
        <f t="shared" si="75"/>
        <v>8.1818233717021824E-3</v>
      </c>
      <c r="GO32" s="88">
        <f t="shared" si="75"/>
        <v>7.9574878453841924E-3</v>
      </c>
      <c r="GP32" s="95">
        <f t="shared" si="76"/>
        <v>0.10913464862343893</v>
      </c>
      <c r="GQ32" s="88">
        <f t="shared" si="36"/>
        <v>0.1171848318726976</v>
      </c>
      <c r="GR32" s="88" t="str">
        <f t="shared" si="36"/>
        <v xml:space="preserve"> </v>
      </c>
      <c r="GS32" s="95">
        <f t="shared" si="37"/>
        <v>9.9704055881403558E-3</v>
      </c>
      <c r="GT32" s="88">
        <f t="shared" si="37"/>
        <v>1.1554867435572096E-2</v>
      </c>
      <c r="GU32" s="88" t="str">
        <f t="shared" si="37"/>
        <v xml:space="preserve"> </v>
      </c>
      <c r="GV32" s="95">
        <f t="shared" si="38"/>
        <v>5.5692016275452419E-4</v>
      </c>
      <c r="GW32" s="88">
        <f t="shared" si="38"/>
        <v>5.9800069420746561E-4</v>
      </c>
      <c r="GX32" s="88" t="str">
        <f t="shared" si="38"/>
        <v xml:space="preserve"> </v>
      </c>
      <c r="GY32" s="95">
        <f t="shared" si="39"/>
        <v>7.1973163309247889E-3</v>
      </c>
      <c r="GZ32" s="88">
        <f t="shared" si="39"/>
        <v>8.341088570623087E-3</v>
      </c>
      <c r="HA32" s="102" t="str">
        <f t="shared" si="39"/>
        <v xml:space="preserve"> </v>
      </c>
      <c r="HB32" s="95">
        <f t="shared" si="40"/>
        <v>0.38598460297384118</v>
      </c>
      <c r="HC32" s="88">
        <f t="shared" si="40"/>
        <v>0.41445628290798475</v>
      </c>
      <c r="HD32" s="88" t="str">
        <f t="shared" si="40"/>
        <v xml:space="preserve"> </v>
      </c>
      <c r="HE32" s="156"/>
      <c r="HF32" s="156"/>
      <c r="HG32" s="156"/>
      <c r="HH32" s="156"/>
      <c r="HI32" s="156"/>
      <c r="HJ32" s="156"/>
      <c r="HK32" s="156"/>
      <c r="HL32" s="156"/>
      <c r="HM32" s="156"/>
      <c r="HN32" s="156"/>
      <c r="HO32" s="156"/>
      <c r="HP32" s="156"/>
      <c r="HQ32" s="156"/>
      <c r="HR32" s="156"/>
      <c r="HS32" s="156"/>
      <c r="HT32" s="156"/>
      <c r="HU32" s="156"/>
      <c r="HV32" s="156"/>
      <c r="HW32" s="156"/>
      <c r="HX32" s="156"/>
      <c r="HY32" s="156"/>
      <c r="HZ32" s="156"/>
      <c r="IA32" s="156"/>
      <c r="IB32" s="156"/>
      <c r="IC32" s="156"/>
      <c r="ID32" s="156"/>
    </row>
    <row r="33" spans="1:238" s="68" customFormat="1" ht="15.75" outlineLevel="1" x14ac:dyDescent="0.2">
      <c r="A33" s="82">
        <v>22</v>
      </c>
      <c r="B33" s="83" t="s">
        <v>109</v>
      </c>
      <c r="C33" s="84">
        <f t="shared" si="116"/>
        <v>10865239.73</v>
      </c>
      <c r="D33" s="92">
        <v>8204499.0899999999</v>
      </c>
      <c r="E33" s="92">
        <v>2660740.64</v>
      </c>
      <c r="F33" s="84">
        <f t="shared" si="79"/>
        <v>2478759.67</v>
      </c>
      <c r="G33" s="92">
        <v>1931635.8900000001</v>
      </c>
      <c r="H33" s="92">
        <v>547123.78</v>
      </c>
      <c r="I33" s="84">
        <f t="shared" si="80"/>
        <v>2301517.6400000006</v>
      </c>
      <c r="J33" s="92">
        <v>1700406.3400000003</v>
      </c>
      <c r="K33" s="92">
        <v>601111.30000000005</v>
      </c>
      <c r="L33" s="88">
        <f t="shared" si="81"/>
        <v>0.22813667545281119</v>
      </c>
      <c r="M33" s="88">
        <f t="shared" si="81"/>
        <v>0.23543617578730211</v>
      </c>
      <c r="N33" s="88">
        <f t="shared" si="81"/>
        <v>0.20562837721755547</v>
      </c>
      <c r="O33" s="88">
        <f t="shared" si="82"/>
        <v>1.0770109370093723</v>
      </c>
      <c r="P33" s="88">
        <f t="shared" si="82"/>
        <v>1.1359848787672715</v>
      </c>
      <c r="Q33" s="88">
        <f t="shared" si="82"/>
        <v>0.91018714837002734</v>
      </c>
      <c r="R33" s="84">
        <f t="shared" si="117"/>
        <v>1510000</v>
      </c>
      <c r="S33" s="136">
        <v>1360000</v>
      </c>
      <c r="T33" s="136">
        <v>150000</v>
      </c>
      <c r="U33" s="84">
        <f t="shared" si="83"/>
        <v>105653.09999999999</v>
      </c>
      <c r="V33" s="136">
        <v>96681.59</v>
      </c>
      <c r="W33" s="136">
        <v>8971.51</v>
      </c>
      <c r="X33" s="84">
        <f t="shared" si="84"/>
        <v>223671.44</v>
      </c>
      <c r="Y33" s="136">
        <v>178477.74</v>
      </c>
      <c r="Z33" s="136">
        <v>45193.7</v>
      </c>
      <c r="AA33" s="88">
        <f t="shared" si="85"/>
        <v>6.9968940397350993E-2</v>
      </c>
      <c r="AB33" s="88">
        <f t="shared" si="85"/>
        <v>7.1089404411764701E-2</v>
      </c>
      <c r="AC33" s="88">
        <f t="shared" si="85"/>
        <v>5.9810066666666668E-2</v>
      </c>
      <c r="AD33" s="88">
        <f t="shared" si="151"/>
        <v>0.47235847366118799</v>
      </c>
      <c r="AE33" s="88">
        <f t="shared" si="151"/>
        <v>0.54170111073795535</v>
      </c>
      <c r="AF33" s="88">
        <f t="shared" si="151"/>
        <v>0.19851240327744799</v>
      </c>
      <c r="AG33" s="84">
        <f t="shared" si="118"/>
        <v>157246.04</v>
      </c>
      <c r="AH33" s="136">
        <v>0</v>
      </c>
      <c r="AI33" s="136">
        <v>157246.04</v>
      </c>
      <c r="AJ33" s="84">
        <f t="shared" si="119"/>
        <v>20680.37</v>
      </c>
      <c r="AK33" s="136">
        <v>0</v>
      </c>
      <c r="AL33" s="136">
        <v>20680.37</v>
      </c>
      <c r="AM33" s="84">
        <f t="shared" si="87"/>
        <v>126801.25</v>
      </c>
      <c r="AN33" s="136">
        <v>0</v>
      </c>
      <c r="AO33" s="136">
        <v>126801.25</v>
      </c>
      <c r="AP33" s="88">
        <f t="shared" si="88"/>
        <v>0.13151599874947564</v>
      </c>
      <c r="AQ33" s="88" t="str">
        <f t="shared" si="88"/>
        <v xml:space="preserve"> </v>
      </c>
      <c r="AR33" s="88">
        <f t="shared" si="88"/>
        <v>0.13151599874947564</v>
      </c>
      <c r="AS33" s="88">
        <f t="shared" si="152"/>
        <v>0.16309279285496001</v>
      </c>
      <c r="AT33" s="88" t="str">
        <f t="shared" si="89"/>
        <v xml:space="preserve"> </v>
      </c>
      <c r="AU33" s="88">
        <f t="shared" si="89"/>
        <v>0.16309279285496001</v>
      </c>
      <c r="AV33" s="84">
        <f t="shared" si="120"/>
        <v>1240000</v>
      </c>
      <c r="AW33" s="136">
        <v>0</v>
      </c>
      <c r="AX33" s="136">
        <v>1240000</v>
      </c>
      <c r="AY33" s="84">
        <f t="shared" si="90"/>
        <v>140772.26</v>
      </c>
      <c r="AZ33" s="136">
        <v>0</v>
      </c>
      <c r="BA33" s="136">
        <v>140772.26</v>
      </c>
      <c r="BB33" s="84">
        <f t="shared" si="91"/>
        <v>181513.24</v>
      </c>
      <c r="BC33" s="136">
        <v>0</v>
      </c>
      <c r="BD33" s="136">
        <v>181513.24</v>
      </c>
      <c r="BE33" s="88">
        <f>IF(AY33=0," ",IF(AY33/AV33*100&gt;200,"СВ.200",AY33/AV33))</f>
        <v>0.11352601612903226</v>
      </c>
      <c r="BF33" s="88" t="str">
        <f t="shared" si="93"/>
        <v xml:space="preserve"> </v>
      </c>
      <c r="BG33" s="88">
        <f t="shared" si="93"/>
        <v>0.11352601612903226</v>
      </c>
      <c r="BH33" s="88">
        <f t="shared" si="141"/>
        <v>0.77554816386947867</v>
      </c>
      <c r="BI33" s="88" t="str">
        <f t="shared" si="145"/>
        <v xml:space="preserve"> </v>
      </c>
      <c r="BJ33" s="88">
        <f t="shared" si="142"/>
        <v>0.77554816386947867</v>
      </c>
      <c r="BK33" s="84">
        <f t="shared" si="121"/>
        <v>529620.57999999996</v>
      </c>
      <c r="BL33" s="136">
        <v>529620.57999999996</v>
      </c>
      <c r="BM33" s="136"/>
      <c r="BN33" s="84">
        <f t="shared" si="94"/>
        <v>214434.5</v>
      </c>
      <c r="BO33" s="136">
        <v>214434.5</v>
      </c>
      <c r="BP33" s="136"/>
      <c r="BQ33" s="84">
        <f t="shared" si="95"/>
        <v>100535.03999999999</v>
      </c>
      <c r="BR33" s="136">
        <v>100535.03999999999</v>
      </c>
      <c r="BS33" s="268"/>
      <c r="BT33" s="88">
        <f>IF(BN33=0," ",IF(BN33/BK33*100&gt;200,"СВ.200",BN33/BK33))</f>
        <v>0.40488324679528132</v>
      </c>
      <c r="BU33" s="88">
        <f t="shared" si="97"/>
        <v>0.40488324679528132</v>
      </c>
      <c r="BV33" s="88" t="str">
        <f t="shared" si="97"/>
        <v xml:space="preserve"> </v>
      </c>
      <c r="BW33" s="88" t="str">
        <f t="shared" si="98"/>
        <v>СВ.200</v>
      </c>
      <c r="BX33" s="88" t="str">
        <f t="shared" si="98"/>
        <v>СВ.200</v>
      </c>
      <c r="BY33" s="88" t="str">
        <f t="shared" si="98"/>
        <v xml:space="preserve"> </v>
      </c>
      <c r="BZ33" s="84">
        <f t="shared" si="122"/>
        <v>5899750.5199999996</v>
      </c>
      <c r="CA33" s="136">
        <v>5245650.5199999996</v>
      </c>
      <c r="CB33" s="136">
        <v>654100</v>
      </c>
      <c r="CC33" s="84">
        <f t="shared" si="123"/>
        <v>1238633.1400000001</v>
      </c>
      <c r="CD33" s="136">
        <v>970387.54</v>
      </c>
      <c r="CE33" s="136">
        <v>268245.59999999998</v>
      </c>
      <c r="CF33" s="84">
        <f t="shared" si="99"/>
        <v>1366836.9000000001</v>
      </c>
      <c r="CG33" s="136">
        <v>1173619.8600000001</v>
      </c>
      <c r="CH33" s="136">
        <v>193217.03999999998</v>
      </c>
      <c r="CI33" s="88">
        <f t="shared" si="100"/>
        <v>0.20994669788172673</v>
      </c>
      <c r="CJ33" s="88">
        <f t="shared" si="100"/>
        <v>0.18498898016560969</v>
      </c>
      <c r="CK33" s="88">
        <f t="shared" si="100"/>
        <v>0.41009876165723891</v>
      </c>
      <c r="CL33" s="88">
        <f t="shared" si="101"/>
        <v>0.9062040540462436</v>
      </c>
      <c r="CM33" s="88">
        <f t="shared" si="101"/>
        <v>0.82683292356692051</v>
      </c>
      <c r="CN33" s="88">
        <f t="shared" si="101"/>
        <v>1.3883123351853439</v>
      </c>
      <c r="CO33" s="84">
        <f t="shared" si="124"/>
        <v>0</v>
      </c>
      <c r="CP33" s="136">
        <v>0</v>
      </c>
      <c r="CQ33" s="136">
        <v>0</v>
      </c>
      <c r="CR33" s="84">
        <f t="shared" si="102"/>
        <v>0</v>
      </c>
      <c r="CS33" s="136">
        <v>0</v>
      </c>
      <c r="CT33" s="136">
        <v>0</v>
      </c>
      <c r="CU33" s="84">
        <f t="shared" si="103"/>
        <v>0</v>
      </c>
      <c r="CV33" s="136">
        <v>0</v>
      </c>
      <c r="CW33" s="136">
        <v>0</v>
      </c>
      <c r="CX33" s="88" t="str">
        <f t="shared" si="146"/>
        <v xml:space="preserve"> </v>
      </c>
      <c r="CY33" s="88" t="str">
        <f t="shared" si="146"/>
        <v xml:space="preserve"> </v>
      </c>
      <c r="CZ33" s="88" t="str">
        <f t="shared" si="146"/>
        <v xml:space="preserve"> </v>
      </c>
      <c r="DA33" s="88" t="str">
        <f t="shared" si="105"/>
        <v xml:space="preserve"> </v>
      </c>
      <c r="DB33" s="88" t="str">
        <f t="shared" si="105"/>
        <v xml:space="preserve"> </v>
      </c>
      <c r="DC33" s="88" t="str">
        <f t="shared" si="105"/>
        <v xml:space="preserve"> </v>
      </c>
      <c r="DD33" s="84">
        <f t="shared" si="125"/>
        <v>290000</v>
      </c>
      <c r="DE33" s="136">
        <v>250000</v>
      </c>
      <c r="DF33" s="136">
        <v>40000</v>
      </c>
      <c r="DG33" s="84">
        <f t="shared" si="106"/>
        <v>283630.11</v>
      </c>
      <c r="DH33" s="136">
        <v>264507.49</v>
      </c>
      <c r="DI33" s="136">
        <v>19122.62</v>
      </c>
      <c r="DJ33" s="84">
        <f t="shared" si="107"/>
        <v>75405.740000000005</v>
      </c>
      <c r="DK33" s="136">
        <v>71529.38</v>
      </c>
      <c r="DL33" s="136">
        <v>3876.36</v>
      </c>
      <c r="DM33" s="88">
        <f t="shared" si="153"/>
        <v>0.9780348620689655</v>
      </c>
      <c r="DN33" s="88">
        <f t="shared" si="153"/>
        <v>1.05802996</v>
      </c>
      <c r="DO33" s="88">
        <f t="shared" si="153"/>
        <v>0.47806549999999998</v>
      </c>
      <c r="DP33" s="88" t="str">
        <f>IF(DG33=0," ",IF(DG33/DJ33*100&gt;200,"СВ.200",DG33/DJ33))</f>
        <v>СВ.200</v>
      </c>
      <c r="DQ33" s="88" t="str">
        <f>IF(DH33=0," ",IF(DH33/DK33*100&gt;200,"СВ.200",DH33/DK33))</f>
        <v>СВ.200</v>
      </c>
      <c r="DR33" s="88" t="str">
        <f>IF(DI33=0," ",IF(DI33/DL33*100&gt;200,"СВ.200",DI33/DL33))</f>
        <v>СВ.200</v>
      </c>
      <c r="DS33" s="268">
        <f t="shared" si="126"/>
        <v>0</v>
      </c>
      <c r="DT33" s="136">
        <v>0</v>
      </c>
      <c r="DU33" s="136">
        <v>0</v>
      </c>
      <c r="DV33" s="268">
        <f t="shared" si="127"/>
        <v>0</v>
      </c>
      <c r="DW33" s="136">
        <v>0</v>
      </c>
      <c r="DX33" s="136">
        <v>0</v>
      </c>
      <c r="DY33" s="268">
        <f t="shared" si="128"/>
        <v>0</v>
      </c>
      <c r="DZ33" s="136">
        <v>0</v>
      </c>
      <c r="EA33" s="136">
        <v>0</v>
      </c>
      <c r="EB33" s="88" t="str">
        <f>IF(DS33=0," ",IF(DV33/DS33*100&gt;200,"СВ.200",DV33/DS33))</f>
        <v xml:space="preserve"> </v>
      </c>
      <c r="EC33" s="88" t="str">
        <f t="shared" si="144"/>
        <v xml:space="preserve"> </v>
      </c>
      <c r="ED33" s="88" t="str">
        <f t="shared" si="144"/>
        <v xml:space="preserve"> </v>
      </c>
      <c r="EE33" s="88" t="str">
        <f t="shared" si="111"/>
        <v xml:space="preserve"> </v>
      </c>
      <c r="EF33" s="88" t="str">
        <f t="shared" si="111"/>
        <v xml:space="preserve"> </v>
      </c>
      <c r="EG33" s="88" t="str">
        <f t="shared" si="111"/>
        <v xml:space="preserve"> </v>
      </c>
      <c r="EH33" s="84">
        <f t="shared" si="129"/>
        <v>339159.03999999998</v>
      </c>
      <c r="EI33" s="136">
        <v>339159.03999999998</v>
      </c>
      <c r="EJ33" s="136">
        <v>0</v>
      </c>
      <c r="EK33" s="84">
        <f t="shared" si="130"/>
        <v>255483.44</v>
      </c>
      <c r="EL33" s="136">
        <v>255483.44</v>
      </c>
      <c r="EM33" s="136">
        <v>0</v>
      </c>
      <c r="EN33" s="84">
        <f t="shared" si="131"/>
        <v>5731.54</v>
      </c>
      <c r="EO33" s="136">
        <v>5731.54</v>
      </c>
      <c r="EP33" s="136">
        <v>0</v>
      </c>
      <c r="EQ33" s="88">
        <f t="shared" si="112"/>
        <v>0.75328506649859606</v>
      </c>
      <c r="ER33" s="88">
        <f t="shared" si="113"/>
        <v>0.75328506649859606</v>
      </c>
      <c r="ES33" s="88"/>
      <c r="ET33" s="88" t="str">
        <f t="shared" si="114"/>
        <v>СВ.200</v>
      </c>
      <c r="EU33" s="88" t="str">
        <f t="shared" si="114"/>
        <v>СВ.200</v>
      </c>
      <c r="EV33" s="88" t="str">
        <f t="shared" si="114"/>
        <v xml:space="preserve"> </v>
      </c>
      <c r="EW33" s="84">
        <f t="shared" si="132"/>
        <v>68.95</v>
      </c>
      <c r="EX33" s="136">
        <v>68.95</v>
      </c>
      <c r="EY33" s="136">
        <v>0</v>
      </c>
      <c r="EZ33" s="84">
        <f t="shared" si="133"/>
        <v>23941.9</v>
      </c>
      <c r="FA33" s="136">
        <v>304.07</v>
      </c>
      <c r="FB33" s="136">
        <v>23637.83</v>
      </c>
      <c r="FC33" s="84">
        <f t="shared" si="134"/>
        <v>8942.81</v>
      </c>
      <c r="FD33" s="136">
        <v>0</v>
      </c>
      <c r="FE33" s="136">
        <v>8942.81</v>
      </c>
      <c r="FF33" s="88">
        <f t="shared" si="155"/>
        <v>2.879888396493177E-3</v>
      </c>
      <c r="FG33" s="88" t="str">
        <f t="shared" si="115"/>
        <v>СВ.200</v>
      </c>
      <c r="FH33" s="88">
        <f t="shared" si="148"/>
        <v>0</v>
      </c>
      <c r="FI33" s="88" t="str">
        <f t="shared" si="150"/>
        <v>СВ.200</v>
      </c>
      <c r="FJ33" s="88" t="str">
        <f t="shared" si="136"/>
        <v xml:space="preserve"> </v>
      </c>
      <c r="FK33" s="88" t="str">
        <f t="shared" si="136"/>
        <v>СВ.200</v>
      </c>
      <c r="FL33" s="84">
        <f t="shared" si="137"/>
        <v>169394.6</v>
      </c>
      <c r="FM33" s="92"/>
      <c r="FN33" s="92">
        <v>169394.6</v>
      </c>
      <c r="FO33" s="84">
        <f t="shared" si="138"/>
        <v>0</v>
      </c>
      <c r="FP33" s="92"/>
      <c r="FQ33" s="92">
        <v>0</v>
      </c>
      <c r="FR33" s="84">
        <f t="shared" si="139"/>
        <v>0</v>
      </c>
      <c r="FS33" s="92"/>
      <c r="FT33" s="92">
        <v>0</v>
      </c>
      <c r="FU33" s="88">
        <f t="shared" si="32"/>
        <v>0</v>
      </c>
      <c r="FV33" s="88" t="str">
        <f t="shared" si="32"/>
        <v xml:space="preserve"> </v>
      </c>
      <c r="FW33" s="102">
        <f t="shared" si="32"/>
        <v>0</v>
      </c>
      <c r="FX33" s="88" t="str">
        <f t="shared" si="149"/>
        <v xml:space="preserve"> </v>
      </c>
      <c r="FY33" s="88" t="str">
        <f t="shared" si="140"/>
        <v xml:space="preserve"> </v>
      </c>
      <c r="FZ33" s="88" t="str">
        <f t="shared" si="140"/>
        <v xml:space="preserve"> </v>
      </c>
      <c r="GA33" s="269">
        <f>I33/'[1]исп.мун.образ01.04.2025-налогов'!I33</f>
        <v>0.10900692396112044</v>
      </c>
      <c r="GB33" s="270">
        <f>J33/'[1]исп.мун.образ01.04.2025-налогов'!J33</f>
        <v>0.13206469404285495</v>
      </c>
      <c r="GC33" s="270">
        <f>K33/'[1]исп.мун.образ01.04.2025-налогов'!K33</f>
        <v>7.2968609607145254E-2</v>
      </c>
      <c r="GD33" s="271">
        <f>F33/'[1]исп.мун.образ01.04.2025-налогов'!F33</f>
        <v>9.9761903444975153E-2</v>
      </c>
      <c r="GE33" s="270">
        <f>G33/'[1]исп.мун.образ01.04.2025-налогов'!G33</f>
        <v>0.12244354050752544</v>
      </c>
      <c r="GF33" s="270">
        <f>H33/'[1]исп.мун.образ01.04.2025-налогов'!H33</f>
        <v>6.0315515766321375E-2</v>
      </c>
      <c r="GG33" s="95">
        <f t="shared" si="34"/>
        <v>9.7184325730390639E-2</v>
      </c>
      <c r="GH33" s="88">
        <f t="shared" si="34"/>
        <v>0.10496181753827144</v>
      </c>
      <c r="GI33" s="88">
        <f t="shared" si="34"/>
        <v>7.5183580811074416E-2</v>
      </c>
      <c r="GJ33" s="95">
        <f t="shared" si="35"/>
        <v>4.2623373810176599E-2</v>
      </c>
      <c r="GK33" s="88">
        <f t="shared" si="35"/>
        <v>5.0051663722193517E-2</v>
      </c>
      <c r="GL33" s="88">
        <f t="shared" si="35"/>
        <v>1.6397587397864521E-2</v>
      </c>
      <c r="GM33" s="95">
        <f t="shared" si="75"/>
        <v>7.8866760282575957E-2</v>
      </c>
      <c r="GN33" s="88" t="str">
        <f t="shared" si="75"/>
        <v xml:space="preserve"> </v>
      </c>
      <c r="GO33" s="88">
        <f t="shared" si="75"/>
        <v>0.30196278126862691</v>
      </c>
      <c r="GP33" s="95">
        <f t="shared" si="76"/>
        <v>5.6791411327101353E-2</v>
      </c>
      <c r="GQ33" s="88" t="str">
        <f t="shared" si="36"/>
        <v xml:space="preserve"> </v>
      </c>
      <c r="GR33" s="88">
        <f t="shared" si="36"/>
        <v>0.25729508594928924</v>
      </c>
      <c r="GS33" s="95" t="str">
        <f t="shared" si="37"/>
        <v xml:space="preserve"> </v>
      </c>
      <c r="GT33" s="88" t="str">
        <f t="shared" si="37"/>
        <v xml:space="preserve"> </v>
      </c>
      <c r="GU33" s="88" t="str">
        <f t="shared" si="37"/>
        <v xml:space="preserve"> </v>
      </c>
      <c r="GV33" s="95" t="str">
        <f t="shared" si="38"/>
        <v xml:space="preserve"> </v>
      </c>
      <c r="GW33" s="88" t="str">
        <f t="shared" si="38"/>
        <v xml:space="preserve"> </v>
      </c>
      <c r="GX33" s="88" t="str">
        <f t="shared" si="38"/>
        <v xml:space="preserve"> </v>
      </c>
      <c r="GY33" s="95">
        <f t="shared" si="39"/>
        <v>2.4903306845825428E-3</v>
      </c>
      <c r="GZ33" s="88">
        <f t="shared" si="39"/>
        <v>3.3706884437986742E-3</v>
      </c>
      <c r="HA33" s="102" t="str">
        <f t="shared" si="39"/>
        <v xml:space="preserve"> </v>
      </c>
      <c r="HB33" s="95">
        <f t="shared" si="40"/>
        <v>0.10306906437605547</v>
      </c>
      <c r="HC33" s="88">
        <f t="shared" si="40"/>
        <v>0.13226273197895488</v>
      </c>
      <c r="HD33" s="88" t="str">
        <f t="shared" si="40"/>
        <v xml:space="preserve"> </v>
      </c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</row>
    <row r="34" spans="1:238" s="68" customFormat="1" ht="15.75" outlineLevel="1" x14ac:dyDescent="0.2">
      <c r="A34" s="82">
        <v>23</v>
      </c>
      <c r="B34" s="83" t="s">
        <v>110</v>
      </c>
      <c r="C34" s="84">
        <f t="shared" si="116"/>
        <v>12175705.470000001</v>
      </c>
      <c r="D34" s="92">
        <v>10757093.800000001</v>
      </c>
      <c r="E34" s="92">
        <v>1418611.67</v>
      </c>
      <c r="F34" s="84">
        <f t="shared" si="79"/>
        <v>4081731.5899999994</v>
      </c>
      <c r="G34" s="92">
        <v>3631409.7099999995</v>
      </c>
      <c r="H34" s="92">
        <v>450321.88</v>
      </c>
      <c r="I34" s="84">
        <f t="shared" si="80"/>
        <v>3715820.82</v>
      </c>
      <c r="J34" s="92">
        <v>3521493.86</v>
      </c>
      <c r="K34" s="92">
        <v>194326.96</v>
      </c>
      <c r="L34" s="88">
        <f t="shared" ref="L34:N42" si="156">IF(C34=0," ",IF(F34/C34*100&gt;200,"СВ.200",F34/C34))</f>
        <v>0.33523573644722854</v>
      </c>
      <c r="M34" s="88">
        <f t="shared" si="156"/>
        <v>0.33758278746253928</v>
      </c>
      <c r="N34" s="88">
        <f t="shared" si="156"/>
        <v>0.31743844317874531</v>
      </c>
      <c r="O34" s="88">
        <f t="shared" ref="O34:Q42" si="157">IF(I34=0," ",IF(F34/I34*100&gt;200,"СВ.200",F34/I34))</f>
        <v>1.0984737391077968</v>
      </c>
      <c r="P34" s="88">
        <f t="shared" si="157"/>
        <v>1.0312128472659043</v>
      </c>
      <c r="Q34" s="88" t="str">
        <f t="shared" si="157"/>
        <v>СВ.200</v>
      </c>
      <c r="R34" s="84">
        <f t="shared" si="117"/>
        <v>4566064</v>
      </c>
      <c r="S34" s="136">
        <v>4229279</v>
      </c>
      <c r="T34" s="136">
        <v>336785</v>
      </c>
      <c r="U34" s="84">
        <f t="shared" si="83"/>
        <v>1074493.4399999999</v>
      </c>
      <c r="V34" s="136">
        <v>998384.3</v>
      </c>
      <c r="W34" s="136">
        <v>76109.14</v>
      </c>
      <c r="X34" s="84">
        <f t="shared" si="84"/>
        <v>1276094.78</v>
      </c>
      <c r="Y34" s="136">
        <v>1222712.73</v>
      </c>
      <c r="Z34" s="136">
        <v>53382.05</v>
      </c>
      <c r="AA34" s="88">
        <f t="shared" si="85"/>
        <v>0.2353215898857309</v>
      </c>
      <c r="AB34" s="88">
        <f t="shared" si="85"/>
        <v>0.23606489427630573</v>
      </c>
      <c r="AC34" s="88">
        <f t="shared" si="85"/>
        <v>0.22598732128806212</v>
      </c>
      <c r="AD34" s="88">
        <f t="shared" si="151"/>
        <v>0.84201695425789602</v>
      </c>
      <c r="AE34" s="88">
        <f t="shared" si="151"/>
        <v>0.81653218740922084</v>
      </c>
      <c r="AF34" s="88">
        <f t="shared" si="151"/>
        <v>1.4257440469221394</v>
      </c>
      <c r="AG34" s="84">
        <f t="shared" si="118"/>
        <v>39019</v>
      </c>
      <c r="AH34" s="136">
        <v>0</v>
      </c>
      <c r="AI34" s="136">
        <v>39019</v>
      </c>
      <c r="AJ34" s="84">
        <f t="shared" si="119"/>
        <v>9754.69</v>
      </c>
      <c r="AK34" s="136">
        <v>0</v>
      </c>
      <c r="AL34" s="136">
        <v>9754.69</v>
      </c>
      <c r="AM34" s="84">
        <f t="shared" si="87"/>
        <v>0</v>
      </c>
      <c r="AN34" s="136">
        <v>0</v>
      </c>
      <c r="AO34" s="136">
        <v>0</v>
      </c>
      <c r="AP34" s="88">
        <f t="shared" si="88"/>
        <v>0.2499984622876035</v>
      </c>
      <c r="AQ34" s="88" t="str">
        <f t="shared" si="88"/>
        <v xml:space="preserve"> </v>
      </c>
      <c r="AR34" s="88">
        <f t="shared" si="88"/>
        <v>0.2499984622876035</v>
      </c>
      <c r="AS34" s="88" t="str">
        <f t="shared" si="152"/>
        <v xml:space="preserve"> </v>
      </c>
      <c r="AT34" s="88" t="str">
        <f t="shared" si="152"/>
        <v xml:space="preserve"> </v>
      </c>
      <c r="AU34" s="88" t="str">
        <f t="shared" si="152"/>
        <v xml:space="preserve"> </v>
      </c>
      <c r="AV34" s="84">
        <f t="shared" si="120"/>
        <v>519112.56</v>
      </c>
      <c r="AW34" s="136">
        <v>219112.56</v>
      </c>
      <c r="AX34" s="136">
        <v>300000</v>
      </c>
      <c r="AY34" s="84">
        <f t="shared" si="90"/>
        <v>181469.77000000002</v>
      </c>
      <c r="AZ34" s="136">
        <v>97578.36</v>
      </c>
      <c r="BA34" s="136">
        <v>83891.41</v>
      </c>
      <c r="BB34" s="84">
        <f t="shared" si="91"/>
        <v>225850.22999999998</v>
      </c>
      <c r="BC34" s="136">
        <v>133892.9</v>
      </c>
      <c r="BD34" s="136">
        <v>91957.33</v>
      </c>
      <c r="BE34" s="88">
        <f t="shared" ref="BE34:BG42" si="158">IF(AV34=0," ",IF(AY34/AV34*100&gt;200,"СВ.200",AY34/AV34))</f>
        <v>0.34957692027332188</v>
      </c>
      <c r="BF34" s="88">
        <f t="shared" si="93"/>
        <v>0.44533439799160762</v>
      </c>
      <c r="BG34" s="88">
        <f t="shared" si="93"/>
        <v>0.27963803333333337</v>
      </c>
      <c r="BH34" s="88">
        <f t="shared" si="141"/>
        <v>0.80349606019883191</v>
      </c>
      <c r="BI34" s="88">
        <f t="shared" si="145"/>
        <v>0.72877919590956652</v>
      </c>
      <c r="BJ34" s="88">
        <f t="shared" si="142"/>
        <v>0.91228627451449495</v>
      </c>
      <c r="BK34" s="84">
        <f t="shared" si="121"/>
        <v>1032089</v>
      </c>
      <c r="BL34" s="136">
        <v>1032089</v>
      </c>
      <c r="BM34" s="136"/>
      <c r="BN34" s="84">
        <f t="shared" si="94"/>
        <v>659802.62</v>
      </c>
      <c r="BO34" s="136">
        <v>659802.62</v>
      </c>
      <c r="BP34" s="136"/>
      <c r="BQ34" s="84">
        <f t="shared" si="95"/>
        <v>-170642.03</v>
      </c>
      <c r="BR34" s="136">
        <v>-170642.03</v>
      </c>
      <c r="BS34" s="268"/>
      <c r="BT34" s="88">
        <f t="shared" ref="BT34:BV42" si="159">IF(BK34=0," ",IF(BN34/BK34*100&gt;200,"СВ.200",BN34/BK34))</f>
        <v>0.63928849159326373</v>
      </c>
      <c r="BU34" s="88">
        <f t="shared" si="97"/>
        <v>0.63928849159326373</v>
      </c>
      <c r="BV34" s="88" t="str">
        <f t="shared" si="97"/>
        <v xml:space="preserve"> </v>
      </c>
      <c r="BW34" s="88">
        <f t="shared" si="98"/>
        <v>-3.8665891398502468</v>
      </c>
      <c r="BX34" s="88">
        <f t="shared" si="98"/>
        <v>-3.8665891398502468</v>
      </c>
      <c r="BY34" s="88" t="str">
        <f t="shared" si="98"/>
        <v xml:space="preserve"> </v>
      </c>
      <c r="BZ34" s="84">
        <f t="shared" si="122"/>
        <v>2661180.7799999998</v>
      </c>
      <c r="CA34" s="136">
        <v>2496180.7799999998</v>
      </c>
      <c r="CB34" s="136">
        <v>165000</v>
      </c>
      <c r="CC34" s="84">
        <f t="shared" si="123"/>
        <v>418078.61000000004</v>
      </c>
      <c r="CD34" s="136">
        <v>379183.34</v>
      </c>
      <c r="CE34" s="136">
        <v>38895.270000000004</v>
      </c>
      <c r="CF34" s="84">
        <f t="shared" si="99"/>
        <v>528306.34</v>
      </c>
      <c r="CG34" s="136">
        <v>484235.32</v>
      </c>
      <c r="CH34" s="136">
        <v>44071.02</v>
      </c>
      <c r="CI34" s="88">
        <f t="shared" ref="CI34:CK42" si="160">IF(BZ34=0," ",IF(CC34/BZ34*100&gt;200,"СВ.200",CC34/BZ34))</f>
        <v>0.15710267154417074</v>
      </c>
      <c r="CJ34" s="88">
        <f t="shared" si="160"/>
        <v>0.151905400056802</v>
      </c>
      <c r="CK34" s="88">
        <f t="shared" si="160"/>
        <v>0.23572890909090913</v>
      </c>
      <c r="CL34" s="88">
        <f t="shared" ref="CL34:CN40" si="161">IF(CF34=0," ",IF(CC34/CF34*100&gt;200,"СВ.200",CC34/CF34))</f>
        <v>0.7913564126449818</v>
      </c>
      <c r="CM34" s="88">
        <f t="shared" si="161"/>
        <v>0.78305593239254012</v>
      </c>
      <c r="CN34" s="88">
        <f t="shared" si="161"/>
        <v>0.88255887882785578</v>
      </c>
      <c r="CO34" s="84">
        <f t="shared" si="124"/>
        <v>92000</v>
      </c>
      <c r="CP34" s="136">
        <v>0</v>
      </c>
      <c r="CQ34" s="136">
        <v>92000</v>
      </c>
      <c r="CR34" s="84">
        <f t="shared" si="102"/>
        <v>3422.4</v>
      </c>
      <c r="CS34" s="136">
        <v>3422.4</v>
      </c>
      <c r="CT34" s="136">
        <v>0</v>
      </c>
      <c r="CU34" s="84">
        <f t="shared" si="103"/>
        <v>0</v>
      </c>
      <c r="CV34" s="136">
        <v>0</v>
      </c>
      <c r="CW34" s="136">
        <v>0</v>
      </c>
      <c r="CX34" s="88">
        <f t="shared" si="146"/>
        <v>3.7200000000000004E-2</v>
      </c>
      <c r="CY34" s="88" t="e">
        <f t="shared" si="146"/>
        <v>#DIV/0!</v>
      </c>
      <c r="CZ34" s="88" t="str">
        <f t="shared" si="146"/>
        <v xml:space="preserve"> </v>
      </c>
      <c r="DA34" s="88" t="e">
        <f>IF(CR34=0," ",IF(CR34/CU34*100&gt;200,"СВ.200",CR34/CU34))</f>
        <v>#DIV/0!</v>
      </c>
      <c r="DB34" s="88" t="e">
        <f>IF(CS34=0," ",IF(CS34/CV34*100&gt;200,"СВ.200",CS34/CV34))</f>
        <v>#DIV/0!</v>
      </c>
      <c r="DC34" s="88" t="str">
        <f>IF(CT34=0," ",IF(CT34/CW34*100&gt;200,"СВ.200",CT34/CW34))</f>
        <v xml:space="preserve"> </v>
      </c>
      <c r="DD34" s="84">
        <f t="shared" si="125"/>
        <v>2025600</v>
      </c>
      <c r="DE34" s="136">
        <v>1834400</v>
      </c>
      <c r="DF34" s="136">
        <v>191200</v>
      </c>
      <c r="DG34" s="84">
        <f t="shared" si="106"/>
        <v>1080740.83</v>
      </c>
      <c r="DH34" s="136">
        <v>839069.46</v>
      </c>
      <c r="DI34" s="136">
        <v>241671.37</v>
      </c>
      <c r="DJ34" s="84">
        <f t="shared" si="107"/>
        <v>961173.74000000011</v>
      </c>
      <c r="DK34" s="136">
        <v>956257.18</v>
      </c>
      <c r="DL34" s="136">
        <v>4916.5600000000004</v>
      </c>
      <c r="DM34" s="88">
        <f t="shared" si="153"/>
        <v>0.53354108906003161</v>
      </c>
      <c r="DN34" s="88">
        <f t="shared" si="153"/>
        <v>0.45740812254688179</v>
      </c>
      <c r="DO34" s="88">
        <f t="shared" si="153"/>
        <v>1.2639716004184101</v>
      </c>
      <c r="DP34" s="88">
        <f t="shared" si="154"/>
        <v>1.1243969586601481</v>
      </c>
      <c r="DQ34" s="88">
        <f t="shared" si="154"/>
        <v>0.87745167048052897</v>
      </c>
      <c r="DR34" s="88" t="str">
        <f t="shared" si="154"/>
        <v>СВ.200</v>
      </c>
      <c r="DS34" s="268">
        <f t="shared" si="126"/>
        <v>0</v>
      </c>
      <c r="DT34" s="136">
        <v>0</v>
      </c>
      <c r="DU34" s="136">
        <v>0</v>
      </c>
      <c r="DV34" s="268">
        <f t="shared" si="127"/>
        <v>0</v>
      </c>
      <c r="DW34" s="136">
        <v>0</v>
      </c>
      <c r="DX34" s="136">
        <v>0</v>
      </c>
      <c r="DY34" s="268">
        <f t="shared" si="128"/>
        <v>0</v>
      </c>
      <c r="DZ34" s="136">
        <v>0</v>
      </c>
      <c r="EA34" s="136">
        <v>0</v>
      </c>
      <c r="EB34" s="88" t="str">
        <f>IF(DS34=0," ",IF(DV34/DS34*100&gt;200,"СВ.200",DV34/DS34))</f>
        <v xml:space="preserve"> </v>
      </c>
      <c r="EC34" s="88" t="str">
        <f t="shared" si="144"/>
        <v xml:space="preserve"> </v>
      </c>
      <c r="ED34" s="88" t="str">
        <f t="shared" si="144"/>
        <v xml:space="preserve"> </v>
      </c>
      <c r="EE34" s="88" t="str">
        <f t="shared" si="111"/>
        <v xml:space="preserve"> </v>
      </c>
      <c r="EF34" s="88" t="str">
        <f t="shared" si="111"/>
        <v xml:space="preserve"> </v>
      </c>
      <c r="EG34" s="88" t="str">
        <f t="shared" si="111"/>
        <v xml:space="preserve"> </v>
      </c>
      <c r="EH34" s="84">
        <f t="shared" si="129"/>
        <v>377732.71</v>
      </c>
      <c r="EI34" s="136">
        <v>347732.71</v>
      </c>
      <c r="EJ34" s="136">
        <v>30000</v>
      </c>
      <c r="EK34" s="84">
        <f t="shared" si="130"/>
        <v>140117.60999999999</v>
      </c>
      <c r="EL34" s="136">
        <v>140117.60999999999</v>
      </c>
      <c r="EM34" s="136">
        <v>0</v>
      </c>
      <c r="EN34" s="84">
        <f t="shared" si="131"/>
        <v>51940.28</v>
      </c>
      <c r="EO34" s="136">
        <v>51940.28</v>
      </c>
      <c r="EP34" s="136">
        <v>0</v>
      </c>
      <c r="EQ34" s="88">
        <f t="shared" si="112"/>
        <v>0.37094380838768232</v>
      </c>
      <c r="ER34" s="88">
        <f t="shared" si="113"/>
        <v>0.40294630321087704</v>
      </c>
      <c r="ES34" s="88" t="str">
        <f t="shared" si="113"/>
        <v xml:space="preserve"> </v>
      </c>
      <c r="ET34" s="88" t="str">
        <f t="shared" si="114"/>
        <v>СВ.200</v>
      </c>
      <c r="EU34" s="88" t="str">
        <f t="shared" si="114"/>
        <v>СВ.200</v>
      </c>
      <c r="EV34" s="88" t="str">
        <f t="shared" si="114"/>
        <v xml:space="preserve"> </v>
      </c>
      <c r="EW34" s="84">
        <f t="shared" si="132"/>
        <v>51299.75</v>
      </c>
      <c r="EX34" s="136">
        <v>1299.75</v>
      </c>
      <c r="EY34" s="136">
        <v>50000</v>
      </c>
      <c r="EZ34" s="84">
        <f t="shared" si="133"/>
        <v>132500</v>
      </c>
      <c r="FA34" s="136">
        <v>132500</v>
      </c>
      <c r="FB34" s="136">
        <v>0</v>
      </c>
      <c r="FC34" s="84">
        <f t="shared" si="134"/>
        <v>611656.92000000004</v>
      </c>
      <c r="FD34" s="136">
        <v>611656.92000000004</v>
      </c>
      <c r="FE34" s="136">
        <v>0</v>
      </c>
      <c r="FF34" s="88">
        <f t="shared" si="155"/>
        <v>0.3871679245283019</v>
      </c>
      <c r="FG34" s="88">
        <f>IF(FA34=0," ",IF(EX34/FA34*100&gt;200,"СВ.200",EX34/FA34))</f>
        <v>9.8094339622641514E-3</v>
      </c>
      <c r="FH34" s="88" t="str">
        <f t="shared" si="148"/>
        <v xml:space="preserve"> </v>
      </c>
      <c r="FI34" s="88">
        <f>IF(EZ34&lt;=0," ",IF(FC34&lt;=0," ",IF(FC34=0," ",IF(EZ34/FC34*100&gt;200,"СВ.200",EZ34/FC34))))</f>
        <v>0.21662470523508504</v>
      </c>
      <c r="FJ34" s="88">
        <f t="shared" si="136"/>
        <v>0.21662470523508504</v>
      </c>
      <c r="FK34" s="88" t="str">
        <f>IF(FB34&lt;=0," ",IF(FE34&lt;=0," ",IF(FE34=0," ",IF(FB34/FE34*100&gt;200,"СВ.200",FB34/FE34))))</f>
        <v xml:space="preserve"> </v>
      </c>
      <c r="FL34" s="84">
        <f t="shared" si="137"/>
        <v>214607.67</v>
      </c>
      <c r="FM34" s="92"/>
      <c r="FN34" s="92">
        <v>214607.67</v>
      </c>
      <c r="FO34" s="84">
        <f t="shared" si="138"/>
        <v>0</v>
      </c>
      <c r="FP34" s="92"/>
      <c r="FQ34" s="92">
        <v>0</v>
      </c>
      <c r="FR34" s="84">
        <f t="shared" si="139"/>
        <v>0</v>
      </c>
      <c r="FS34" s="92"/>
      <c r="FT34" s="92">
        <v>0</v>
      </c>
      <c r="FU34" s="88">
        <f t="shared" si="32"/>
        <v>0</v>
      </c>
      <c r="FV34" s="88" t="str">
        <f t="shared" si="32"/>
        <v xml:space="preserve"> </v>
      </c>
      <c r="FW34" s="102">
        <f t="shared" si="32"/>
        <v>0</v>
      </c>
      <c r="FX34" s="88" t="str">
        <f>IF(FO34&lt;=0," ",IF(FR34&lt;=0," ",IF(FR34=0," ",IF(FO34/FR34*100&gt;200,"СВ.200",FO34/FR34))))</f>
        <v xml:space="preserve"> </v>
      </c>
      <c r="FY34" s="88" t="str">
        <f t="shared" si="140"/>
        <v xml:space="preserve"> </v>
      </c>
      <c r="FZ34" s="88" t="str">
        <f>IF(FQ34&lt;=0," ",IF(FT34&lt;=0," ",IF(FT34=0," ",IF(FQ34/FT34*100&gt;200,"СВ.200",FQ34/FT34))))</f>
        <v xml:space="preserve"> </v>
      </c>
      <c r="GA34" s="269">
        <f>I34/'[1]исп.мун.образ01.04.2025-налогов'!I34</f>
        <v>0.16716079331142084</v>
      </c>
      <c r="GB34" s="270">
        <f>J34/'[1]исп.мун.образ01.04.2025-налогов'!J34</f>
        <v>0.19963417838967581</v>
      </c>
      <c r="GC34" s="270">
        <f>K34/'[1]исп.мун.образ01.04.2025-налогов'!K34</f>
        <v>4.2343606526253963E-2</v>
      </c>
      <c r="GD34" s="271">
        <f>F34/'[1]исп.мун.образ01.04.2025-налогов'!F34</f>
        <v>0.15950637873408841</v>
      </c>
      <c r="GE34" s="270">
        <f>G34/'[1]исп.мун.образ01.04.2025-налогов'!G34</f>
        <v>0.18237052209292109</v>
      </c>
      <c r="GF34" s="270">
        <f>H34/'[1]исп.мун.образ01.04.2025-налогов'!H34</f>
        <v>7.9316823198288644E-2</v>
      </c>
      <c r="GG34" s="95">
        <f t="shared" si="34"/>
        <v>0.34342204369262352</v>
      </c>
      <c r="GH34" s="88">
        <f t="shared" si="34"/>
        <v>0.34721421607135788</v>
      </c>
      <c r="GI34" s="88">
        <f t="shared" si="34"/>
        <v>0.27470223380224756</v>
      </c>
      <c r="GJ34" s="95">
        <f t="shared" si="35"/>
        <v>0.26324451187149228</v>
      </c>
      <c r="GK34" s="88">
        <f t="shared" si="35"/>
        <v>0.2749302281289544</v>
      </c>
      <c r="GL34" s="88">
        <f t="shared" si="35"/>
        <v>0.16901053086738757</v>
      </c>
      <c r="GM34" s="95">
        <f t="shared" si="75"/>
        <v>6.0780710626407435E-2</v>
      </c>
      <c r="GN34" s="88">
        <f t="shared" si="75"/>
        <v>3.8021619608900867E-2</v>
      </c>
      <c r="GO34" s="88">
        <f t="shared" si="75"/>
        <v>0.47320932720812392</v>
      </c>
      <c r="GP34" s="95">
        <f t="shared" si="76"/>
        <v>4.4459015983459131E-2</v>
      </c>
      <c r="GQ34" s="88">
        <f t="shared" si="36"/>
        <v>2.6870655693653475E-2</v>
      </c>
      <c r="GR34" s="88">
        <f t="shared" si="36"/>
        <v>0.1862921028842747</v>
      </c>
      <c r="GS34" s="95" t="str">
        <f t="shared" si="37"/>
        <v xml:space="preserve"> </v>
      </c>
      <c r="GT34" s="88" t="str">
        <f t="shared" si="37"/>
        <v xml:space="preserve"> </v>
      </c>
      <c r="GU34" s="88" t="str">
        <f t="shared" si="37"/>
        <v xml:space="preserve"> </v>
      </c>
      <c r="GV34" s="95">
        <f t="shared" si="38"/>
        <v>8.3846767592084628E-4</v>
      </c>
      <c r="GW34" s="88">
        <f t="shared" si="38"/>
        <v>9.4244391938909052E-4</v>
      </c>
      <c r="GX34" s="88" t="str">
        <f t="shared" si="38"/>
        <v xml:space="preserve"> </v>
      </c>
      <c r="GY34" s="95">
        <f t="shared" si="39"/>
        <v>1.3978144403636771E-2</v>
      </c>
      <c r="GZ34" s="88">
        <f t="shared" si="39"/>
        <v>1.474950179240125E-2</v>
      </c>
      <c r="HA34" s="102" t="str">
        <f t="shared" si="39"/>
        <v xml:space="preserve"> </v>
      </c>
      <c r="HB34" s="95">
        <f t="shared" si="40"/>
        <v>3.4327982355155308E-2</v>
      </c>
      <c r="HC34" s="88">
        <f t="shared" si="40"/>
        <v>3.8584908118230482E-2</v>
      </c>
      <c r="HD34" s="88" t="str">
        <f t="shared" si="40"/>
        <v xml:space="preserve"> </v>
      </c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</row>
    <row r="35" spans="1:238" s="68" customFormat="1" ht="15.75" outlineLevel="1" x14ac:dyDescent="0.2">
      <c r="A35" s="82">
        <v>24</v>
      </c>
      <c r="B35" s="83" t="s">
        <v>111</v>
      </c>
      <c r="C35" s="84">
        <f t="shared" si="116"/>
        <v>66041466.719999999</v>
      </c>
      <c r="D35" s="92">
        <v>55763397.649999999</v>
      </c>
      <c r="E35" s="92">
        <v>10278069.07</v>
      </c>
      <c r="F35" s="84">
        <f t="shared" si="79"/>
        <v>13438472.709999999</v>
      </c>
      <c r="G35" s="92">
        <v>10893492.189999999</v>
      </c>
      <c r="H35" s="92">
        <v>2544980.52</v>
      </c>
      <c r="I35" s="84">
        <f t="shared" si="80"/>
        <v>14590431.389999997</v>
      </c>
      <c r="J35" s="92">
        <v>9973647.589999998</v>
      </c>
      <c r="K35" s="92">
        <v>4616783.8</v>
      </c>
      <c r="L35" s="88">
        <f t="shared" si="156"/>
        <v>0.20348537634659</v>
      </c>
      <c r="M35" s="88">
        <f t="shared" si="156"/>
        <v>0.19535201671844327</v>
      </c>
      <c r="N35" s="88">
        <f t="shared" si="156"/>
        <v>0.247612708444272</v>
      </c>
      <c r="O35" s="88">
        <f t="shared" si="157"/>
        <v>0.92104697597978302</v>
      </c>
      <c r="P35" s="88">
        <f t="shared" si="157"/>
        <v>1.0922275016937912</v>
      </c>
      <c r="Q35" s="88">
        <f t="shared" si="157"/>
        <v>0.55124533230254358</v>
      </c>
      <c r="R35" s="84">
        <f t="shared" si="117"/>
        <v>11800000</v>
      </c>
      <c r="S35" s="136">
        <v>11200000</v>
      </c>
      <c r="T35" s="136">
        <v>600000</v>
      </c>
      <c r="U35" s="84">
        <f t="shared" si="83"/>
        <v>343285.08</v>
      </c>
      <c r="V35" s="136">
        <v>236877.57</v>
      </c>
      <c r="W35" s="136">
        <v>106407.51</v>
      </c>
      <c r="X35" s="84">
        <f t="shared" si="84"/>
        <v>246018.16999999998</v>
      </c>
      <c r="Y35" s="136">
        <v>157173.35999999999</v>
      </c>
      <c r="Z35" s="136">
        <v>88844.81</v>
      </c>
      <c r="AA35" s="88">
        <f t="shared" si="85"/>
        <v>2.909195593220339E-2</v>
      </c>
      <c r="AB35" s="88">
        <f t="shared" si="85"/>
        <v>2.1149783035714288E-2</v>
      </c>
      <c r="AC35" s="88">
        <f t="shared" si="85"/>
        <v>0.17734585</v>
      </c>
      <c r="AD35" s="88">
        <f t="shared" si="151"/>
        <v>1.3953647407425234</v>
      </c>
      <c r="AE35" s="88">
        <f t="shared" si="151"/>
        <v>1.5071101743959665</v>
      </c>
      <c r="AF35" s="88">
        <f t="shared" si="151"/>
        <v>1.1976784012481989</v>
      </c>
      <c r="AG35" s="84">
        <f t="shared" si="118"/>
        <v>150000</v>
      </c>
      <c r="AH35" s="136">
        <v>150000</v>
      </c>
      <c r="AI35" s="136">
        <v>0</v>
      </c>
      <c r="AJ35" s="84">
        <f t="shared" si="119"/>
        <v>29178.720000000001</v>
      </c>
      <c r="AK35" s="136">
        <v>29178.720000000001</v>
      </c>
      <c r="AL35" s="136">
        <v>0</v>
      </c>
      <c r="AM35" s="84">
        <f t="shared" si="87"/>
        <v>134699.82999999999</v>
      </c>
      <c r="AN35" s="136">
        <v>134699.82999999999</v>
      </c>
      <c r="AO35" s="136">
        <v>0</v>
      </c>
      <c r="AP35" s="88">
        <f t="shared" si="88"/>
        <v>0.1945248</v>
      </c>
      <c r="AQ35" s="88">
        <f t="shared" si="88"/>
        <v>0.1945248</v>
      </c>
      <c r="AR35" s="88" t="str">
        <f t="shared" si="88"/>
        <v xml:space="preserve"> </v>
      </c>
      <c r="AS35" s="88">
        <f t="shared" si="152"/>
        <v>0.21662031793210135</v>
      </c>
      <c r="AT35" s="88">
        <f t="shared" si="152"/>
        <v>0.21662031793210135</v>
      </c>
      <c r="AU35" s="88" t="str">
        <f t="shared" si="152"/>
        <v xml:space="preserve"> </v>
      </c>
      <c r="AV35" s="84">
        <f t="shared" si="120"/>
        <v>3144960.79</v>
      </c>
      <c r="AW35" s="136">
        <v>2542680</v>
      </c>
      <c r="AX35" s="136">
        <v>602280.79</v>
      </c>
      <c r="AY35" s="84">
        <f t="shared" si="90"/>
        <v>971677.5</v>
      </c>
      <c r="AZ35" s="136">
        <v>886040.11</v>
      </c>
      <c r="BA35" s="136">
        <v>85637.39</v>
      </c>
      <c r="BB35" s="84">
        <f t="shared" si="91"/>
        <v>660806.8899999999</v>
      </c>
      <c r="BC35" s="136">
        <v>592470.40999999992</v>
      </c>
      <c r="BD35" s="136">
        <v>68336.479999999996</v>
      </c>
      <c r="BE35" s="88">
        <f t="shared" si="158"/>
        <v>0.30896331143130085</v>
      </c>
      <c r="BF35" s="88">
        <f t="shared" si="93"/>
        <v>0.34846701511790706</v>
      </c>
      <c r="BG35" s="88">
        <f t="shared" si="93"/>
        <v>0.14218847989490083</v>
      </c>
      <c r="BH35" s="88">
        <f t="shared" si="141"/>
        <v>1.4704409332051609</v>
      </c>
      <c r="BI35" s="88">
        <f t="shared" si="145"/>
        <v>1.4955010327013634</v>
      </c>
      <c r="BJ35" s="88">
        <f t="shared" si="142"/>
        <v>1.2531723905006522</v>
      </c>
      <c r="BK35" s="84">
        <f t="shared" si="121"/>
        <v>74267.789999999994</v>
      </c>
      <c r="BL35" s="136">
        <v>74267.789999999994</v>
      </c>
      <c r="BM35" s="136"/>
      <c r="BN35" s="84">
        <f t="shared" si="94"/>
        <v>73458.710000000006</v>
      </c>
      <c r="BO35" s="136">
        <v>73458.710000000006</v>
      </c>
      <c r="BP35" s="136"/>
      <c r="BQ35" s="84">
        <f t="shared" si="95"/>
        <v>71775.47</v>
      </c>
      <c r="BR35" s="136">
        <v>71775.47</v>
      </c>
      <c r="BS35" s="268"/>
      <c r="BT35" s="88">
        <f t="shared" si="159"/>
        <v>0.98910590984328484</v>
      </c>
      <c r="BU35" s="88">
        <f t="shared" si="97"/>
        <v>0.98910590984328484</v>
      </c>
      <c r="BV35" s="88" t="str">
        <f t="shared" si="97"/>
        <v xml:space="preserve"> </v>
      </c>
      <c r="BW35" s="88">
        <f t="shared" si="98"/>
        <v>1.0234514660788707</v>
      </c>
      <c r="BX35" s="88">
        <f t="shared" si="98"/>
        <v>1.0234514660788707</v>
      </c>
      <c r="BY35" s="88" t="str">
        <f t="shared" si="98"/>
        <v xml:space="preserve"> </v>
      </c>
      <c r="BZ35" s="84">
        <f t="shared" si="122"/>
        <v>26186307.899999999</v>
      </c>
      <c r="CA35" s="136">
        <v>25170178</v>
      </c>
      <c r="CB35" s="136">
        <v>1016129.9</v>
      </c>
      <c r="CC35" s="84">
        <f t="shared" si="123"/>
        <v>7019080.8200000003</v>
      </c>
      <c r="CD35" s="136">
        <v>6323502.9199999999</v>
      </c>
      <c r="CE35" s="136">
        <v>695577.9</v>
      </c>
      <c r="CF35" s="84">
        <f t="shared" si="99"/>
        <v>11035309.09</v>
      </c>
      <c r="CG35" s="136">
        <v>7832263.2999999998</v>
      </c>
      <c r="CH35" s="136">
        <v>3203045.79</v>
      </c>
      <c r="CI35" s="88">
        <f t="shared" si="160"/>
        <v>0.26804392764357593</v>
      </c>
      <c r="CJ35" s="88">
        <f t="shared" si="160"/>
        <v>0.25122996428551281</v>
      </c>
      <c r="CK35" s="88">
        <f t="shared" si="160"/>
        <v>0.68453639638002972</v>
      </c>
      <c r="CL35" s="88">
        <f t="shared" si="161"/>
        <v>0.63605656740150274</v>
      </c>
      <c r="CM35" s="88">
        <f t="shared" si="161"/>
        <v>0.8073659781075031</v>
      </c>
      <c r="CN35" s="88">
        <f t="shared" si="161"/>
        <v>0.21716139749597524</v>
      </c>
      <c r="CO35" s="84">
        <f t="shared" si="124"/>
        <v>5000000</v>
      </c>
      <c r="CP35" s="136">
        <v>5000000</v>
      </c>
      <c r="CQ35" s="136">
        <v>0</v>
      </c>
      <c r="CR35" s="84">
        <f t="shared" si="102"/>
        <v>964435</v>
      </c>
      <c r="CS35" s="136">
        <v>964435</v>
      </c>
      <c r="CT35" s="136">
        <v>0</v>
      </c>
      <c r="CU35" s="84">
        <f t="shared" si="103"/>
        <v>0</v>
      </c>
      <c r="CV35" s="136">
        <v>0</v>
      </c>
      <c r="CW35" s="136">
        <v>0</v>
      </c>
      <c r="CX35" s="88">
        <f t="shared" si="146"/>
        <v>0.192887</v>
      </c>
      <c r="CY35" s="88">
        <f t="shared" si="146"/>
        <v>0.192887</v>
      </c>
      <c r="CZ35" s="88" t="str">
        <f t="shared" si="146"/>
        <v xml:space="preserve"> </v>
      </c>
      <c r="DA35" s="88" t="str">
        <f t="shared" si="105"/>
        <v xml:space="preserve"> </v>
      </c>
      <c r="DB35" s="88" t="str">
        <f t="shared" si="105"/>
        <v xml:space="preserve"> </v>
      </c>
      <c r="DC35" s="88" t="str">
        <f t="shared" si="105"/>
        <v xml:space="preserve"> </v>
      </c>
      <c r="DD35" s="84">
        <f t="shared" si="125"/>
        <v>15668000</v>
      </c>
      <c r="DE35" s="136">
        <v>10668000</v>
      </c>
      <c r="DF35" s="136">
        <v>5000000</v>
      </c>
      <c r="DG35" s="84">
        <f t="shared" si="106"/>
        <v>2248304.2000000002</v>
      </c>
      <c r="DH35" s="136">
        <v>1702749.93</v>
      </c>
      <c r="DI35" s="136">
        <v>545554.27</v>
      </c>
      <c r="DJ35" s="84">
        <f t="shared" si="107"/>
        <v>1551372.1099999999</v>
      </c>
      <c r="DK35" s="136">
        <v>881561.96</v>
      </c>
      <c r="DL35" s="136">
        <v>669810.15</v>
      </c>
      <c r="DM35" s="88">
        <f t="shared" si="153"/>
        <v>0.14349656624968088</v>
      </c>
      <c r="DN35" s="88">
        <f t="shared" si="153"/>
        <v>0.15961285433070865</v>
      </c>
      <c r="DO35" s="88">
        <f t="shared" si="153"/>
        <v>0.10911085400000001</v>
      </c>
      <c r="DP35" s="88">
        <f t="shared" si="154"/>
        <v>1.4492359283163858</v>
      </c>
      <c r="DQ35" s="88">
        <f t="shared" si="154"/>
        <v>1.9315147513851436</v>
      </c>
      <c r="DR35" s="88">
        <f t="shared" si="154"/>
        <v>0.81449089715944134</v>
      </c>
      <c r="DS35" s="268">
        <f t="shared" si="126"/>
        <v>0</v>
      </c>
      <c r="DT35" s="136">
        <v>0</v>
      </c>
      <c r="DU35" s="136">
        <v>0</v>
      </c>
      <c r="DV35" s="268">
        <f t="shared" si="127"/>
        <v>0</v>
      </c>
      <c r="DW35" s="136">
        <v>0</v>
      </c>
      <c r="DX35" s="136">
        <v>0</v>
      </c>
      <c r="DY35" s="268">
        <f t="shared" si="128"/>
        <v>0</v>
      </c>
      <c r="DZ35" s="136">
        <v>0</v>
      </c>
      <c r="EA35" s="136">
        <v>0</v>
      </c>
      <c r="EB35" s="88" t="str">
        <f>IF(DS35=0," ",IF(DV35/DS35*100&gt;200,"СВ.200",DV35/DS35))</f>
        <v xml:space="preserve"> </v>
      </c>
      <c r="EC35" s="88" t="str">
        <f t="shared" si="144"/>
        <v xml:space="preserve"> </v>
      </c>
      <c r="ED35" s="88" t="str">
        <f t="shared" si="144"/>
        <v xml:space="preserve"> </v>
      </c>
      <c r="EE35" s="88" t="str">
        <f t="shared" si="111"/>
        <v xml:space="preserve"> </v>
      </c>
      <c r="EF35" s="88" t="str">
        <f t="shared" si="111"/>
        <v xml:space="preserve"> </v>
      </c>
      <c r="EG35" s="88" t="str">
        <f>IF(DX35=0," ",IF(DX35/EA35*100&gt;200,"СВ.200",DX35/EA35))</f>
        <v xml:space="preserve"> </v>
      </c>
      <c r="EH35" s="84">
        <f t="shared" si="129"/>
        <v>514671.86</v>
      </c>
      <c r="EI35" s="136">
        <v>514671.86</v>
      </c>
      <c r="EJ35" s="136">
        <v>0</v>
      </c>
      <c r="EK35" s="84">
        <f t="shared" si="130"/>
        <v>403254.35</v>
      </c>
      <c r="EL35" s="136">
        <v>347218.54</v>
      </c>
      <c r="EM35" s="136">
        <v>56035.81</v>
      </c>
      <c r="EN35" s="84">
        <f t="shared" si="131"/>
        <v>259347.12</v>
      </c>
      <c r="EO35" s="136">
        <v>259347.12</v>
      </c>
      <c r="EP35" s="136">
        <v>0</v>
      </c>
      <c r="EQ35" s="88">
        <f t="shared" si="112"/>
        <v>0.78351738523260239</v>
      </c>
      <c r="ER35" s="88">
        <f t="shared" si="113"/>
        <v>0.67464061470156922</v>
      </c>
      <c r="ES35" s="283" t="str">
        <f>IF(EJ35=0," ",IF(EM35/EJ35*100&gt;200,"СВ.200",EM35/EJ35))</f>
        <v xml:space="preserve"> </v>
      </c>
      <c r="ET35" s="88">
        <f t="shared" si="114"/>
        <v>1.5548826992950606</v>
      </c>
      <c r="EU35" s="88">
        <f t="shared" si="114"/>
        <v>1.3388177975525619</v>
      </c>
      <c r="EV35" s="88" t="str">
        <f t="shared" si="114"/>
        <v xml:space="preserve"> </v>
      </c>
      <c r="EW35" s="84">
        <f t="shared" si="132"/>
        <v>0</v>
      </c>
      <c r="EX35" s="136">
        <v>0</v>
      </c>
      <c r="EY35" s="136">
        <v>0</v>
      </c>
      <c r="EZ35" s="84">
        <f t="shared" si="133"/>
        <v>0</v>
      </c>
      <c r="FA35" s="136">
        <v>0</v>
      </c>
      <c r="FB35" s="136">
        <v>0</v>
      </c>
      <c r="FC35" s="84">
        <f t="shared" si="134"/>
        <v>0</v>
      </c>
      <c r="FD35" s="136">
        <v>0</v>
      </c>
      <c r="FE35" s="136">
        <v>0</v>
      </c>
      <c r="FF35" s="88" t="str">
        <f t="shared" si="155"/>
        <v xml:space="preserve"> </v>
      </c>
      <c r="FG35" s="88" t="str">
        <f>IF(FA35=0," ",IF(EX35/FA35*100&gt;200,"СВ.200",EX35/FA35))</f>
        <v xml:space="preserve"> </v>
      </c>
      <c r="FH35" s="88" t="str">
        <f>IF(EY35=0," ",IF(EY35/FB35*100&gt;200,"СВ.200",EY35/FB35))</f>
        <v xml:space="preserve"> </v>
      </c>
      <c r="FI35" s="88" t="str">
        <f t="shared" si="150"/>
        <v xml:space="preserve"> </v>
      </c>
      <c r="FJ35" s="88" t="str">
        <f t="shared" si="150"/>
        <v xml:space="preserve"> </v>
      </c>
      <c r="FK35" s="88" t="str">
        <f t="shared" si="150"/>
        <v xml:space="preserve"> </v>
      </c>
      <c r="FL35" s="84">
        <f t="shared" si="137"/>
        <v>251376.68</v>
      </c>
      <c r="FM35" s="92"/>
      <c r="FN35" s="92">
        <v>251376.68</v>
      </c>
      <c r="FO35" s="84">
        <f t="shared" si="138"/>
        <v>99100</v>
      </c>
      <c r="FP35" s="92"/>
      <c r="FQ35" s="92">
        <v>99100</v>
      </c>
      <c r="FR35" s="84">
        <f t="shared" si="139"/>
        <v>36800</v>
      </c>
      <c r="FS35" s="92"/>
      <c r="FT35" s="92">
        <v>36800</v>
      </c>
      <c r="FU35" s="88">
        <f t="shared" si="32"/>
        <v>0.39422909078121326</v>
      </c>
      <c r="FV35" s="88" t="str">
        <f t="shared" si="32"/>
        <v xml:space="preserve"> </v>
      </c>
      <c r="FW35" s="102">
        <f t="shared" si="32"/>
        <v>0.39422909078121326</v>
      </c>
      <c r="FX35" s="88" t="str">
        <f>IF(FO35&lt;0," ",IF(FR35&lt;0," ",IF(FR35=0," ",IF(FO35/FR35*100&gt;200,"СВ.200",FO35/FR35))))</f>
        <v>СВ.200</v>
      </c>
      <c r="FY35" s="88" t="str">
        <f t="shared" si="140"/>
        <v xml:space="preserve"> </v>
      </c>
      <c r="FZ35" s="88" t="str">
        <f>IF(FQ35&lt;0," ",IF(FT35&lt;0," ",IF(FT35=0," ",IF(FQ35/FT35*100&gt;200,"СВ.200",FQ35/FT35))))</f>
        <v>СВ.200</v>
      </c>
      <c r="GA35" s="269">
        <f>I35/'[1]исп.мун.образ01.04.2025-налогов'!I35</f>
        <v>0.18133910636905551</v>
      </c>
      <c r="GB35" s="270">
        <f>J35/'[1]исп.мун.образ01.04.2025-налогов'!J35</f>
        <v>0.21076575311513585</v>
      </c>
      <c r="GC35" s="270">
        <f>K35/'[1]исп.мун.образ01.04.2025-налогов'!K35</f>
        <v>0.13931837457852875</v>
      </c>
      <c r="GD35" s="271">
        <f>F35/'[1]исп.мун.образ01.04.2025-налогов'!F35</f>
        <v>9.2149496712304546E-2</v>
      </c>
      <c r="GE35" s="270">
        <f>G35/'[1]исп.мун.образ01.04.2025-налогов'!G35</f>
        <v>0.12426430347783128</v>
      </c>
      <c r="GF35" s="270">
        <f>H35/'[1]исп.мун.образ01.04.2025-налогов'!H35</f>
        <v>4.3751121756404193E-2</v>
      </c>
      <c r="GG35" s="95">
        <f t="shared" si="34"/>
        <v>1.6861610422884147E-2</v>
      </c>
      <c r="GH35" s="88">
        <f t="shared" si="34"/>
        <v>1.5758864405595065E-2</v>
      </c>
      <c r="GI35" s="88">
        <f t="shared" si="34"/>
        <v>1.9243874924357515E-2</v>
      </c>
      <c r="GJ35" s="95">
        <f t="shared" si="35"/>
        <v>2.5544947510631216E-2</v>
      </c>
      <c r="GK35" s="88">
        <f t="shared" si="35"/>
        <v>2.1744869860690654E-2</v>
      </c>
      <c r="GL35" s="88">
        <f t="shared" si="35"/>
        <v>4.181073653168866E-2</v>
      </c>
      <c r="GM35" s="95">
        <f t="shared" si="75"/>
        <v>4.5290428523786098E-2</v>
      </c>
      <c r="GN35" s="88">
        <f t="shared" si="75"/>
        <v>5.9403583759469893E-2</v>
      </c>
      <c r="GO35" s="88">
        <f t="shared" si="75"/>
        <v>1.4801750084116999E-2</v>
      </c>
      <c r="GP35" s="95">
        <f t="shared" si="76"/>
        <v>7.2305649679739542E-2</v>
      </c>
      <c r="GQ35" s="88">
        <f t="shared" si="36"/>
        <v>8.133664526912375E-2</v>
      </c>
      <c r="GR35" s="88">
        <f t="shared" si="36"/>
        <v>3.3649526716220207E-2</v>
      </c>
      <c r="GS35" s="95" t="str">
        <f t="shared" si="37"/>
        <v xml:space="preserve"> </v>
      </c>
      <c r="GT35" s="88" t="str">
        <f t="shared" si="37"/>
        <v xml:space="preserve"> </v>
      </c>
      <c r="GU35" s="88" t="str">
        <f t="shared" si="37"/>
        <v xml:space="preserve"> </v>
      </c>
      <c r="GV35" s="95">
        <f t="shared" si="38"/>
        <v>7.1766711948027612E-2</v>
      </c>
      <c r="GW35" s="88">
        <f t="shared" si="38"/>
        <v>8.853313365252434E-2</v>
      </c>
      <c r="GX35" s="88" t="str">
        <f t="shared" si="38"/>
        <v xml:space="preserve"> </v>
      </c>
      <c r="GY35" s="95">
        <f t="shared" si="39"/>
        <v>1.7775150923758948E-2</v>
      </c>
      <c r="GZ35" s="88">
        <f t="shared" si="39"/>
        <v>2.600323679573684E-2</v>
      </c>
      <c r="HA35" s="102" t="str">
        <f t="shared" si="39"/>
        <v xml:space="preserve"> </v>
      </c>
      <c r="HB35" s="95">
        <f t="shared" si="40"/>
        <v>3.0007453875314675E-2</v>
      </c>
      <c r="HC35" s="88">
        <f t="shared" si="40"/>
        <v>3.1873942161425466E-2</v>
      </c>
      <c r="HD35" s="88">
        <f t="shared" si="40"/>
        <v>2.2018168531993322E-2</v>
      </c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  <c r="HO35" s="156"/>
      <c r="HP35" s="156"/>
      <c r="HQ35" s="156"/>
      <c r="HR35" s="156"/>
      <c r="HS35" s="156"/>
      <c r="HT35" s="156"/>
      <c r="HU35" s="156"/>
      <c r="HV35" s="156"/>
      <c r="HW35" s="156"/>
      <c r="HX35" s="156"/>
      <c r="HY35" s="156"/>
      <c r="HZ35" s="156"/>
      <c r="IA35" s="156"/>
      <c r="IB35" s="156"/>
      <c r="IC35" s="156"/>
      <c r="ID35" s="156"/>
    </row>
    <row r="36" spans="1:238" s="284" customFormat="1" ht="15.75" outlineLevel="1" x14ac:dyDescent="0.2">
      <c r="A36" s="82">
        <v>25</v>
      </c>
      <c r="B36" s="142" t="s">
        <v>112</v>
      </c>
      <c r="C36" s="84">
        <f>D36+E36</f>
        <v>14680212.310000001</v>
      </c>
      <c r="D36" s="92">
        <v>6764449.5900000008</v>
      </c>
      <c r="E36" s="92">
        <v>7915762.7199999997</v>
      </c>
      <c r="F36" s="84">
        <f t="shared" si="79"/>
        <v>8383254.959999999</v>
      </c>
      <c r="G36" s="92">
        <v>6003390.7399999993</v>
      </c>
      <c r="H36" s="92">
        <v>2379864.2200000002</v>
      </c>
      <c r="I36" s="84">
        <f t="shared" si="80"/>
        <v>2425578.5500000003</v>
      </c>
      <c r="J36" s="92">
        <v>2074611.36</v>
      </c>
      <c r="K36" s="92">
        <v>350967.19</v>
      </c>
      <c r="L36" s="88">
        <f t="shared" si="156"/>
        <v>0.57105815522091719</v>
      </c>
      <c r="M36" s="88">
        <f t="shared" si="156"/>
        <v>0.88749138568124042</v>
      </c>
      <c r="N36" s="88">
        <f t="shared" si="156"/>
        <v>0.30064875668734048</v>
      </c>
      <c r="O36" s="88" t="str">
        <f t="shared" si="157"/>
        <v>СВ.200</v>
      </c>
      <c r="P36" s="88" t="str">
        <f t="shared" si="157"/>
        <v>СВ.200</v>
      </c>
      <c r="Q36" s="88" t="str">
        <f t="shared" si="157"/>
        <v>СВ.200</v>
      </c>
      <c r="R36" s="84">
        <f>S36+T36</f>
        <v>1290000</v>
      </c>
      <c r="S36" s="136">
        <v>1260000</v>
      </c>
      <c r="T36" s="136">
        <v>30000</v>
      </c>
      <c r="U36" s="84">
        <f t="shared" si="83"/>
        <v>497610.6</v>
      </c>
      <c r="V36" s="136">
        <v>489981.62</v>
      </c>
      <c r="W36" s="136">
        <v>7628.98</v>
      </c>
      <c r="X36" s="84">
        <f t="shared" si="84"/>
        <v>335158.38</v>
      </c>
      <c r="Y36" s="136">
        <v>333122.09000000003</v>
      </c>
      <c r="Z36" s="136">
        <v>2036.29</v>
      </c>
      <c r="AA36" s="88">
        <f t="shared" si="85"/>
        <v>0.38574465116279066</v>
      </c>
      <c r="AB36" s="88">
        <f t="shared" si="85"/>
        <v>0.38887430158730157</v>
      </c>
      <c r="AC36" s="88">
        <f t="shared" si="85"/>
        <v>0.25429933333333332</v>
      </c>
      <c r="AD36" s="88">
        <f t="shared" si="151"/>
        <v>1.4847028440703167</v>
      </c>
      <c r="AE36" s="88">
        <f t="shared" si="151"/>
        <v>1.4708769988805004</v>
      </c>
      <c r="AF36" s="88" t="str">
        <f t="shared" si="151"/>
        <v>СВ.200</v>
      </c>
      <c r="AG36" s="84">
        <f t="shared" si="118"/>
        <v>1000164</v>
      </c>
      <c r="AH36" s="136">
        <v>207000</v>
      </c>
      <c r="AI36" s="136">
        <v>793164</v>
      </c>
      <c r="AJ36" s="84">
        <f t="shared" si="119"/>
        <v>305986.13</v>
      </c>
      <c r="AK36" s="136">
        <v>55760.160000000003</v>
      </c>
      <c r="AL36" s="136">
        <v>250225.97</v>
      </c>
      <c r="AM36" s="84">
        <f t="shared" si="87"/>
        <v>144069.70000000001</v>
      </c>
      <c r="AN36" s="136">
        <v>2323.5100000000002</v>
      </c>
      <c r="AO36" s="136">
        <v>141746.19</v>
      </c>
      <c r="AP36" s="88">
        <f t="shared" si="88"/>
        <v>0.30593595650313349</v>
      </c>
      <c r="AQ36" s="88">
        <f t="shared" si="88"/>
        <v>0.26937275362318841</v>
      </c>
      <c r="AR36" s="88">
        <f t="shared" si="88"/>
        <v>0.31547822392342567</v>
      </c>
      <c r="AS36" s="88" t="str">
        <f t="shared" si="152"/>
        <v>СВ.200</v>
      </c>
      <c r="AT36" s="88" t="str">
        <f t="shared" si="152"/>
        <v>СВ.200</v>
      </c>
      <c r="AU36" s="88">
        <f t="shared" si="152"/>
        <v>1.7653100235004553</v>
      </c>
      <c r="AV36" s="84">
        <f t="shared" si="120"/>
        <v>257541</v>
      </c>
      <c r="AW36" s="136">
        <v>0</v>
      </c>
      <c r="AX36" s="136">
        <v>257541</v>
      </c>
      <c r="AY36" s="84">
        <f t="shared" si="90"/>
        <v>40830.909999999996</v>
      </c>
      <c r="AZ36" s="136">
        <v>0</v>
      </c>
      <c r="BA36" s="136">
        <v>40830.909999999996</v>
      </c>
      <c r="BB36" s="84">
        <f t="shared" si="91"/>
        <v>65031.229999999996</v>
      </c>
      <c r="BC36" s="136">
        <v>0</v>
      </c>
      <c r="BD36" s="136">
        <v>65031.229999999996</v>
      </c>
      <c r="BE36" s="88">
        <f t="shared" si="158"/>
        <v>0.15854139729208164</v>
      </c>
      <c r="BF36" s="88" t="str">
        <f t="shared" si="93"/>
        <v xml:space="preserve"> </v>
      </c>
      <c r="BG36" s="88">
        <f t="shared" si="93"/>
        <v>0.15854139729208164</v>
      </c>
      <c r="BH36" s="88">
        <f t="shared" si="141"/>
        <v>0.62786618060276578</v>
      </c>
      <c r="BI36" s="88" t="str">
        <f t="shared" si="145"/>
        <v xml:space="preserve"> </v>
      </c>
      <c r="BJ36" s="88">
        <f t="shared" si="142"/>
        <v>0.62786618060276578</v>
      </c>
      <c r="BK36" s="84">
        <f t="shared" si="121"/>
        <v>1015879.81</v>
      </c>
      <c r="BL36" s="136">
        <v>1015879.81</v>
      </c>
      <c r="BM36" s="136"/>
      <c r="BN36" s="84">
        <f t="shared" si="94"/>
        <v>2623638.46</v>
      </c>
      <c r="BO36" s="136">
        <v>2623638.46</v>
      </c>
      <c r="BP36" s="136"/>
      <c r="BQ36" s="84">
        <f t="shared" si="95"/>
        <v>688211.48</v>
      </c>
      <c r="BR36" s="136">
        <v>688211.48</v>
      </c>
      <c r="BS36" s="268"/>
      <c r="BT36" s="88" t="str">
        <f t="shared" si="159"/>
        <v>СВ.200</v>
      </c>
      <c r="BU36" s="88" t="str">
        <f t="shared" si="97"/>
        <v>СВ.200</v>
      </c>
      <c r="BV36" s="88" t="str">
        <f t="shared" si="97"/>
        <v xml:space="preserve"> </v>
      </c>
      <c r="BW36" s="88" t="str">
        <f t="shared" si="98"/>
        <v>СВ.200</v>
      </c>
      <c r="BX36" s="88" t="str">
        <f t="shared" si="98"/>
        <v>СВ.200</v>
      </c>
      <c r="BY36" s="88" t="str">
        <f t="shared" si="98"/>
        <v xml:space="preserve"> </v>
      </c>
      <c r="BZ36" s="84">
        <f t="shared" si="122"/>
        <v>1850500</v>
      </c>
      <c r="CA36" s="136">
        <v>1506000</v>
      </c>
      <c r="CB36" s="136">
        <v>344500</v>
      </c>
      <c r="CC36" s="84">
        <f t="shared" si="123"/>
        <v>871644.83</v>
      </c>
      <c r="CD36" s="136">
        <v>792410.6</v>
      </c>
      <c r="CE36" s="136">
        <v>79234.23</v>
      </c>
      <c r="CF36" s="84">
        <f t="shared" si="99"/>
        <v>307220</v>
      </c>
      <c r="CG36" s="136">
        <v>280317.71999999997</v>
      </c>
      <c r="CH36" s="136">
        <v>26902.28</v>
      </c>
      <c r="CI36" s="88">
        <f t="shared" si="160"/>
        <v>0.47103206160497163</v>
      </c>
      <c r="CJ36" s="88">
        <f t="shared" si="160"/>
        <v>0.52616905710491368</v>
      </c>
      <c r="CK36" s="88">
        <f t="shared" si="160"/>
        <v>0.22999776487663279</v>
      </c>
      <c r="CL36" s="88" t="str">
        <f t="shared" si="161"/>
        <v>СВ.200</v>
      </c>
      <c r="CM36" s="88" t="str">
        <f t="shared" si="161"/>
        <v>СВ.200</v>
      </c>
      <c r="CN36" s="88" t="str">
        <f t="shared" si="161"/>
        <v>СВ.200</v>
      </c>
      <c r="CO36" s="84">
        <f t="shared" si="124"/>
        <v>4504000</v>
      </c>
      <c r="CP36" s="136">
        <v>0</v>
      </c>
      <c r="CQ36" s="136">
        <v>4504000</v>
      </c>
      <c r="CR36" s="84">
        <f t="shared" si="102"/>
        <v>1654000</v>
      </c>
      <c r="CS36" s="136">
        <v>0</v>
      </c>
      <c r="CT36" s="136">
        <v>1654000</v>
      </c>
      <c r="CU36" s="84">
        <f t="shared" si="103"/>
        <v>67000</v>
      </c>
      <c r="CV36" s="136">
        <v>67000</v>
      </c>
      <c r="CW36" s="136">
        <v>0</v>
      </c>
      <c r="CX36" s="88">
        <f t="shared" si="146"/>
        <v>0.36722912966252219</v>
      </c>
      <c r="CY36" s="88" t="str">
        <f t="shared" si="146"/>
        <v xml:space="preserve"> </v>
      </c>
      <c r="CZ36" s="88">
        <f t="shared" si="146"/>
        <v>0.36722912966252219</v>
      </c>
      <c r="DA36" s="88" t="str">
        <f t="shared" si="105"/>
        <v>СВ.200</v>
      </c>
      <c r="DB36" s="88">
        <f t="shared" si="105"/>
        <v>0</v>
      </c>
      <c r="DC36" s="88" t="str">
        <f t="shared" si="105"/>
        <v xml:space="preserve"> </v>
      </c>
      <c r="DD36" s="84">
        <f t="shared" si="125"/>
        <v>740000</v>
      </c>
      <c r="DE36" s="136">
        <v>720000</v>
      </c>
      <c r="DF36" s="136">
        <v>20000</v>
      </c>
      <c r="DG36" s="84">
        <f t="shared" si="106"/>
        <v>632531.62</v>
      </c>
      <c r="DH36" s="136">
        <v>632531.62</v>
      </c>
      <c r="DI36" s="136">
        <v>0</v>
      </c>
      <c r="DJ36" s="84">
        <f t="shared" si="107"/>
        <v>230088.22</v>
      </c>
      <c r="DK36" s="136">
        <v>230088.22</v>
      </c>
      <c r="DL36" s="136">
        <v>0</v>
      </c>
      <c r="DM36" s="88">
        <f t="shared" si="153"/>
        <v>0.85477245945945945</v>
      </c>
      <c r="DN36" s="88">
        <f t="shared" si="153"/>
        <v>0.87851613888888891</v>
      </c>
      <c r="DO36" s="88" t="str">
        <f t="shared" si="153"/>
        <v xml:space="preserve"> </v>
      </c>
      <c r="DP36" s="88" t="str">
        <f>IF(DG36=0," ",IF(DG36/DJ36*100&gt;200,"СВ.200",DG36/DJ36))</f>
        <v>СВ.200</v>
      </c>
      <c r="DQ36" s="88" t="str">
        <f>IF(DH36=0," ",IF(DH36/DK36*100&gt;200,"СВ.200",DH36/DK36))</f>
        <v>СВ.200</v>
      </c>
      <c r="DR36" s="88" t="str">
        <f>IF(DI36=0," ",IF(DI36/DL36*100&gt;200,"СВ.200",DI36/DL36))</f>
        <v xml:space="preserve"> </v>
      </c>
      <c r="DS36" s="268">
        <f t="shared" si="126"/>
        <v>1448370</v>
      </c>
      <c r="DT36" s="136">
        <v>100000</v>
      </c>
      <c r="DU36" s="136">
        <v>1348370</v>
      </c>
      <c r="DV36" s="268">
        <f t="shared" si="127"/>
        <v>260000</v>
      </c>
      <c r="DW36" s="136">
        <v>0</v>
      </c>
      <c r="DX36" s="136">
        <v>260000</v>
      </c>
      <c r="DY36" s="268">
        <f t="shared" si="128"/>
        <v>61296</v>
      </c>
      <c r="DZ36" s="136">
        <v>0</v>
      </c>
      <c r="EA36" s="136">
        <v>61296</v>
      </c>
      <c r="EB36" s="88">
        <f>IF(DV36=0," ",IF(DV36/DS36*100&gt;200,"СВ.200",DV36/DS36))</f>
        <v>0.17951214123462927</v>
      </c>
      <c r="EC36" s="88" t="str">
        <f t="shared" si="144"/>
        <v xml:space="preserve"> </v>
      </c>
      <c r="ED36" s="88">
        <f t="shared" si="144"/>
        <v>0.19282541142268073</v>
      </c>
      <c r="EE36" s="88" t="str">
        <f t="shared" si="111"/>
        <v>СВ.200</v>
      </c>
      <c r="EF36" s="88" t="str">
        <f t="shared" si="111"/>
        <v xml:space="preserve"> </v>
      </c>
      <c r="EG36" s="88" t="str">
        <f>IF(DX36=0," ",IF(DX36/EA36*100&gt;200,"СВ.200",DX36/EA36))</f>
        <v>СВ.200</v>
      </c>
      <c r="EH36" s="84">
        <f t="shared" si="129"/>
        <v>9441.7800000000007</v>
      </c>
      <c r="EI36" s="136">
        <v>9441.7800000000007</v>
      </c>
      <c r="EJ36" s="136">
        <v>0</v>
      </c>
      <c r="EK36" s="84">
        <f t="shared" si="130"/>
        <v>21383.88</v>
      </c>
      <c r="EL36" s="136">
        <v>0</v>
      </c>
      <c r="EM36" s="136">
        <v>21383.88</v>
      </c>
      <c r="EN36" s="84">
        <f t="shared" si="131"/>
        <v>4450</v>
      </c>
      <c r="EO36" s="136">
        <v>4450</v>
      </c>
      <c r="EP36" s="136">
        <v>0</v>
      </c>
      <c r="EQ36" s="88" t="str">
        <f t="shared" si="112"/>
        <v>СВ.200</v>
      </c>
      <c r="ER36" s="88" t="str">
        <f t="shared" si="113"/>
        <v xml:space="preserve"> </v>
      </c>
      <c r="ES36" s="88" t="e">
        <f t="shared" si="113"/>
        <v>#DIV/0!</v>
      </c>
      <c r="ET36" s="88" t="str">
        <f t="shared" si="114"/>
        <v>СВ.200</v>
      </c>
      <c r="EU36" s="88">
        <f t="shared" si="114"/>
        <v>0</v>
      </c>
      <c r="EV36" s="88" t="str">
        <f t="shared" si="114"/>
        <v xml:space="preserve"> </v>
      </c>
      <c r="EW36" s="84">
        <f t="shared" si="132"/>
        <v>0</v>
      </c>
      <c r="EX36" s="136">
        <v>0</v>
      </c>
      <c r="EY36" s="136">
        <v>0</v>
      </c>
      <c r="EZ36" s="84">
        <f t="shared" si="133"/>
        <v>0</v>
      </c>
      <c r="FA36" s="136">
        <v>0</v>
      </c>
      <c r="FB36" s="136">
        <v>0</v>
      </c>
      <c r="FC36" s="84">
        <f t="shared" si="134"/>
        <v>23957.279999999999</v>
      </c>
      <c r="FD36" s="136">
        <v>23957.279999999999</v>
      </c>
      <c r="FE36" s="136">
        <v>0</v>
      </c>
      <c r="FF36" s="88" t="str">
        <f t="shared" si="155"/>
        <v xml:space="preserve"> </v>
      </c>
      <c r="FG36" s="88" t="str">
        <f>IF(FA36=0," ",IF(EX36/FA36*100&gt;200,"СВ.200",EX36/FA36))</f>
        <v xml:space="preserve"> </v>
      </c>
      <c r="FH36" s="88" t="str">
        <f t="shared" si="148"/>
        <v xml:space="preserve"> </v>
      </c>
      <c r="FI36" s="88" t="str">
        <f>IF(EZ36&lt;=0," ",IF(FC36&lt;=0," ",IF(FC36=0," ",IF(EZ36/FC36*100&gt;200,"СВ.200",EZ36/FC36))))</f>
        <v xml:space="preserve"> </v>
      </c>
      <c r="FJ36" s="88" t="str">
        <f>IF(FA36&lt;=0," ",IF(FD36&lt;=0," ",IF(FD36=0," ",IF(FA36/FD36*100&gt;200,"СВ.200",FA36/FD36))))</f>
        <v xml:space="preserve"> </v>
      </c>
      <c r="FK36" s="88" t="str">
        <f>IF(FB36&lt;=0," ",IF(FE36&lt;=0," ",IF(FE36=0," ",IF(FB36/FE36*100&gt;200,"СВ.200",FB36/FE36))))</f>
        <v xml:space="preserve"> </v>
      </c>
      <c r="FL36" s="84">
        <f t="shared" si="137"/>
        <v>95405.3</v>
      </c>
      <c r="FM36" s="92"/>
      <c r="FN36" s="92">
        <v>95405.3</v>
      </c>
      <c r="FO36" s="84">
        <f t="shared" si="138"/>
        <v>0</v>
      </c>
      <c r="FP36" s="92"/>
      <c r="FQ36" s="92">
        <v>0</v>
      </c>
      <c r="FR36" s="84">
        <f t="shared" si="139"/>
        <v>0</v>
      </c>
      <c r="FS36" s="92"/>
      <c r="FT36" s="92">
        <v>0</v>
      </c>
      <c r="FU36" s="88">
        <f t="shared" si="32"/>
        <v>0</v>
      </c>
      <c r="FV36" s="88" t="str">
        <f t="shared" si="32"/>
        <v xml:space="preserve"> </v>
      </c>
      <c r="FW36" s="102">
        <f t="shared" si="32"/>
        <v>0</v>
      </c>
      <c r="FX36" s="88" t="str">
        <f>IF(FO36&lt;=0," ",IF(FR36&lt;=0," ",IF(FR36=0," ",IF(FO36/FR36*100&gt;200,"СВ.200",FO36/FR36))))</f>
        <v xml:space="preserve"> </v>
      </c>
      <c r="FY36" s="88" t="str">
        <f>IF(FP36&lt;=0," ",IF(FS36&lt;=0," ",IF(FS36=0," ",IF(FP36/FS36*100&gt;200,"СВ.200",FP36/FS36))))</f>
        <v xml:space="preserve"> </v>
      </c>
      <c r="FZ36" s="88" t="str">
        <f>IF(FQ36&lt;=0," ",IF(FT36&lt;=0," ",IF(FT36=0," ",IF(FQ36/FT36*100&gt;200,"СВ.200",FQ36/FT36))))</f>
        <v xml:space="preserve"> </v>
      </c>
      <c r="GA36" s="269">
        <f>I36/'[1]исп.мун.образ01.04.2025-налогов'!I36</f>
        <v>8.3229093142151822E-2</v>
      </c>
      <c r="GB36" s="270">
        <f>J36/'[1]исп.мун.образ01.04.2025-налогов'!J36</f>
        <v>9.0168345604730596E-2</v>
      </c>
      <c r="GC36" s="270">
        <f>K36/'[1]исп.мун.образ01.04.2025-налогов'!K36</f>
        <v>5.7205526964298627E-2</v>
      </c>
      <c r="GD36" s="271">
        <f>F36/'[1]исп.мун.образ01.04.2025-налогов'!F36</f>
        <v>0.20614595612485387</v>
      </c>
      <c r="GE36" s="270">
        <f>G36/'[1]исп.мун.образ01.04.2025-налогов'!G36</f>
        <v>0.18830284473862927</v>
      </c>
      <c r="GF36" s="270">
        <f>H36/'[1]исп.мун.образ01.04.2025-налогов'!H36</f>
        <v>0.2709000483394079</v>
      </c>
      <c r="GG36" s="95">
        <f t="shared" si="34"/>
        <v>0.13817667541626305</v>
      </c>
      <c r="GH36" s="88">
        <f t="shared" si="34"/>
        <v>0.16057084060312868</v>
      </c>
      <c r="GI36" s="88">
        <f t="shared" si="34"/>
        <v>5.8019383521291544E-3</v>
      </c>
      <c r="GJ36" s="95">
        <f t="shared" si="35"/>
        <v>5.9357684142294059E-2</v>
      </c>
      <c r="GK36" s="88">
        <f t="shared" si="35"/>
        <v>8.1617479391321454E-2</v>
      </c>
      <c r="GL36" s="88">
        <f t="shared" si="35"/>
        <v>3.2056366644312166E-3</v>
      </c>
      <c r="GM36" s="95">
        <f t="shared" si="75"/>
        <v>2.6810605659420918E-2</v>
      </c>
      <c r="GN36" s="88" t="str">
        <f t="shared" si="75"/>
        <v xml:space="preserve"> </v>
      </c>
      <c r="GO36" s="88">
        <f t="shared" si="75"/>
        <v>0.1852914798104062</v>
      </c>
      <c r="GP36" s="95">
        <f t="shared" si="76"/>
        <v>4.8705318154847101E-3</v>
      </c>
      <c r="GQ36" s="88" t="str">
        <f t="shared" si="36"/>
        <v xml:space="preserve"> </v>
      </c>
      <c r="GR36" s="88">
        <f t="shared" si="36"/>
        <v>1.7156823341795521E-2</v>
      </c>
      <c r="GS36" s="95">
        <f t="shared" si="37"/>
        <v>2.7622275930828954E-2</v>
      </c>
      <c r="GT36" s="88">
        <f t="shared" si="37"/>
        <v>3.2295205401748114E-2</v>
      </c>
      <c r="GU36" s="88" t="str">
        <f t="shared" si="37"/>
        <v xml:space="preserve"> </v>
      </c>
      <c r="GV36" s="95">
        <f t="shared" si="38"/>
        <v>0.19729806714598599</v>
      </c>
      <c r="GW36" s="88" t="str">
        <f t="shared" si="38"/>
        <v xml:space="preserve"> </v>
      </c>
      <c r="GX36" s="88">
        <f t="shared" si="38"/>
        <v>0.69499763310026141</v>
      </c>
      <c r="GY36" s="95">
        <f t="shared" si="39"/>
        <v>1.8346138491371468E-3</v>
      </c>
      <c r="GZ36" s="88">
        <f t="shared" si="39"/>
        <v>2.1449800602653599E-3</v>
      </c>
      <c r="HA36" s="102" t="str">
        <f t="shared" si="39"/>
        <v xml:space="preserve"> </v>
      </c>
      <c r="HB36" s="95">
        <f t="shared" si="40"/>
        <v>2.5507848803396054E-3</v>
      </c>
      <c r="HC36" s="88" t="str">
        <f t="shared" si="40"/>
        <v xml:space="preserve"> </v>
      </c>
      <c r="HD36" s="88">
        <f t="shared" si="40"/>
        <v>8.9853361466142798E-3</v>
      </c>
      <c r="HE36" s="156"/>
      <c r="HF36" s="156"/>
      <c r="HG36" s="156"/>
      <c r="HH36" s="156"/>
      <c r="HI36" s="156"/>
      <c r="HJ36" s="156"/>
      <c r="HK36" s="156"/>
      <c r="HL36" s="156"/>
      <c r="HM36" s="156"/>
      <c r="HN36" s="156"/>
      <c r="HO36" s="156"/>
      <c r="HP36" s="156"/>
      <c r="HQ36" s="156"/>
      <c r="HR36" s="156"/>
      <c r="HS36" s="156"/>
      <c r="HT36" s="156"/>
      <c r="HU36" s="156"/>
      <c r="HV36" s="156"/>
      <c r="HW36" s="156"/>
      <c r="HX36" s="156"/>
      <c r="HY36" s="156"/>
      <c r="HZ36" s="156"/>
      <c r="IA36" s="156"/>
      <c r="IB36" s="156"/>
      <c r="IC36" s="156"/>
      <c r="ID36" s="156"/>
    </row>
    <row r="37" spans="1:238" s="68" customFormat="1" ht="15.75" outlineLevel="1" x14ac:dyDescent="0.2">
      <c r="A37" s="82">
        <v>26</v>
      </c>
      <c r="B37" s="83" t="s">
        <v>113</v>
      </c>
      <c r="C37" s="84">
        <f t="shared" si="116"/>
        <v>7887534.7699999996</v>
      </c>
      <c r="D37" s="92">
        <v>5523309.2699999996</v>
      </c>
      <c r="E37" s="92">
        <v>2364225.5</v>
      </c>
      <c r="F37" s="84">
        <f t="shared" si="79"/>
        <v>2655055.67</v>
      </c>
      <c r="G37" s="92">
        <v>1485712.08</v>
      </c>
      <c r="H37" s="92">
        <v>1169343.5899999999</v>
      </c>
      <c r="I37" s="84">
        <f t="shared" si="80"/>
        <v>2042024.6700000002</v>
      </c>
      <c r="J37" s="92">
        <v>1624098.3800000001</v>
      </c>
      <c r="K37" s="92">
        <v>417926.29</v>
      </c>
      <c r="L37" s="88">
        <f t="shared" si="156"/>
        <v>0.33661413197168066</v>
      </c>
      <c r="M37" s="88">
        <f t="shared" si="156"/>
        <v>0.26898947847618898</v>
      </c>
      <c r="N37" s="88">
        <f t="shared" si="156"/>
        <v>0.49459900927386152</v>
      </c>
      <c r="O37" s="88">
        <f t="shared" si="157"/>
        <v>1.3002074406867963</v>
      </c>
      <c r="P37" s="88">
        <f t="shared" si="157"/>
        <v>0.91479192288831668</v>
      </c>
      <c r="Q37" s="88" t="str">
        <f t="shared" si="157"/>
        <v>СВ.200</v>
      </c>
      <c r="R37" s="84">
        <f>S37+T37</f>
        <v>3738533.07</v>
      </c>
      <c r="S37" s="136">
        <v>2938533.07</v>
      </c>
      <c r="T37" s="136">
        <v>800000</v>
      </c>
      <c r="U37" s="84">
        <f t="shared" si="83"/>
        <v>860181.83000000007</v>
      </c>
      <c r="V37" s="136">
        <v>758436.01</v>
      </c>
      <c r="W37" s="136">
        <v>101745.82</v>
      </c>
      <c r="X37" s="84">
        <f t="shared" si="84"/>
        <v>369381.77999999997</v>
      </c>
      <c r="Y37" s="136">
        <v>284993.61</v>
      </c>
      <c r="Z37" s="136">
        <v>84388.17</v>
      </c>
      <c r="AA37" s="88">
        <f t="shared" si="85"/>
        <v>0.23008538747525378</v>
      </c>
      <c r="AB37" s="88">
        <f t="shared" si="85"/>
        <v>0.25810021256626525</v>
      </c>
      <c r="AC37" s="88">
        <f t="shared" si="85"/>
        <v>0.12718227500000001</v>
      </c>
      <c r="AD37" s="88" t="str">
        <f t="shared" si="151"/>
        <v>СВ.200</v>
      </c>
      <c r="AE37" s="88" t="str">
        <f t="shared" si="151"/>
        <v>СВ.200</v>
      </c>
      <c r="AF37" s="88">
        <f t="shared" si="151"/>
        <v>1.2056881906551595</v>
      </c>
      <c r="AG37" s="84">
        <f t="shared" si="118"/>
        <v>578246.27</v>
      </c>
      <c r="AH37" s="136">
        <v>70467.19</v>
      </c>
      <c r="AI37" s="136">
        <v>507779.08</v>
      </c>
      <c r="AJ37" s="84">
        <f t="shared" si="119"/>
        <v>92610.290000000008</v>
      </c>
      <c r="AK37" s="136">
        <v>53745.11</v>
      </c>
      <c r="AL37" s="136">
        <v>38865.18</v>
      </c>
      <c r="AM37" s="84">
        <f t="shared" si="87"/>
        <v>46389.84</v>
      </c>
      <c r="AN37" s="136">
        <v>23611.279999999999</v>
      </c>
      <c r="AO37" s="136">
        <v>22778.560000000001</v>
      </c>
      <c r="AP37" s="88">
        <f t="shared" si="88"/>
        <v>0.16015717662995044</v>
      </c>
      <c r="AQ37" s="88">
        <f t="shared" si="88"/>
        <v>0.7626969373973902</v>
      </c>
      <c r="AR37" s="88">
        <f t="shared" si="88"/>
        <v>7.6539545504710427E-2</v>
      </c>
      <c r="AS37" s="88">
        <f t="shared" si="152"/>
        <v>1.9963485539074939</v>
      </c>
      <c r="AT37" s="88" t="str">
        <f t="shared" si="152"/>
        <v>СВ.200</v>
      </c>
      <c r="AU37" s="88">
        <f t="shared" si="152"/>
        <v>1.7062176011126251</v>
      </c>
      <c r="AV37" s="84">
        <f t="shared" si="120"/>
        <v>1638160.58</v>
      </c>
      <c r="AW37" s="136">
        <v>1044945.54</v>
      </c>
      <c r="AX37" s="136">
        <v>593215.04</v>
      </c>
      <c r="AY37" s="84">
        <f t="shared" si="90"/>
        <v>935477.14</v>
      </c>
      <c r="AZ37" s="136">
        <v>278420.36</v>
      </c>
      <c r="BA37" s="136">
        <v>657056.78</v>
      </c>
      <c r="BB37" s="84">
        <f t="shared" si="91"/>
        <v>361761.79</v>
      </c>
      <c r="BC37" s="136">
        <v>250912.34</v>
      </c>
      <c r="BD37" s="136">
        <v>110849.45</v>
      </c>
      <c r="BE37" s="88">
        <f t="shared" si="158"/>
        <v>0.57105338232470471</v>
      </c>
      <c r="BF37" s="88">
        <f t="shared" si="93"/>
        <v>0.26644485223603132</v>
      </c>
      <c r="BG37" s="88">
        <f t="shared" si="93"/>
        <v>1.1076198944652516</v>
      </c>
      <c r="BH37" s="88" t="str">
        <f t="shared" si="141"/>
        <v>СВ.200</v>
      </c>
      <c r="BI37" s="88">
        <f t="shared" si="145"/>
        <v>1.1096319933886074</v>
      </c>
      <c r="BJ37" s="88" t="str">
        <f t="shared" si="142"/>
        <v>СВ.200</v>
      </c>
      <c r="BK37" s="84">
        <f t="shared" si="121"/>
        <v>468003.63</v>
      </c>
      <c r="BL37" s="136">
        <v>468003.63</v>
      </c>
      <c r="BM37" s="136"/>
      <c r="BN37" s="84">
        <f t="shared" si="94"/>
        <v>95463.72</v>
      </c>
      <c r="BO37" s="136">
        <v>95463.72</v>
      </c>
      <c r="BP37" s="136"/>
      <c r="BQ37" s="84">
        <f t="shared" si="95"/>
        <v>326026.59000000003</v>
      </c>
      <c r="BR37" s="136">
        <v>326026.59000000003</v>
      </c>
      <c r="BS37" s="268"/>
      <c r="BT37" s="88">
        <f t="shared" si="159"/>
        <v>0.20398072553411606</v>
      </c>
      <c r="BU37" s="88">
        <f t="shared" si="97"/>
        <v>0.20398072553411606</v>
      </c>
      <c r="BV37" s="88" t="str">
        <f t="shared" si="97"/>
        <v xml:space="preserve"> </v>
      </c>
      <c r="BW37" s="88">
        <f t="shared" si="98"/>
        <v>0.29280961408699824</v>
      </c>
      <c r="BX37" s="88">
        <f t="shared" si="98"/>
        <v>0.29280961408699824</v>
      </c>
      <c r="BY37" s="88" t="str">
        <f t="shared" si="98"/>
        <v xml:space="preserve"> </v>
      </c>
      <c r="BZ37" s="84">
        <f t="shared" si="122"/>
        <v>571483.15999999992</v>
      </c>
      <c r="CA37" s="136">
        <v>436483.16</v>
      </c>
      <c r="CB37" s="136">
        <v>135000</v>
      </c>
      <c r="CC37" s="84">
        <f t="shared" si="123"/>
        <v>132146.57</v>
      </c>
      <c r="CD37" s="136">
        <v>95896.57</v>
      </c>
      <c r="CE37" s="136">
        <v>36250</v>
      </c>
      <c r="CF37" s="84">
        <f t="shared" si="99"/>
        <v>133277.94</v>
      </c>
      <c r="CG37" s="136">
        <v>97027.94</v>
      </c>
      <c r="CH37" s="136">
        <v>36250</v>
      </c>
      <c r="CI37" s="88">
        <f t="shared" si="160"/>
        <v>0.23123440767703465</v>
      </c>
      <c r="CJ37" s="88">
        <f t="shared" si="160"/>
        <v>0.21970279449039914</v>
      </c>
      <c r="CK37" s="88">
        <f t="shared" si="160"/>
        <v>0.26851851851851855</v>
      </c>
      <c r="CL37" s="88">
        <f t="shared" si="161"/>
        <v>0.99151119832734513</v>
      </c>
      <c r="CM37" s="88">
        <f t="shared" si="161"/>
        <v>0.98833975038530142</v>
      </c>
      <c r="CN37" s="88">
        <f t="shared" si="161"/>
        <v>1</v>
      </c>
      <c r="CO37" s="84">
        <f t="shared" si="124"/>
        <v>200000</v>
      </c>
      <c r="CP37" s="136">
        <v>200000</v>
      </c>
      <c r="CQ37" s="136">
        <v>0</v>
      </c>
      <c r="CR37" s="84">
        <f t="shared" si="102"/>
        <v>0</v>
      </c>
      <c r="CS37" s="136">
        <v>0</v>
      </c>
      <c r="CT37" s="136">
        <v>0</v>
      </c>
      <c r="CU37" s="84">
        <f t="shared" si="103"/>
        <v>580884.19999999995</v>
      </c>
      <c r="CV37" s="136">
        <v>580884.19999999995</v>
      </c>
      <c r="CW37" s="136">
        <v>0</v>
      </c>
      <c r="CX37" s="88" t="str">
        <f t="shared" si="146"/>
        <v xml:space="preserve"> </v>
      </c>
      <c r="CY37" s="88" t="str">
        <f t="shared" si="146"/>
        <v xml:space="preserve"> </v>
      </c>
      <c r="CZ37" s="88" t="str">
        <f t="shared" si="146"/>
        <v xml:space="preserve"> </v>
      </c>
      <c r="DA37" s="88">
        <f t="shared" si="105"/>
        <v>0</v>
      </c>
      <c r="DB37" s="88">
        <f t="shared" si="105"/>
        <v>0</v>
      </c>
      <c r="DC37" s="88" t="str">
        <f t="shared" si="105"/>
        <v xml:space="preserve"> </v>
      </c>
      <c r="DD37" s="84">
        <f t="shared" si="125"/>
        <v>95000</v>
      </c>
      <c r="DE37" s="136">
        <v>55000</v>
      </c>
      <c r="DF37" s="136">
        <v>40000</v>
      </c>
      <c r="DG37" s="84">
        <f t="shared" si="106"/>
        <v>262418.69</v>
      </c>
      <c r="DH37" s="136">
        <v>136482.26</v>
      </c>
      <c r="DI37" s="136">
        <v>125936.43</v>
      </c>
      <c r="DJ37" s="84">
        <f t="shared" si="107"/>
        <v>7737.59</v>
      </c>
      <c r="DK37" s="136">
        <v>7061.59</v>
      </c>
      <c r="DL37" s="136">
        <v>676</v>
      </c>
      <c r="DM37" s="88" t="str">
        <f t="shared" si="153"/>
        <v>СВ.200</v>
      </c>
      <c r="DN37" s="88" t="str">
        <f t="shared" si="153"/>
        <v>СВ.200</v>
      </c>
      <c r="DO37" s="88" t="str">
        <f t="shared" si="153"/>
        <v>СВ.200</v>
      </c>
      <c r="DP37" s="88" t="str">
        <f t="shared" si="154"/>
        <v>СВ.200</v>
      </c>
      <c r="DQ37" s="88" t="str">
        <f t="shared" si="154"/>
        <v>СВ.200</v>
      </c>
      <c r="DR37" s="88" t="str">
        <f t="shared" si="154"/>
        <v>СВ.200</v>
      </c>
      <c r="DS37" s="268">
        <f t="shared" si="126"/>
        <v>0</v>
      </c>
      <c r="DT37" s="136">
        <v>0</v>
      </c>
      <c r="DU37" s="136">
        <v>0</v>
      </c>
      <c r="DV37" s="268">
        <f t="shared" si="127"/>
        <v>0</v>
      </c>
      <c r="DW37" s="136">
        <v>0</v>
      </c>
      <c r="DX37" s="136">
        <v>0</v>
      </c>
      <c r="DY37" s="268">
        <f t="shared" si="128"/>
        <v>0</v>
      </c>
      <c r="DZ37" s="136">
        <v>0</v>
      </c>
      <c r="EA37" s="136">
        <v>0</v>
      </c>
      <c r="EB37" s="88" t="str">
        <f t="shared" ref="EB37:EB42" si="162">IF(DS37=0," ",IF(DV37/DS37*100&gt;200,"СВ.200",DV37/DS37))</f>
        <v xml:space="preserve"> </v>
      </c>
      <c r="EC37" s="88" t="str">
        <f t="shared" si="144"/>
        <v xml:space="preserve"> </v>
      </c>
      <c r="ED37" s="88" t="str">
        <f t="shared" si="144"/>
        <v xml:space="preserve"> </v>
      </c>
      <c r="EE37" s="88" t="str">
        <f t="shared" si="111"/>
        <v xml:space="preserve"> </v>
      </c>
      <c r="EF37" s="88" t="str">
        <f t="shared" si="111"/>
        <v xml:space="preserve"> </v>
      </c>
      <c r="EG37" s="88" t="str">
        <f t="shared" si="111"/>
        <v xml:space="preserve"> </v>
      </c>
      <c r="EH37" s="84">
        <f t="shared" si="129"/>
        <v>298208.71999999997</v>
      </c>
      <c r="EI37" s="136">
        <v>293208.71999999997</v>
      </c>
      <c r="EJ37" s="136">
        <v>5000</v>
      </c>
      <c r="EK37" s="84">
        <f t="shared" si="130"/>
        <v>67268.05</v>
      </c>
      <c r="EL37" s="136">
        <v>67268.05</v>
      </c>
      <c r="EM37" s="136">
        <v>0</v>
      </c>
      <c r="EN37" s="84">
        <f t="shared" si="131"/>
        <v>58121.87</v>
      </c>
      <c r="EO37" s="136">
        <v>42912.87</v>
      </c>
      <c r="EP37" s="136">
        <v>15209</v>
      </c>
      <c r="EQ37" s="88">
        <f t="shared" si="112"/>
        <v>0.22557371897106165</v>
      </c>
      <c r="ER37" s="88">
        <f t="shared" si="113"/>
        <v>0.2294203596673387</v>
      </c>
      <c r="ES37" s="88" t="str">
        <f t="shared" si="113"/>
        <v xml:space="preserve"> </v>
      </c>
      <c r="ET37" s="88">
        <f t="shared" si="114"/>
        <v>1.1573621082735295</v>
      </c>
      <c r="EU37" s="88">
        <f t="shared" si="114"/>
        <v>1.5675495486552169</v>
      </c>
      <c r="EV37" s="88">
        <f t="shared" si="114"/>
        <v>0</v>
      </c>
      <c r="EW37" s="84">
        <f t="shared" si="132"/>
        <v>0</v>
      </c>
      <c r="EX37" s="136">
        <v>0</v>
      </c>
      <c r="EY37" s="136">
        <v>0</v>
      </c>
      <c r="EZ37" s="84">
        <f t="shared" si="133"/>
        <v>0</v>
      </c>
      <c r="FA37" s="136">
        <v>0</v>
      </c>
      <c r="FB37" s="136">
        <v>0</v>
      </c>
      <c r="FC37" s="84">
        <f t="shared" si="134"/>
        <v>0</v>
      </c>
      <c r="FD37" s="136">
        <v>0</v>
      </c>
      <c r="FE37" s="136">
        <v>0</v>
      </c>
      <c r="FF37" s="88" t="str">
        <f t="shared" si="155"/>
        <v xml:space="preserve"> </v>
      </c>
      <c r="FG37" s="88" t="str">
        <f>IF(FA37=0," ",IF(EX37/FA37*100&gt;200,"СВ.200",EX37/FA37))</f>
        <v xml:space="preserve"> </v>
      </c>
      <c r="FH37" s="88" t="str">
        <f t="shared" si="148"/>
        <v xml:space="preserve"> </v>
      </c>
      <c r="FI37" s="88" t="str">
        <f t="shared" si="150"/>
        <v xml:space="preserve"> </v>
      </c>
      <c r="FJ37" s="88" t="str">
        <f t="shared" si="150"/>
        <v xml:space="preserve"> </v>
      </c>
      <c r="FK37" s="88" t="str">
        <f t="shared" si="150"/>
        <v xml:space="preserve"> </v>
      </c>
      <c r="FL37" s="84">
        <f t="shared" si="137"/>
        <v>283231.38</v>
      </c>
      <c r="FM37" s="92"/>
      <c r="FN37" s="92">
        <v>283231.38</v>
      </c>
      <c r="FO37" s="84">
        <f t="shared" si="138"/>
        <v>209489.38</v>
      </c>
      <c r="FP37" s="92"/>
      <c r="FQ37" s="92">
        <v>209489.38</v>
      </c>
      <c r="FR37" s="84">
        <f t="shared" si="139"/>
        <v>147775.10999999999</v>
      </c>
      <c r="FS37" s="92"/>
      <c r="FT37" s="92">
        <v>147775.10999999999</v>
      </c>
      <c r="FU37" s="88">
        <f t="shared" si="32"/>
        <v>0.73964043108500199</v>
      </c>
      <c r="FV37" s="88" t="str">
        <f t="shared" si="32"/>
        <v xml:space="preserve"> </v>
      </c>
      <c r="FW37" s="102">
        <f t="shared" si="32"/>
        <v>0.73964043108500199</v>
      </c>
      <c r="FX37" s="88">
        <f>IF(FO37&lt;0," ",IF(FR37&lt;0," ",IF(FR37=0," ",IF(FO37/FR37*100&gt;200,"СВ.200",FO37/FR37))))</f>
        <v>1.4176229000946101</v>
      </c>
      <c r="FY37" s="88" t="str">
        <f t="shared" ref="FY37:FZ42" si="163">IF(FP37&lt;0," ",IF(FS37&lt;0," ",IF(FS37=0," ",IF(FP37/FS37*100&gt;200,"СВ.200",FP37/FS37))))</f>
        <v xml:space="preserve"> </v>
      </c>
      <c r="FZ37" s="88">
        <f t="shared" si="163"/>
        <v>1.4176229000946101</v>
      </c>
      <c r="GA37" s="269">
        <f>I37/'[1]исп.мун.образ01.04.2025-налогов'!I37</f>
        <v>5.6520532858971372E-2</v>
      </c>
      <c r="GB37" s="270">
        <f>J37/'[1]исп.мун.образ01.04.2025-налогов'!J37</f>
        <v>7.9458753574246394E-2</v>
      </c>
      <c r="GC37" s="270">
        <f>K37/'[1]исп.мун.образ01.04.2025-налогов'!K37</f>
        <v>2.6637519103760405E-2</v>
      </c>
      <c r="GD37" s="271">
        <f>F37/'[1]исп.мун.образ01.04.2025-налогов'!F37</f>
        <v>6.2898330968083893E-2</v>
      </c>
      <c r="GE37" s="270">
        <f>G37/'[1]исп.мун.образ01.04.2025-налогов'!G37</f>
        <v>6.4231575093682727E-2</v>
      </c>
      <c r="GF37" s="270">
        <f>H37/'[1]исп.мун.образ01.04.2025-налогов'!H37</f>
        <v>6.128215860282725E-2</v>
      </c>
      <c r="GG37" s="95">
        <f t="shared" si="34"/>
        <v>0.18088996936555127</v>
      </c>
      <c r="GH37" s="88">
        <f t="shared" si="34"/>
        <v>0.17547804585581814</v>
      </c>
      <c r="GI37" s="88">
        <f t="shared" si="34"/>
        <v>0.20192118088574904</v>
      </c>
      <c r="GJ37" s="95">
        <f t="shared" si="35"/>
        <v>0.32397883016893581</v>
      </c>
      <c r="GK37" s="88">
        <f t="shared" si="35"/>
        <v>0.51048653383770026</v>
      </c>
      <c r="GL37" s="88">
        <f t="shared" si="35"/>
        <v>8.7011055493107906E-2</v>
      </c>
      <c r="GM37" s="95">
        <f t="shared" si="75"/>
        <v>0.17715838369376799</v>
      </c>
      <c r="GN37" s="88">
        <f t="shared" si="75"/>
        <v>0.15449331339152003</v>
      </c>
      <c r="GO37" s="88">
        <f t="shared" si="75"/>
        <v>0.26523684355918359</v>
      </c>
      <c r="GP37" s="95">
        <f t="shared" si="76"/>
        <v>0.35233805097578236</v>
      </c>
      <c r="GQ37" s="88">
        <f t="shared" si="36"/>
        <v>0.18739859744561002</v>
      </c>
      <c r="GR37" s="88">
        <f t="shared" si="36"/>
        <v>0.56190223781874082</v>
      </c>
      <c r="GS37" s="95">
        <f t="shared" si="37"/>
        <v>0.28446482970257159</v>
      </c>
      <c r="GT37" s="88">
        <f t="shared" si="37"/>
        <v>0.35766564830881731</v>
      </c>
      <c r="GU37" s="88" t="str">
        <f t="shared" si="37"/>
        <v xml:space="preserve"> </v>
      </c>
      <c r="GV37" s="95" t="str">
        <f t="shared" si="38"/>
        <v xml:space="preserve"> </v>
      </c>
      <c r="GW37" s="88" t="str">
        <f t="shared" si="38"/>
        <v xml:space="preserve"> </v>
      </c>
      <c r="GX37" s="88" t="str">
        <f t="shared" si="38"/>
        <v xml:space="preserve"> </v>
      </c>
      <c r="GY37" s="95">
        <f t="shared" si="39"/>
        <v>2.8462863771376475E-2</v>
      </c>
      <c r="GZ37" s="88">
        <f t="shared" si="39"/>
        <v>2.6422580385801506E-2</v>
      </c>
      <c r="HA37" s="102">
        <f t="shared" si="39"/>
        <v>3.6391584745721552E-2</v>
      </c>
      <c r="HB37" s="95">
        <f t="shared" si="40"/>
        <v>2.5335834107011401E-2</v>
      </c>
      <c r="HC37" s="88">
        <f t="shared" si="40"/>
        <v>4.5276639333779935E-2</v>
      </c>
      <c r="HD37" s="88" t="str">
        <f t="shared" si="40"/>
        <v xml:space="preserve"> </v>
      </c>
      <c r="HE37" s="156"/>
      <c r="HF37" s="156"/>
      <c r="HG37" s="156"/>
      <c r="HH37" s="156"/>
      <c r="HI37" s="156"/>
      <c r="HJ37" s="156"/>
      <c r="HK37" s="156"/>
      <c r="HL37" s="156"/>
      <c r="HM37" s="156"/>
      <c r="HN37" s="156"/>
      <c r="HO37" s="156"/>
      <c r="HP37" s="156"/>
      <c r="HQ37" s="156"/>
      <c r="HR37" s="156"/>
      <c r="HS37" s="156"/>
      <c r="HT37" s="156"/>
      <c r="HU37" s="156"/>
      <c r="HV37" s="156"/>
      <c r="HW37" s="156"/>
      <c r="HX37" s="156"/>
      <c r="HY37" s="156"/>
      <c r="HZ37" s="156"/>
      <c r="IA37" s="156"/>
      <c r="IB37" s="156"/>
      <c r="IC37" s="156"/>
      <c r="ID37" s="156"/>
    </row>
    <row r="38" spans="1:238" s="68" customFormat="1" ht="15.75" outlineLevel="1" x14ac:dyDescent="0.2">
      <c r="A38" s="82">
        <v>27</v>
      </c>
      <c r="B38" s="83" t="s">
        <v>114</v>
      </c>
      <c r="C38" s="84">
        <f t="shared" si="116"/>
        <v>12349867.359999999</v>
      </c>
      <c r="D38" s="92">
        <v>10181579.83</v>
      </c>
      <c r="E38" s="92">
        <v>2168287.5300000003</v>
      </c>
      <c r="F38" s="84">
        <f t="shared" si="79"/>
        <v>2675112.21</v>
      </c>
      <c r="G38" s="92">
        <v>2231882.9900000002</v>
      </c>
      <c r="H38" s="92">
        <v>443229.22</v>
      </c>
      <c r="I38" s="84">
        <f t="shared" si="80"/>
        <v>3129138.8599999994</v>
      </c>
      <c r="J38" s="92">
        <v>2701608.8599999994</v>
      </c>
      <c r="K38" s="92">
        <v>427530.00000000006</v>
      </c>
      <c r="L38" s="88">
        <f t="shared" si="156"/>
        <v>0.21661060252877082</v>
      </c>
      <c r="M38" s="88">
        <f t="shared" si="156"/>
        <v>0.21920792522038304</v>
      </c>
      <c r="N38" s="88">
        <f t="shared" si="156"/>
        <v>0.20441441177314704</v>
      </c>
      <c r="O38" s="88">
        <f t="shared" si="157"/>
        <v>0.85490364272296959</v>
      </c>
      <c r="P38" s="88">
        <f t="shared" si="157"/>
        <v>0.82613105954945698</v>
      </c>
      <c r="Q38" s="88">
        <f t="shared" si="157"/>
        <v>1.0367207447430589</v>
      </c>
      <c r="R38" s="84">
        <f t="shared" si="117"/>
        <v>400000</v>
      </c>
      <c r="S38" s="136">
        <v>300000</v>
      </c>
      <c r="T38" s="136">
        <v>100000</v>
      </c>
      <c r="U38" s="84">
        <f t="shared" si="83"/>
        <v>523006.58999999997</v>
      </c>
      <c r="V38" s="136">
        <v>456711.97</v>
      </c>
      <c r="W38" s="136">
        <v>66294.62</v>
      </c>
      <c r="X38" s="84">
        <f t="shared" si="84"/>
        <v>446996.38</v>
      </c>
      <c r="Y38" s="136">
        <v>363149.17</v>
      </c>
      <c r="Z38" s="136">
        <v>83847.210000000006</v>
      </c>
      <c r="AA38" s="88">
        <f t="shared" si="85"/>
        <v>1.3075164749999999</v>
      </c>
      <c r="AB38" s="88">
        <f t="shared" si="85"/>
        <v>1.5223732333333333</v>
      </c>
      <c r="AC38" s="88">
        <f t="shared" si="85"/>
        <v>0.66294619999999993</v>
      </c>
      <c r="AD38" s="88">
        <f t="shared" si="151"/>
        <v>1.170046589639048</v>
      </c>
      <c r="AE38" s="88">
        <f t="shared" si="151"/>
        <v>1.2576428854291475</v>
      </c>
      <c r="AF38" s="88">
        <f t="shared" si="151"/>
        <v>0.79065982040428051</v>
      </c>
      <c r="AG38" s="84">
        <f t="shared" si="118"/>
        <v>270846.32</v>
      </c>
      <c r="AH38" s="136">
        <v>0</v>
      </c>
      <c r="AI38" s="136">
        <v>270846.32</v>
      </c>
      <c r="AJ38" s="84">
        <f t="shared" si="119"/>
        <v>0</v>
      </c>
      <c r="AK38" s="136">
        <v>0</v>
      </c>
      <c r="AL38" s="136">
        <v>0</v>
      </c>
      <c r="AM38" s="84">
        <f t="shared" si="87"/>
        <v>48465.01</v>
      </c>
      <c r="AN38" s="136">
        <v>0</v>
      </c>
      <c r="AO38" s="136">
        <v>48465.01</v>
      </c>
      <c r="AP38" s="88" t="str">
        <f t="shared" si="88"/>
        <v xml:space="preserve"> </v>
      </c>
      <c r="AQ38" s="88" t="str">
        <f t="shared" si="88"/>
        <v xml:space="preserve"> </v>
      </c>
      <c r="AR38" s="88" t="str">
        <f t="shared" si="88"/>
        <v xml:space="preserve"> </v>
      </c>
      <c r="AS38" s="88" t="str">
        <f t="shared" si="152"/>
        <v xml:space="preserve"> </v>
      </c>
      <c r="AT38" s="88" t="str">
        <f t="shared" si="152"/>
        <v xml:space="preserve"> </v>
      </c>
      <c r="AU38" s="88" t="str">
        <f t="shared" si="152"/>
        <v xml:space="preserve"> </v>
      </c>
      <c r="AV38" s="84">
        <f t="shared" si="120"/>
        <v>557285.29</v>
      </c>
      <c r="AW38" s="136">
        <v>547205.29</v>
      </c>
      <c r="AX38" s="136">
        <v>10080</v>
      </c>
      <c r="AY38" s="84">
        <f t="shared" si="90"/>
        <v>28616.45</v>
      </c>
      <c r="AZ38" s="136">
        <v>26096.45</v>
      </c>
      <c r="BA38" s="136">
        <v>2520</v>
      </c>
      <c r="BB38" s="84">
        <f t="shared" si="91"/>
        <v>26124.36</v>
      </c>
      <c r="BC38" s="136">
        <v>23604.36</v>
      </c>
      <c r="BD38" s="136">
        <v>2520</v>
      </c>
      <c r="BE38" s="88">
        <f t="shared" si="158"/>
        <v>5.1349731481338756E-2</v>
      </c>
      <c r="BF38" s="88">
        <f t="shared" si="93"/>
        <v>4.7690419805700345E-2</v>
      </c>
      <c r="BG38" s="88">
        <f t="shared" si="93"/>
        <v>0.25</v>
      </c>
      <c r="BH38" s="88">
        <f t="shared" si="141"/>
        <v>1.0953933416933468</v>
      </c>
      <c r="BI38" s="88">
        <f t="shared" si="145"/>
        <v>1.1055775288972038</v>
      </c>
      <c r="BJ38" s="88">
        <f t="shared" si="142"/>
        <v>1</v>
      </c>
      <c r="BK38" s="84">
        <f t="shared" si="121"/>
        <v>38400.18</v>
      </c>
      <c r="BL38" s="136">
        <v>38400.18</v>
      </c>
      <c r="BM38" s="136"/>
      <c r="BN38" s="84">
        <f t="shared" si="94"/>
        <v>21093.91</v>
      </c>
      <c r="BO38" s="136">
        <v>21093.91</v>
      </c>
      <c r="BP38" s="136"/>
      <c r="BQ38" s="84">
        <f t="shared" si="95"/>
        <v>17222.38</v>
      </c>
      <c r="BR38" s="136">
        <v>17222.38</v>
      </c>
      <c r="BS38" s="268"/>
      <c r="BT38" s="88">
        <f t="shared" si="159"/>
        <v>0.54931799798855108</v>
      </c>
      <c r="BU38" s="88">
        <f t="shared" si="97"/>
        <v>0.54931799798855108</v>
      </c>
      <c r="BV38" s="88" t="str">
        <f t="shared" si="97"/>
        <v xml:space="preserve"> </v>
      </c>
      <c r="BW38" s="88">
        <f t="shared" si="98"/>
        <v>1.2247964567034288</v>
      </c>
      <c r="BX38" s="88">
        <f t="shared" si="98"/>
        <v>1.2247964567034288</v>
      </c>
      <c r="BY38" s="88" t="str">
        <f t="shared" si="98"/>
        <v xml:space="preserve"> </v>
      </c>
      <c r="BZ38" s="84">
        <f t="shared" si="122"/>
        <v>7847392.8700000001</v>
      </c>
      <c r="CA38" s="136">
        <v>7541774.3600000003</v>
      </c>
      <c r="CB38" s="136">
        <v>305618.51</v>
      </c>
      <c r="CC38" s="84">
        <f t="shared" si="123"/>
        <v>1707834.04</v>
      </c>
      <c r="CD38" s="136">
        <v>1510011.76</v>
      </c>
      <c r="CE38" s="136">
        <v>197822.28</v>
      </c>
      <c r="CF38" s="84">
        <f t="shared" si="99"/>
        <v>1690649</v>
      </c>
      <c r="CG38" s="136">
        <v>1659999.66</v>
      </c>
      <c r="CH38" s="136">
        <v>30649.34</v>
      </c>
      <c r="CI38" s="88">
        <f t="shared" si="160"/>
        <v>0.21763075562699591</v>
      </c>
      <c r="CJ38" s="88">
        <f t="shared" si="160"/>
        <v>0.20021969471916154</v>
      </c>
      <c r="CK38" s="88">
        <f t="shared" si="160"/>
        <v>0.64728500901336106</v>
      </c>
      <c r="CL38" s="88">
        <f t="shared" si="161"/>
        <v>1.0101647592137695</v>
      </c>
      <c r="CM38" s="88">
        <f t="shared" si="161"/>
        <v>0.90964582486721723</v>
      </c>
      <c r="CN38" s="88" t="str">
        <f t="shared" si="161"/>
        <v>СВ.200</v>
      </c>
      <c r="CO38" s="84">
        <f t="shared" si="124"/>
        <v>501000</v>
      </c>
      <c r="CP38" s="136">
        <v>500000</v>
      </c>
      <c r="CQ38" s="136">
        <v>1000</v>
      </c>
      <c r="CR38" s="84">
        <f t="shared" si="102"/>
        <v>0</v>
      </c>
      <c r="CS38" s="136">
        <v>0</v>
      </c>
      <c r="CT38" s="136">
        <v>0</v>
      </c>
      <c r="CU38" s="84">
        <f t="shared" si="103"/>
        <v>0</v>
      </c>
      <c r="CV38" s="136">
        <v>0</v>
      </c>
      <c r="CW38" s="136">
        <v>0</v>
      </c>
      <c r="CX38" s="88" t="str">
        <f t="shared" si="146"/>
        <v xml:space="preserve"> </v>
      </c>
      <c r="CY38" s="88" t="str">
        <f t="shared" si="146"/>
        <v xml:space="preserve"> </v>
      </c>
      <c r="CZ38" s="88" t="str">
        <f t="shared" si="146"/>
        <v xml:space="preserve"> </v>
      </c>
      <c r="DA38" s="88" t="str">
        <f t="shared" si="105"/>
        <v xml:space="preserve"> </v>
      </c>
      <c r="DB38" s="88" t="str">
        <f t="shared" si="105"/>
        <v xml:space="preserve"> </v>
      </c>
      <c r="DC38" s="88" t="str">
        <f t="shared" si="105"/>
        <v xml:space="preserve"> </v>
      </c>
      <c r="DD38" s="84">
        <f t="shared" si="125"/>
        <v>500000</v>
      </c>
      <c r="DE38" s="136">
        <v>400000</v>
      </c>
      <c r="DF38" s="136">
        <v>100000</v>
      </c>
      <c r="DG38" s="84">
        <f t="shared" si="106"/>
        <v>127235.79000000001</v>
      </c>
      <c r="DH38" s="136">
        <v>89450.31</v>
      </c>
      <c r="DI38" s="136">
        <v>37785.480000000003</v>
      </c>
      <c r="DJ38" s="84">
        <f t="shared" si="107"/>
        <v>159138.29999999999</v>
      </c>
      <c r="DK38" s="136">
        <v>122570.09</v>
      </c>
      <c r="DL38" s="136">
        <v>36568.21</v>
      </c>
      <c r="DM38" s="88">
        <f t="shared" si="153"/>
        <v>0.25447158000000003</v>
      </c>
      <c r="DN38" s="88">
        <f t="shared" si="153"/>
        <v>0.223625775</v>
      </c>
      <c r="DO38" s="88">
        <f t="shared" si="153"/>
        <v>0.37785480000000005</v>
      </c>
      <c r="DP38" s="88">
        <f t="shared" si="154"/>
        <v>0.79952965439495094</v>
      </c>
      <c r="DQ38" s="88">
        <f t="shared" si="154"/>
        <v>0.72978905375691572</v>
      </c>
      <c r="DR38" s="88">
        <f t="shared" si="154"/>
        <v>1.0332876561363</v>
      </c>
      <c r="DS38" s="268">
        <f t="shared" si="126"/>
        <v>0</v>
      </c>
      <c r="DT38" s="136">
        <v>0</v>
      </c>
      <c r="DU38" s="136">
        <v>0</v>
      </c>
      <c r="DV38" s="268">
        <f t="shared" si="127"/>
        <v>0</v>
      </c>
      <c r="DW38" s="136">
        <v>0</v>
      </c>
      <c r="DX38" s="136">
        <v>0</v>
      </c>
      <c r="DY38" s="268">
        <f t="shared" si="128"/>
        <v>0</v>
      </c>
      <c r="DZ38" s="136">
        <v>0</v>
      </c>
      <c r="EA38" s="136">
        <v>0</v>
      </c>
      <c r="EB38" s="88" t="str">
        <f t="shared" si="162"/>
        <v xml:space="preserve"> </v>
      </c>
      <c r="EC38" s="88" t="str">
        <f t="shared" si="144"/>
        <v xml:space="preserve"> </v>
      </c>
      <c r="ED38" s="88" t="str">
        <f t="shared" si="144"/>
        <v xml:space="preserve"> </v>
      </c>
      <c r="EE38" s="88" t="str">
        <f t="shared" si="111"/>
        <v xml:space="preserve"> </v>
      </c>
      <c r="EF38" s="88" t="str">
        <f t="shared" si="111"/>
        <v xml:space="preserve"> </v>
      </c>
      <c r="EG38" s="88" t="str">
        <f t="shared" si="111"/>
        <v xml:space="preserve"> </v>
      </c>
      <c r="EH38" s="84">
        <f t="shared" si="129"/>
        <v>243800</v>
      </c>
      <c r="EI38" s="136">
        <v>243800</v>
      </c>
      <c r="EJ38" s="136">
        <v>0</v>
      </c>
      <c r="EK38" s="84">
        <f t="shared" si="130"/>
        <v>138478.13</v>
      </c>
      <c r="EL38" s="136">
        <v>138478.13</v>
      </c>
      <c r="EM38" s="136">
        <v>0</v>
      </c>
      <c r="EN38" s="84">
        <f t="shared" si="131"/>
        <v>1210321.8</v>
      </c>
      <c r="EO38" s="136">
        <v>1210321.8</v>
      </c>
      <c r="EP38" s="136">
        <v>0</v>
      </c>
      <c r="EQ38" s="88">
        <f t="shared" si="112"/>
        <v>0.56799889253486469</v>
      </c>
      <c r="ER38" s="88">
        <f t="shared" si="113"/>
        <v>0.56799889253486469</v>
      </c>
      <c r="ES38" s="88" t="str">
        <f t="shared" si="113"/>
        <v xml:space="preserve"> </v>
      </c>
      <c r="ET38" s="88">
        <f t="shared" si="114"/>
        <v>0.11441430700496347</v>
      </c>
      <c r="EU38" s="88">
        <f t="shared" si="114"/>
        <v>0.11441430700496347</v>
      </c>
      <c r="EV38" s="88" t="str">
        <f t="shared" si="114"/>
        <v xml:space="preserve"> </v>
      </c>
      <c r="EW38" s="84">
        <f t="shared" si="132"/>
        <v>0</v>
      </c>
      <c r="EX38" s="136">
        <v>0</v>
      </c>
      <c r="EY38" s="136">
        <v>0</v>
      </c>
      <c r="EZ38" s="84">
        <f t="shared" si="133"/>
        <v>30838.01</v>
      </c>
      <c r="FA38" s="136">
        <v>30838.01</v>
      </c>
      <c r="FB38" s="136">
        <v>0</v>
      </c>
      <c r="FC38" s="84">
        <f t="shared" si="134"/>
        <v>7810.52</v>
      </c>
      <c r="FD38" s="136">
        <v>3865.31</v>
      </c>
      <c r="FE38" s="136">
        <v>3945.21</v>
      </c>
      <c r="FF38" s="88">
        <f t="shared" si="155"/>
        <v>0</v>
      </c>
      <c r="FG38" s="88">
        <f>IF(FA38=0," ",IF(EX38/FA38*100&gt;200,"СВ.200",EX38/FA38))</f>
        <v>0</v>
      </c>
      <c r="FH38" s="88" t="str">
        <f t="shared" si="148"/>
        <v xml:space="preserve"> </v>
      </c>
      <c r="FI38" s="88" t="str">
        <f t="shared" si="150"/>
        <v>СВ.200</v>
      </c>
      <c r="FJ38" s="88" t="str">
        <f t="shared" si="150"/>
        <v>СВ.200</v>
      </c>
      <c r="FK38" s="88">
        <f t="shared" si="150"/>
        <v>0</v>
      </c>
      <c r="FL38" s="84">
        <f t="shared" si="137"/>
        <v>140519.99</v>
      </c>
      <c r="FM38" s="92"/>
      <c r="FN38" s="92">
        <v>140519.99</v>
      </c>
      <c r="FO38" s="84">
        <f t="shared" si="138"/>
        <v>10000</v>
      </c>
      <c r="FP38" s="92"/>
      <c r="FQ38" s="92">
        <v>10000</v>
      </c>
      <c r="FR38" s="84">
        <f t="shared" si="139"/>
        <v>10000</v>
      </c>
      <c r="FS38" s="92"/>
      <c r="FT38" s="92">
        <v>10000</v>
      </c>
      <c r="FU38" s="88">
        <f t="shared" ref="FU38:FW42" si="164">IF(FL38=0," ",IF(FO38/FL38*100&gt;200,"СВ.200",FO38/FL38))</f>
        <v>7.11642521466163E-2</v>
      </c>
      <c r="FV38" s="88" t="str">
        <f t="shared" si="164"/>
        <v xml:space="preserve"> </v>
      </c>
      <c r="FW38" s="102">
        <f t="shared" si="164"/>
        <v>7.11642521466163E-2</v>
      </c>
      <c r="FX38" s="88">
        <f>IF(FO38&lt;0," ",IF(FR38&lt;0," ",IF(FR38=0," ",IF(FO38/FR38*100&gt;200,"СВ.200",FO38/FR38))))</f>
        <v>1</v>
      </c>
      <c r="FY38" s="88" t="str">
        <f t="shared" si="163"/>
        <v xml:space="preserve"> </v>
      </c>
      <c r="FZ38" s="88">
        <f t="shared" si="163"/>
        <v>1</v>
      </c>
      <c r="GA38" s="269">
        <f>I38/'[1]исп.мун.образ01.04.2025-налогов'!I38</f>
        <v>0.14614698378736318</v>
      </c>
      <c r="GB38" s="270">
        <f>J38/'[1]исп.мун.образ01.04.2025-налогов'!J38</f>
        <v>0.20005993128965077</v>
      </c>
      <c r="GC38" s="270">
        <f>K38/'[1]исп.мун.образ01.04.2025-налогов'!K38</f>
        <v>5.4070460993003736E-2</v>
      </c>
      <c r="GD38" s="271">
        <f>F38/'[1]исп.мун.образ01.04.2025-налогов'!F38</f>
        <v>0.12132636077111884</v>
      </c>
      <c r="GE38" s="270">
        <f>G38/'[1]исп.мун.образ01.04.2025-налогов'!G38</f>
        <v>0.16667727037122046</v>
      </c>
      <c r="GF38" s="270">
        <f>H38/'[1]исп.мун.образ01.04.2025-налогов'!H38</f>
        <v>5.1190370447356186E-2</v>
      </c>
      <c r="GG38" s="95">
        <f t="shared" si="34"/>
        <v>0.14284964649986806</v>
      </c>
      <c r="GH38" s="88">
        <f t="shared" si="34"/>
        <v>0.13441959544062201</v>
      </c>
      <c r="GI38" s="88">
        <f t="shared" si="34"/>
        <v>0.19612006175005262</v>
      </c>
      <c r="GJ38" s="95">
        <f t="shared" si="35"/>
        <v>0.19550828112739241</v>
      </c>
      <c r="GK38" s="88">
        <f t="shared" si="35"/>
        <v>0.20463078577430258</v>
      </c>
      <c r="GL38" s="88">
        <f t="shared" si="35"/>
        <v>0.14957186261320948</v>
      </c>
      <c r="GM38" s="95">
        <f t="shared" si="75"/>
        <v>8.3487378377321373E-3</v>
      </c>
      <c r="GN38" s="88">
        <f t="shared" si="75"/>
        <v>8.7371493147975557E-3</v>
      </c>
      <c r="GO38" s="88">
        <f t="shared" si="75"/>
        <v>5.8943232053890945E-3</v>
      </c>
      <c r="GP38" s="95">
        <f t="shared" si="76"/>
        <v>1.0697289591452316E-2</v>
      </c>
      <c r="GQ38" s="88">
        <f t="shared" si="36"/>
        <v>1.1692570854711339E-2</v>
      </c>
      <c r="GR38" s="88">
        <f t="shared" si="36"/>
        <v>5.6855457318450266E-3</v>
      </c>
      <c r="GS38" s="95" t="str">
        <f t="shared" si="37"/>
        <v xml:space="preserve"> </v>
      </c>
      <c r="GT38" s="88" t="str">
        <f t="shared" si="37"/>
        <v xml:space="preserve"> </v>
      </c>
      <c r="GU38" s="88" t="str">
        <f t="shared" si="37"/>
        <v xml:space="preserve"> </v>
      </c>
      <c r="GV38" s="95" t="str">
        <f t="shared" si="38"/>
        <v xml:space="preserve"> </v>
      </c>
      <c r="GW38" s="88" t="str">
        <f t="shared" si="38"/>
        <v xml:space="preserve"> </v>
      </c>
      <c r="GX38" s="88" t="str">
        <f t="shared" si="38"/>
        <v xml:space="preserve"> </v>
      </c>
      <c r="GY38" s="95">
        <f t="shared" si="39"/>
        <v>0.38679069678614397</v>
      </c>
      <c r="GZ38" s="88">
        <f t="shared" si="39"/>
        <v>0.4480003815208099</v>
      </c>
      <c r="HA38" s="102" t="str">
        <f t="shared" si="39"/>
        <v xml:space="preserve"> </v>
      </c>
      <c r="HB38" s="95">
        <f t="shared" si="40"/>
        <v>5.1765353798000124E-2</v>
      </c>
      <c r="HC38" s="88">
        <f t="shared" si="40"/>
        <v>6.2045425598229946E-2</v>
      </c>
      <c r="HD38" s="88" t="str">
        <f t="shared" si="40"/>
        <v xml:space="preserve"> </v>
      </c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  <c r="HO38" s="156"/>
      <c r="HP38" s="156"/>
      <c r="HQ38" s="156"/>
      <c r="HR38" s="156"/>
      <c r="HS38" s="156"/>
      <c r="HT38" s="156"/>
      <c r="HU38" s="156"/>
      <c r="HV38" s="156"/>
      <c r="HW38" s="156"/>
      <c r="HX38" s="156"/>
      <c r="HY38" s="156"/>
      <c r="HZ38" s="156"/>
      <c r="IA38" s="156"/>
      <c r="IB38" s="156"/>
      <c r="IC38" s="156"/>
      <c r="ID38" s="156"/>
    </row>
    <row r="39" spans="1:238" s="279" customFormat="1" ht="43.5" customHeight="1" x14ac:dyDescent="0.2">
      <c r="A39" s="4"/>
      <c r="B39" s="274" t="s">
        <v>115</v>
      </c>
      <c r="C39" s="122">
        <f>SUM(D39:E39)</f>
        <v>610072343.83999991</v>
      </c>
      <c r="D39" s="122">
        <f>D38+D37+D36+D35+D34+D33+D32+D31+D30+D29+D28+D27+D26+D25+D24+D23+D22+D21+D20+D19+D18</f>
        <v>441221328.98999995</v>
      </c>
      <c r="E39" s="122">
        <f>SUM(E18:E38)</f>
        <v>168851014.84999996</v>
      </c>
      <c r="F39" s="122">
        <f>SUM(G39:H39)</f>
        <v>134258378.66999999</v>
      </c>
      <c r="G39" s="122">
        <f>SUM(G18:G38)</f>
        <v>106007692.99999999</v>
      </c>
      <c r="H39" s="122">
        <f>SUM(H18:H38)</f>
        <v>28250685.670000002</v>
      </c>
      <c r="I39" s="122">
        <f>SUM(J39:K39)</f>
        <v>123373637.56000002</v>
      </c>
      <c r="J39" s="122">
        <f>SUM(J18:J38)</f>
        <v>97324485.87000002</v>
      </c>
      <c r="K39" s="122">
        <f>SUM(K18:K38)</f>
        <v>26049151.690000001</v>
      </c>
      <c r="L39" s="121">
        <f t="shared" si="156"/>
        <v>0.22006960326202091</v>
      </c>
      <c r="M39" s="121">
        <f t="shared" si="156"/>
        <v>0.24025967475929205</v>
      </c>
      <c r="N39" s="121">
        <f t="shared" si="156"/>
        <v>0.16731131699206372</v>
      </c>
      <c r="O39" s="121">
        <f t="shared" si="157"/>
        <v>1.0882258262402811</v>
      </c>
      <c r="P39" s="121">
        <f t="shared" si="157"/>
        <v>1.089219142052273</v>
      </c>
      <c r="Q39" s="121">
        <f t="shared" si="157"/>
        <v>1.0845146132280825</v>
      </c>
      <c r="R39" s="122">
        <f>SUM(S39:T39)</f>
        <v>82609410.670000002</v>
      </c>
      <c r="S39" s="122">
        <f>SUM(S18:S38)</f>
        <v>70157635.670000002</v>
      </c>
      <c r="T39" s="122">
        <f>SUM(T18:T38)</f>
        <v>12451775</v>
      </c>
      <c r="U39" s="122">
        <f t="shared" si="83"/>
        <v>20171371.150000002</v>
      </c>
      <c r="V39" s="122">
        <f>SUM(V18:V38)</f>
        <v>16607752.570000002</v>
      </c>
      <c r="W39" s="122">
        <f>SUM(W18:W38)</f>
        <v>3563618.5799999996</v>
      </c>
      <c r="X39" s="122">
        <f t="shared" si="84"/>
        <v>16919615.170000002</v>
      </c>
      <c r="Y39" s="122">
        <f>SUM(Y18:Y38)</f>
        <v>14151598.030000001</v>
      </c>
      <c r="Z39" s="122">
        <f>SUM(Z18:Z38)</f>
        <v>2768017.14</v>
      </c>
      <c r="AA39" s="121">
        <f t="shared" si="85"/>
        <v>0.2441776425518713</v>
      </c>
      <c r="AB39" s="121">
        <f t="shared" si="85"/>
        <v>0.2367205281563047</v>
      </c>
      <c r="AC39" s="121">
        <f t="shared" si="85"/>
        <v>0.2861936213913277</v>
      </c>
      <c r="AD39" s="121">
        <f t="shared" si="151"/>
        <v>1.1921885307276761</v>
      </c>
      <c r="AE39" s="121">
        <f t="shared" si="151"/>
        <v>1.1735602251274515</v>
      </c>
      <c r="AF39" s="121">
        <f t="shared" si="151"/>
        <v>1.2874264860946631</v>
      </c>
      <c r="AG39" s="122">
        <f>SUM(AH39:AI39)</f>
        <v>25360867.059999999</v>
      </c>
      <c r="AH39" s="122">
        <f>SUM(AH18:AH38)</f>
        <v>3195457.19</v>
      </c>
      <c r="AI39" s="122">
        <f>SUM(AI18:AI38)</f>
        <v>22165409.869999997</v>
      </c>
      <c r="AJ39" s="122">
        <f>SUM(AK39:AL39)</f>
        <v>1719348.7799999998</v>
      </c>
      <c r="AK39" s="122">
        <f>SUM(AK18:AK38)</f>
        <v>454315.39</v>
      </c>
      <c r="AL39" s="122">
        <f>SUM(AL18:AL38)</f>
        <v>1265033.3899999997</v>
      </c>
      <c r="AM39" s="122">
        <f t="shared" si="87"/>
        <v>9810048.2400000002</v>
      </c>
      <c r="AN39" s="122">
        <f>SUM(AN18:AN38)</f>
        <v>1359214.52</v>
      </c>
      <c r="AO39" s="122">
        <f>SUM(AO18:AO38)</f>
        <v>8450833.7200000007</v>
      </c>
      <c r="AP39" s="121">
        <f t="shared" ref="AP39:AR42" si="165">IF(AG39=0," ",IF(AJ39/AG39*100&gt;200,"СВ.200",AJ39/AG39))</f>
        <v>6.7795346899310618E-2</v>
      </c>
      <c r="AQ39" s="121">
        <f t="shared" si="165"/>
        <v>0.1421753955652274</v>
      </c>
      <c r="AR39" s="121">
        <f t="shared" si="165"/>
        <v>5.7072411357128663E-2</v>
      </c>
      <c r="AS39" s="121">
        <f t="shared" si="152"/>
        <v>0.1752640494660809</v>
      </c>
      <c r="AT39" s="121">
        <f t="shared" si="152"/>
        <v>0.33424848198355034</v>
      </c>
      <c r="AU39" s="121">
        <f t="shared" si="152"/>
        <v>0.14969332398602675</v>
      </c>
      <c r="AV39" s="122">
        <f>SUM(AW39:AX39)</f>
        <v>24850040.18</v>
      </c>
      <c r="AW39" s="122">
        <f>SUM(AW18:AW38)</f>
        <v>16713704.149999999</v>
      </c>
      <c r="AX39" s="122">
        <f>SUM(AX18:AX38)</f>
        <v>8136336.0299999993</v>
      </c>
      <c r="AY39" s="122">
        <f t="shared" si="90"/>
        <v>7451894.0300000003</v>
      </c>
      <c r="AZ39" s="122">
        <f>SUM(AZ18:AZ38)</f>
        <v>5119752.5500000007</v>
      </c>
      <c r="BA39" s="122">
        <f>SUM(BA18:BA38)</f>
        <v>2332141.4799999995</v>
      </c>
      <c r="BB39" s="122">
        <f t="shared" si="91"/>
        <v>4102743.939999999</v>
      </c>
      <c r="BC39" s="122">
        <f>SUM(BC18:BC38)</f>
        <v>2466246.4799999991</v>
      </c>
      <c r="BD39" s="122">
        <f>SUM(BD18:BD38)</f>
        <v>1636497.46</v>
      </c>
      <c r="BE39" s="121">
        <f t="shared" si="158"/>
        <v>0.29987452640006157</v>
      </c>
      <c r="BF39" s="121">
        <f t="shared" si="158"/>
        <v>0.30632063988041819</v>
      </c>
      <c r="BG39" s="121">
        <f t="shared" si="158"/>
        <v>0.28663288627719075</v>
      </c>
      <c r="BH39" s="121">
        <f t="shared" ref="BH39:BJ42" si="166">IF(BB39=0," ",IF(AY39/BB39*100&gt;200,"СВ.200",AY39/BB39))</f>
        <v>1.816319550763873</v>
      </c>
      <c r="BI39" s="121" t="str">
        <f t="shared" si="166"/>
        <v>СВ.200</v>
      </c>
      <c r="BJ39" s="121">
        <f t="shared" si="166"/>
        <v>1.4250810264013485</v>
      </c>
      <c r="BK39" s="122">
        <f>SUM(BL39:BM39)</f>
        <v>10288153.560000001</v>
      </c>
      <c r="BL39" s="122">
        <f>SUM(BL18:BL38)</f>
        <v>10288153.560000001</v>
      </c>
      <c r="BM39" s="122">
        <f>SUM(BM18:BM38)</f>
        <v>0</v>
      </c>
      <c r="BN39" s="122">
        <f t="shared" si="94"/>
        <v>8019382.8699999992</v>
      </c>
      <c r="BO39" s="122">
        <f>SUM(BO18:BO38)</f>
        <v>8019382.8699999992</v>
      </c>
      <c r="BP39" s="122">
        <f>SUM(BP18:BP38)</f>
        <v>0</v>
      </c>
      <c r="BQ39" s="122">
        <f t="shared" si="95"/>
        <v>6920671.549999998</v>
      </c>
      <c r="BR39" s="122">
        <f>SUM(BR18:BR38)</f>
        <v>6920671.549999998</v>
      </c>
      <c r="BS39" s="122">
        <f>SUM(BS18:BS38)</f>
        <v>0</v>
      </c>
      <c r="BT39" s="121">
        <f t="shared" si="159"/>
        <v>0.77947736911500753</v>
      </c>
      <c r="BU39" s="121">
        <f t="shared" si="159"/>
        <v>0.77947736911500753</v>
      </c>
      <c r="BV39" s="121" t="str">
        <f t="shared" si="159"/>
        <v xml:space="preserve"> </v>
      </c>
      <c r="BW39" s="121">
        <f t="shared" si="98"/>
        <v>1.1587579055099071</v>
      </c>
      <c r="BX39" s="121">
        <f t="shared" si="98"/>
        <v>1.1587579055099071</v>
      </c>
      <c r="BY39" s="121" t="str">
        <f t="shared" si="98"/>
        <v xml:space="preserve"> </v>
      </c>
      <c r="BZ39" s="122">
        <f>SUM(CA39:CB39)</f>
        <v>154881487.92000002</v>
      </c>
      <c r="CA39" s="122">
        <f>SUM(CA18:CA38)</f>
        <v>145184846.42000002</v>
      </c>
      <c r="CB39" s="122">
        <f>SUM(CB18:CB38)</f>
        <v>9696641.5</v>
      </c>
      <c r="CC39" s="122">
        <f>SUM(CD39:CE39)</f>
        <v>41367218.749999993</v>
      </c>
      <c r="CD39" s="122">
        <f>SUM(CD18:CD38)</f>
        <v>36193567.779999994</v>
      </c>
      <c r="CE39" s="122">
        <f>SUM(CE18:CE38)</f>
        <v>5173650.9700000007</v>
      </c>
      <c r="CF39" s="122">
        <f t="shared" si="99"/>
        <v>46759286.199999988</v>
      </c>
      <c r="CG39" s="122">
        <f>SUM(CG18:CG38)</f>
        <v>40792767.36999999</v>
      </c>
      <c r="CH39" s="122">
        <f>SUM(CH18:CH38)</f>
        <v>5966518.8300000001</v>
      </c>
      <c r="CI39" s="121">
        <f t="shared" si="160"/>
        <v>0.26708949730239645</v>
      </c>
      <c r="CJ39" s="121">
        <f t="shared" si="160"/>
        <v>0.24929301282102764</v>
      </c>
      <c r="CK39" s="121">
        <f t="shared" si="160"/>
        <v>0.53355081447530062</v>
      </c>
      <c r="CL39" s="121">
        <f t="shared" si="161"/>
        <v>0.8846845645389686</v>
      </c>
      <c r="CM39" s="121">
        <f t="shared" si="161"/>
        <v>0.8872545334253944</v>
      </c>
      <c r="CN39" s="121">
        <f t="shared" si="161"/>
        <v>0.86711382590239816</v>
      </c>
      <c r="CO39" s="122">
        <f>SUM(CP39:CQ39)</f>
        <v>93776108.570000008</v>
      </c>
      <c r="CP39" s="122">
        <f>SUM(CP18:CP38)</f>
        <v>23274608.329999998</v>
      </c>
      <c r="CQ39" s="122">
        <f>SUM(CQ18:CQ38)</f>
        <v>70501500.24000001</v>
      </c>
      <c r="CR39" s="122">
        <f t="shared" si="102"/>
        <v>10585848.860000001</v>
      </c>
      <c r="CS39" s="122">
        <f>SUM(CS18:CS38)</f>
        <v>7270626.5900000008</v>
      </c>
      <c r="CT39" s="122">
        <f>SUM(CT18:CT38)</f>
        <v>3315222.27</v>
      </c>
      <c r="CU39" s="122">
        <f t="shared" si="103"/>
        <v>2410960.9699999997</v>
      </c>
      <c r="CV39" s="122">
        <f>SUM(CV18:CV38)</f>
        <v>2331258.7999999998</v>
      </c>
      <c r="CW39" s="122">
        <f>SUM(CW18:CW38)</f>
        <v>79702.17</v>
      </c>
      <c r="CX39" s="121">
        <f t="shared" ref="CX39:CZ42" si="167">IF(CO39=0," ",IF(CR39/CO39*100&gt;200,"СВ.200",CR39/CO39))</f>
        <v>0.11288428386957537</v>
      </c>
      <c r="CY39" s="121">
        <f t="shared" si="167"/>
        <v>0.3123844872881692</v>
      </c>
      <c r="CZ39" s="121">
        <f t="shared" si="167"/>
        <v>4.7023428703139317E-2</v>
      </c>
      <c r="DA39" s="121" t="str">
        <f t="shared" si="105"/>
        <v>СВ.200</v>
      </c>
      <c r="DB39" s="121" t="str">
        <f t="shared" si="105"/>
        <v>СВ.200</v>
      </c>
      <c r="DC39" s="121" t="str">
        <f t="shared" si="105"/>
        <v>СВ.200</v>
      </c>
      <c r="DD39" s="122">
        <f>SUM(DE39:DF39)</f>
        <v>45678434.560000002</v>
      </c>
      <c r="DE39" s="122">
        <f>SUM(DE18:DE38)</f>
        <v>35029119.710000001</v>
      </c>
      <c r="DF39" s="122">
        <f>SUM(DF18:DF38)</f>
        <v>10649314.85</v>
      </c>
      <c r="DG39" s="122">
        <f t="shared" si="106"/>
        <v>20849966.779999997</v>
      </c>
      <c r="DH39" s="122">
        <f>SUM(DH18:DH38)</f>
        <v>16739104.729999999</v>
      </c>
      <c r="DI39" s="122">
        <f>SUM(DI18:DI38)</f>
        <v>4110862.0500000003</v>
      </c>
      <c r="DJ39" s="122">
        <f t="shared" si="107"/>
        <v>21883326.649999999</v>
      </c>
      <c r="DK39" s="122">
        <f>SUM(DK18:DK38)</f>
        <v>19992485.5</v>
      </c>
      <c r="DL39" s="122">
        <f>SUM(DL18:DL38)</f>
        <v>1890841.1500000004</v>
      </c>
      <c r="DM39" s="121">
        <f t="shared" si="108"/>
        <v>0.45645099226447738</v>
      </c>
      <c r="DN39" s="121">
        <f t="shared" si="108"/>
        <v>0.47786255745448758</v>
      </c>
      <c r="DO39" s="121">
        <f t="shared" si="108"/>
        <v>0.38602127065479713</v>
      </c>
      <c r="DP39" s="121">
        <f t="shared" si="154"/>
        <v>0.95277866630940222</v>
      </c>
      <c r="DQ39" s="121">
        <f t="shared" si="154"/>
        <v>0.83726981970300784</v>
      </c>
      <c r="DR39" s="121" t="str">
        <f t="shared" si="154"/>
        <v>СВ.200</v>
      </c>
      <c r="DS39" s="275">
        <f>SUM(DT39:DU39)</f>
        <v>4359883.71</v>
      </c>
      <c r="DT39" s="122">
        <f>SUM(DT18:DT38)</f>
        <v>963191.66999999993</v>
      </c>
      <c r="DU39" s="122">
        <f>SUM(DU18:DU38)</f>
        <v>3396692.04</v>
      </c>
      <c r="DV39" s="275">
        <f>SUM(DW39:DX39)</f>
        <v>2433694.7299999995</v>
      </c>
      <c r="DW39" s="122">
        <f>SUM(DW18:DW38)</f>
        <v>184375</v>
      </c>
      <c r="DX39" s="122">
        <f>SUM(DX18:DX38)</f>
        <v>2249319.7299999995</v>
      </c>
      <c r="DY39" s="275">
        <f>SUM(DZ39:EA39)</f>
        <v>1053215.29</v>
      </c>
      <c r="DZ39" s="275">
        <f>SUM(DZ18:DZ38)</f>
        <v>460227.99</v>
      </c>
      <c r="EA39" s="275">
        <f>SUM(EA18:EA38)</f>
        <v>592987.30000000005</v>
      </c>
      <c r="EB39" s="121">
        <f t="shared" si="162"/>
        <v>0.55820175304629849</v>
      </c>
      <c r="EC39" s="125">
        <f t="shared" si="144"/>
        <v>0.19142088303151544</v>
      </c>
      <c r="ED39" s="121">
        <f>IF(DU39=0," ",IF(DX39/DU39*100&gt;200,"СВ.200",DX39/DU39))</f>
        <v>0.66220890899488183</v>
      </c>
      <c r="EE39" s="121" t="str">
        <f t="shared" si="111"/>
        <v>СВ.200</v>
      </c>
      <c r="EF39" s="121">
        <f t="shared" si="111"/>
        <v>0.40061665958213449</v>
      </c>
      <c r="EG39" s="121" t="str">
        <f t="shared" si="111"/>
        <v>СВ.200</v>
      </c>
      <c r="EH39" s="122">
        <f>SUM(EI39:EJ39)</f>
        <v>6083561.2300000004</v>
      </c>
      <c r="EI39" s="122">
        <f>SUM(EI18:EI38)</f>
        <v>4923825.4400000004</v>
      </c>
      <c r="EJ39" s="122">
        <f>SUM(EJ18:EJ38)</f>
        <v>1159735.79</v>
      </c>
      <c r="EK39" s="122">
        <f>SUM(EL39:EM39)</f>
        <v>11454981.039999999</v>
      </c>
      <c r="EL39" s="122">
        <f>SUM(EL18:EL38)</f>
        <v>10410573.889999999</v>
      </c>
      <c r="EM39" s="122">
        <f>SUM(EM18:EM38)</f>
        <v>1044407.15</v>
      </c>
      <c r="EN39" s="122">
        <f>SUM(EO39:EP39)</f>
        <v>3644218.6400000006</v>
      </c>
      <c r="EO39" s="122">
        <f>SUM(EO18:EO38)</f>
        <v>3415300.4700000007</v>
      </c>
      <c r="EP39" s="122">
        <f>SUM(EP18:EP38)</f>
        <v>228918.17</v>
      </c>
      <c r="EQ39" s="121">
        <f t="shared" si="112"/>
        <v>1.8829400423409559</v>
      </c>
      <c r="ER39" s="121" t="str">
        <f t="shared" si="112"/>
        <v>СВ.200</v>
      </c>
      <c r="ES39" s="121">
        <f t="shared" si="112"/>
        <v>0.90055610855986434</v>
      </c>
      <c r="ET39" s="121" t="str">
        <f t="shared" si="114"/>
        <v>СВ.200</v>
      </c>
      <c r="EU39" s="121" t="str">
        <f t="shared" si="114"/>
        <v>СВ.200</v>
      </c>
      <c r="EV39" s="121" t="str">
        <f t="shared" si="114"/>
        <v>СВ.200</v>
      </c>
      <c r="EW39" s="122">
        <f>SUM(EX39:EY39)</f>
        <v>128060382.53999999</v>
      </c>
      <c r="EX39" s="122">
        <f>SUM(EX18:EX38)</f>
        <v>121498761.08</v>
      </c>
      <c r="EY39" s="122">
        <f>SUM(EY18:EY38)</f>
        <v>6561621.46</v>
      </c>
      <c r="EZ39" s="122">
        <f>SUM(FA39:FB39)</f>
        <v>1480147.12</v>
      </c>
      <c r="FA39" s="122">
        <f>SUM(FA18:FA38)</f>
        <v>1438658.1500000001</v>
      </c>
      <c r="FB39" s="122">
        <f>SUM(FB18:FB38)</f>
        <v>41488.97</v>
      </c>
      <c r="FC39" s="122">
        <f>SUM(FD39:FE39)</f>
        <v>1784640.6800000002</v>
      </c>
      <c r="FD39" s="122">
        <f>SUM(FD18:FD38)</f>
        <v>1570047.2300000002</v>
      </c>
      <c r="FE39" s="122">
        <f>SUM(FE18:FE38)</f>
        <v>214593.44999999998</v>
      </c>
      <c r="FF39" s="121">
        <f t="shared" ref="FF39:FH42" si="168">IF(EW39=0," ",IF(EZ39/EW39*100&gt;200,"СВ.200",EZ39/EW39))</f>
        <v>1.1558196927435168E-2</v>
      </c>
      <c r="FG39" s="121">
        <f t="shared" si="168"/>
        <v>1.1840928559367992E-2</v>
      </c>
      <c r="FH39" s="121">
        <f t="shared" si="168"/>
        <v>6.322975236063069E-3</v>
      </c>
      <c r="FI39" s="121">
        <f>IF(EZ39&lt;0," ",IF(FC39&lt;0," ",IF(FC39=0," ",IF(EZ39/FC39*100&gt;200,"СВ.200",EZ39/FC39))))</f>
        <v>0.82938102699754668</v>
      </c>
      <c r="FJ39" s="121">
        <f t="shared" si="150"/>
        <v>0.91631520537124223</v>
      </c>
      <c r="FK39" s="121">
        <f t="shared" si="150"/>
        <v>0.19333754129028638</v>
      </c>
      <c r="FL39" s="122">
        <f>SUM(FM39:FN39)</f>
        <v>7905859.4299999988</v>
      </c>
      <c r="FM39" s="122">
        <f>SUM(FM18:FM38)</f>
        <v>0</v>
      </c>
      <c r="FN39" s="122">
        <f>SUM(FN18:FN38)</f>
        <v>7905859.4299999988</v>
      </c>
      <c r="FO39" s="122">
        <f>SUM(FP39:FQ39)</f>
        <v>453611.3</v>
      </c>
      <c r="FP39" s="122">
        <f>SUM(FP18:FP38)</f>
        <v>0</v>
      </c>
      <c r="FQ39" s="122">
        <f>SUM(FQ18:FQ38)</f>
        <v>453611.3</v>
      </c>
      <c r="FR39" s="122">
        <f>SUM(FS39:FT39)</f>
        <v>331907.90999999997</v>
      </c>
      <c r="FS39" s="122">
        <f>SUM(FS18:FS38)</f>
        <v>0</v>
      </c>
      <c r="FT39" s="122">
        <f>SUM(FT18:FT38)</f>
        <v>331907.90999999997</v>
      </c>
      <c r="FU39" s="121">
        <f t="shared" si="164"/>
        <v>5.7376595677720021E-2</v>
      </c>
      <c r="FV39" s="121" t="str">
        <f t="shared" si="164"/>
        <v xml:space="preserve"> </v>
      </c>
      <c r="FW39" s="285">
        <f t="shared" si="164"/>
        <v>5.7376595677720021E-2</v>
      </c>
      <c r="FX39" s="121">
        <f>IF(FO39&lt;0," ",IF(FR39&lt;0," ",IF(FR39=0," ",IF(FO39/FR39*100&gt;200,"СВ.200",FO39/FR39))))</f>
        <v>1.3666781849218357</v>
      </c>
      <c r="FY39" s="121" t="str">
        <f t="shared" si="163"/>
        <v xml:space="preserve"> </v>
      </c>
      <c r="FZ39" s="121">
        <f t="shared" si="163"/>
        <v>1.3666781849218357</v>
      </c>
      <c r="GA39" s="276">
        <f>I39/'[1]исп.мун.образ01.04.2025-налогов'!I39</f>
        <v>0.13437096143455624</v>
      </c>
      <c r="GB39" s="277">
        <f>J39/'[1]исп.мун.образ01.04.2025-налогов'!J39</f>
        <v>0.16297743028112174</v>
      </c>
      <c r="GC39" s="277">
        <f>K39/'[1]исп.мун.образ01.04.2025-налогов'!K39</f>
        <v>8.1152136744629899E-2</v>
      </c>
      <c r="GD39" s="277">
        <f>F39/'[1]исп.мун.образ01.04.2025-налогов'!F39</f>
        <v>0.12726537080252889</v>
      </c>
      <c r="GE39" s="277">
        <f>G39/'[1]исп.мун.образ01.04.2025-налогов'!G39</f>
        <v>0.15505920549857546</v>
      </c>
      <c r="GF39" s="277">
        <f>H39/'[1]исп.мун.образ01.04.2025-налогов'!H39</f>
        <v>7.6088175838976008E-2</v>
      </c>
      <c r="GG39" s="125">
        <f t="shared" si="34"/>
        <v>0.1371412524152214</v>
      </c>
      <c r="GH39" s="125">
        <f t="shared" si="34"/>
        <v>0.14540634767804295</v>
      </c>
      <c r="GI39" s="125">
        <f t="shared" si="34"/>
        <v>0.10626131602829174</v>
      </c>
      <c r="GJ39" s="125">
        <f t="shared" si="35"/>
        <v>0.15024292226543395</v>
      </c>
      <c r="GK39" s="125">
        <f t="shared" si="35"/>
        <v>0.15666554096220173</v>
      </c>
      <c r="GL39" s="125">
        <f t="shared" si="35"/>
        <v>0.12614272876867838</v>
      </c>
      <c r="GM39" s="125">
        <f t="shared" si="75"/>
        <v>3.3254624092644756E-2</v>
      </c>
      <c r="GN39" s="125">
        <f t="shared" si="75"/>
        <v>2.5340452178645539E-2</v>
      </c>
      <c r="GO39" s="125">
        <f t="shared" si="75"/>
        <v>6.2823445441727549E-2</v>
      </c>
      <c r="GP39" s="125">
        <f t="shared" si="76"/>
        <v>5.5504126474790541E-2</v>
      </c>
      <c r="GQ39" s="125">
        <f t="shared" si="36"/>
        <v>4.829604725008025E-2</v>
      </c>
      <c r="GR39" s="125">
        <f t="shared" si="36"/>
        <v>8.2551677054569672E-2</v>
      </c>
      <c r="GS39" s="125">
        <f t="shared" si="37"/>
        <v>1.9541946056567252E-2</v>
      </c>
      <c r="GT39" s="125">
        <f t="shared" si="37"/>
        <v>2.3953466377556312E-2</v>
      </c>
      <c r="GU39" s="125">
        <f t="shared" si="37"/>
        <v>3.0596838986736308E-3</v>
      </c>
      <c r="GV39" s="125">
        <f t="shared" si="38"/>
        <v>7.8846839689755671E-2</v>
      </c>
      <c r="GW39" s="125">
        <f t="shared" si="38"/>
        <v>6.8585839237158025E-2</v>
      </c>
      <c r="GX39" s="125">
        <f t="shared" si="38"/>
        <v>0.11735015244322032</v>
      </c>
      <c r="GY39" s="125">
        <f t="shared" si="39"/>
        <v>2.9538065927801765E-2</v>
      </c>
      <c r="GZ39" s="125">
        <f t="shared" si="39"/>
        <v>3.5091893262728831E-2</v>
      </c>
      <c r="HA39" s="128">
        <f t="shared" si="39"/>
        <v>8.7879318575997747E-3</v>
      </c>
      <c r="HB39" s="125">
        <f t="shared" si="40"/>
        <v>8.5320418386369307E-2</v>
      </c>
      <c r="HC39" s="125">
        <f t="shared" si="40"/>
        <v>9.8205833891696903E-2</v>
      </c>
      <c r="HD39" s="125">
        <f t="shared" si="40"/>
        <v>3.6969267302035008E-2</v>
      </c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</row>
    <row r="40" spans="1:238" s="279" customFormat="1" ht="30.75" customHeight="1" x14ac:dyDescent="0.2">
      <c r="A40" s="4"/>
      <c r="B40" s="274" t="s">
        <v>116</v>
      </c>
      <c r="C40" s="122">
        <f>D40+E40</f>
        <v>1235401761.4099998</v>
      </c>
      <c r="D40" s="122">
        <f t="shared" ref="D40:K40" si="169">D39+D16</f>
        <v>1066550746.5599999</v>
      </c>
      <c r="E40" s="122">
        <f t="shared" si="169"/>
        <v>168851014.84999996</v>
      </c>
      <c r="F40" s="122">
        <f t="shared" si="169"/>
        <v>337156528.96999997</v>
      </c>
      <c r="G40" s="122">
        <f t="shared" si="169"/>
        <v>308905843.29999995</v>
      </c>
      <c r="H40" s="122">
        <f t="shared" si="169"/>
        <v>28250685.670000002</v>
      </c>
      <c r="I40" s="122">
        <f t="shared" si="169"/>
        <v>276209845.82000005</v>
      </c>
      <c r="J40" s="122">
        <f t="shared" si="169"/>
        <v>250160694.13000005</v>
      </c>
      <c r="K40" s="122">
        <f t="shared" si="169"/>
        <v>26049151.690000001</v>
      </c>
      <c r="L40" s="121">
        <f t="shared" si="156"/>
        <v>0.27291245609460152</v>
      </c>
      <c r="M40" s="121">
        <f t="shared" si="156"/>
        <v>0.28963070373944194</v>
      </c>
      <c r="N40" s="121">
        <f t="shared" si="156"/>
        <v>0.16731131699206372</v>
      </c>
      <c r="O40" s="121">
        <f t="shared" si="157"/>
        <v>1.220653550452063</v>
      </c>
      <c r="P40" s="121">
        <f t="shared" si="157"/>
        <v>1.2348296536924064</v>
      </c>
      <c r="Q40" s="121">
        <f t="shared" si="157"/>
        <v>1.0845146132280825</v>
      </c>
      <c r="R40" s="122">
        <f>S40+T40</f>
        <v>321993415.67000002</v>
      </c>
      <c r="S40" s="122">
        <f>S39+S16</f>
        <v>309541640.67000002</v>
      </c>
      <c r="T40" s="122">
        <f>T39+T16</f>
        <v>12451775</v>
      </c>
      <c r="U40" s="122">
        <f>V40+W40</f>
        <v>80107710.079999998</v>
      </c>
      <c r="V40" s="122">
        <f>V39+V16</f>
        <v>76544091.5</v>
      </c>
      <c r="W40" s="122">
        <f>W39+W16</f>
        <v>3563618.5799999996</v>
      </c>
      <c r="X40" s="122">
        <f>Y40+Z40</f>
        <v>76486953.710000008</v>
      </c>
      <c r="Y40" s="122">
        <f>Y39+Y16</f>
        <v>73718936.570000008</v>
      </c>
      <c r="Z40" s="122">
        <f>Z39+Z16</f>
        <v>2768017.14</v>
      </c>
      <c r="AA40" s="121">
        <f t="shared" si="85"/>
        <v>0.24878679557255182</v>
      </c>
      <c r="AB40" s="121">
        <f t="shared" si="85"/>
        <v>0.2472820501122919</v>
      </c>
      <c r="AC40" s="121">
        <f t="shared" si="85"/>
        <v>0.2861936213913277</v>
      </c>
      <c r="AD40" s="121">
        <f t="shared" si="151"/>
        <v>1.0473382216753993</v>
      </c>
      <c r="AE40" s="121">
        <f t="shared" si="151"/>
        <v>1.0383233272405843</v>
      </c>
      <c r="AF40" s="121">
        <f t="shared" si="151"/>
        <v>1.2874264860946631</v>
      </c>
      <c r="AG40" s="122">
        <f>AH40+AI40</f>
        <v>41319669.060000002</v>
      </c>
      <c r="AH40" s="122">
        <f>AH39+AH16</f>
        <v>19154259.190000001</v>
      </c>
      <c r="AI40" s="122">
        <f>AI39+AI16</f>
        <v>22165409.869999997</v>
      </c>
      <c r="AJ40" s="122">
        <f>AK40+AL40</f>
        <v>3323243.2199999997</v>
      </c>
      <c r="AK40" s="122">
        <f>AK39+AK16</f>
        <v>2058209.83</v>
      </c>
      <c r="AL40" s="122">
        <f>AL39+AL16</f>
        <v>1265033.3899999997</v>
      </c>
      <c r="AM40" s="122">
        <f>AN40+AO40</f>
        <v>11124086.040000001</v>
      </c>
      <c r="AN40" s="122">
        <f>AN39+AN16</f>
        <v>2673252.3199999998</v>
      </c>
      <c r="AO40" s="122">
        <f>AO39+AO16</f>
        <v>8450833.7200000007</v>
      </c>
      <c r="AP40" s="121">
        <f t="shared" si="165"/>
        <v>8.0427633996156683E-2</v>
      </c>
      <c r="AQ40" s="121">
        <f t="shared" si="165"/>
        <v>0.10745442095064392</v>
      </c>
      <c r="AR40" s="121">
        <f t="shared" si="165"/>
        <v>5.7072411357128663E-2</v>
      </c>
      <c r="AS40" s="121">
        <f t="shared" si="152"/>
        <v>0.29874303453337903</v>
      </c>
      <c r="AT40" s="121">
        <f t="shared" si="152"/>
        <v>0.76992725849387844</v>
      </c>
      <c r="AU40" s="121">
        <f t="shared" si="152"/>
        <v>0.14969332398602675</v>
      </c>
      <c r="AV40" s="122">
        <f>AW40+AX40</f>
        <v>40233534.18</v>
      </c>
      <c r="AW40" s="122">
        <f>AW39+AW16</f>
        <v>32097198.149999999</v>
      </c>
      <c r="AX40" s="122">
        <f>AX39+AX16</f>
        <v>8136336.0299999993</v>
      </c>
      <c r="AY40" s="122">
        <f>AZ40+BA40</f>
        <v>11922896.650000002</v>
      </c>
      <c r="AZ40" s="122">
        <f>AZ39+AZ16</f>
        <v>9590755.1700000018</v>
      </c>
      <c r="BA40" s="122">
        <f>BA39+BA16</f>
        <v>2332141.4799999995</v>
      </c>
      <c r="BB40" s="122">
        <f>BC40+BD40</f>
        <v>8363550.7299999995</v>
      </c>
      <c r="BC40" s="122">
        <f>BC39+BC16</f>
        <v>6727053.2699999996</v>
      </c>
      <c r="BD40" s="122">
        <f>BD39+BD16</f>
        <v>1636497.46</v>
      </c>
      <c r="BE40" s="121">
        <f t="shared" si="158"/>
        <v>0.29634226505328604</v>
      </c>
      <c r="BF40" s="121">
        <f t="shared" si="158"/>
        <v>0.29880350070368999</v>
      </c>
      <c r="BG40" s="121">
        <f t="shared" si="158"/>
        <v>0.28663288627719075</v>
      </c>
      <c r="BH40" s="121">
        <f t="shared" si="166"/>
        <v>1.4255783261088681</v>
      </c>
      <c r="BI40" s="121">
        <f t="shared" si="166"/>
        <v>1.4256993047417925</v>
      </c>
      <c r="BJ40" s="121">
        <f t="shared" si="166"/>
        <v>1.4250810264013485</v>
      </c>
      <c r="BK40" s="122">
        <f>BL40+BM40</f>
        <v>12902235.810000001</v>
      </c>
      <c r="BL40" s="122">
        <f>BL39+BL16</f>
        <v>12902235.810000001</v>
      </c>
      <c r="BM40" s="122">
        <f>BM39+BM16</f>
        <v>0</v>
      </c>
      <c r="BN40" s="122">
        <f>BO40+BP40</f>
        <v>9348490.7999999989</v>
      </c>
      <c r="BO40" s="122">
        <f>BO39+BO16</f>
        <v>9348490.7999999989</v>
      </c>
      <c r="BP40" s="122">
        <f>BP39+BP16</f>
        <v>0</v>
      </c>
      <c r="BQ40" s="122">
        <f>BR40+BS40</f>
        <v>7841296.2199999979</v>
      </c>
      <c r="BR40" s="122">
        <f>BR39+BR16</f>
        <v>7841296.2199999979</v>
      </c>
      <c r="BS40" s="122">
        <f>BS39+BS16</f>
        <v>0</v>
      </c>
      <c r="BT40" s="121">
        <f t="shared" si="159"/>
        <v>0.72456362894517568</v>
      </c>
      <c r="BU40" s="121">
        <f t="shared" si="159"/>
        <v>0.72456362894517568</v>
      </c>
      <c r="BV40" s="121" t="str">
        <f t="shared" si="159"/>
        <v xml:space="preserve"> </v>
      </c>
      <c r="BW40" s="121">
        <f t="shared" si="98"/>
        <v>1.1922124273478858</v>
      </c>
      <c r="BX40" s="121">
        <f t="shared" si="98"/>
        <v>1.1922124273478858</v>
      </c>
      <c r="BY40" s="121" t="str">
        <f t="shared" si="98"/>
        <v xml:space="preserve"> </v>
      </c>
      <c r="BZ40" s="122">
        <f>CA40+CB40</f>
        <v>199530271.72000003</v>
      </c>
      <c r="CA40" s="122">
        <f>CA39+CA16</f>
        <v>189833630.22000003</v>
      </c>
      <c r="CB40" s="122">
        <f>CB39+CB16</f>
        <v>9696641.5</v>
      </c>
      <c r="CC40" s="122">
        <f>CD40+CE40</f>
        <v>54276151.109999992</v>
      </c>
      <c r="CD40" s="122">
        <f>CD39+CD16</f>
        <v>49102500.139999993</v>
      </c>
      <c r="CE40" s="122">
        <f>CE39+CE16</f>
        <v>5173650.9700000007</v>
      </c>
      <c r="CF40" s="122">
        <f>CG40+CH40</f>
        <v>51945046.629999988</v>
      </c>
      <c r="CG40" s="122">
        <f>CG39+CG16</f>
        <v>45978527.79999999</v>
      </c>
      <c r="CH40" s="122">
        <f>CH39+CH16</f>
        <v>5966518.8300000001</v>
      </c>
      <c r="CI40" s="121">
        <f t="shared" si="160"/>
        <v>0.27201963211960878</v>
      </c>
      <c r="CJ40" s="121">
        <f t="shared" si="160"/>
        <v>0.2586607024429477</v>
      </c>
      <c r="CK40" s="121">
        <f t="shared" si="160"/>
        <v>0.53355081447530062</v>
      </c>
      <c r="CL40" s="121">
        <f t="shared" si="161"/>
        <v>1.0448763574437474</v>
      </c>
      <c r="CM40" s="121">
        <f t="shared" si="161"/>
        <v>1.0679441576204622</v>
      </c>
      <c r="CN40" s="121">
        <f t="shared" si="161"/>
        <v>0.86711382590239816</v>
      </c>
      <c r="CO40" s="122">
        <f>CP40+CQ40</f>
        <v>148013168.56999999</v>
      </c>
      <c r="CP40" s="122">
        <f>CP39+CP16</f>
        <v>77511668.329999998</v>
      </c>
      <c r="CQ40" s="122">
        <f>CQ39+CQ16</f>
        <v>70501500.24000001</v>
      </c>
      <c r="CR40" s="122">
        <f>CS40+CT40</f>
        <v>50825108.06000001</v>
      </c>
      <c r="CS40" s="122">
        <f>CS39+CS16</f>
        <v>47509885.790000007</v>
      </c>
      <c r="CT40" s="122">
        <f>CT39+CT16</f>
        <v>3315222.27</v>
      </c>
      <c r="CU40" s="122">
        <f>CV40+CW40</f>
        <v>14152293.500000002</v>
      </c>
      <c r="CV40" s="122">
        <f>CV39+CV16</f>
        <v>14072591.330000002</v>
      </c>
      <c r="CW40" s="122">
        <f>CW39+CW16</f>
        <v>79702.17</v>
      </c>
      <c r="CX40" s="121">
        <f t="shared" si="167"/>
        <v>0.34338233922722389</v>
      </c>
      <c r="CY40" s="121">
        <f t="shared" si="167"/>
        <v>0.61293850092002022</v>
      </c>
      <c r="CZ40" s="121">
        <f t="shared" si="167"/>
        <v>4.7023428703139317E-2</v>
      </c>
      <c r="DA40" s="121" t="str">
        <f t="shared" si="105"/>
        <v>СВ.200</v>
      </c>
      <c r="DB40" s="121" t="str">
        <f t="shared" si="105"/>
        <v>СВ.200</v>
      </c>
      <c r="DC40" s="121" t="str">
        <f t="shared" si="105"/>
        <v>СВ.200</v>
      </c>
      <c r="DD40" s="122">
        <f>DE40+DF40</f>
        <v>120282834.56</v>
      </c>
      <c r="DE40" s="122">
        <f>DE39+DE16</f>
        <v>109633519.71000001</v>
      </c>
      <c r="DF40" s="122">
        <f>DF39+DF16</f>
        <v>10649314.85</v>
      </c>
      <c r="DG40" s="122">
        <f>DH40+DI40</f>
        <v>47595718.710000001</v>
      </c>
      <c r="DH40" s="122">
        <f>DH39+DH16</f>
        <v>43484856.660000004</v>
      </c>
      <c r="DI40" s="122">
        <f>DI39+DI16</f>
        <v>4110862.0500000003</v>
      </c>
      <c r="DJ40" s="122">
        <f>DK40+DL40</f>
        <v>47010598.339999996</v>
      </c>
      <c r="DK40" s="122">
        <f>DK39+DK16</f>
        <v>45119757.189999998</v>
      </c>
      <c r="DL40" s="122">
        <f>DL39+DL16</f>
        <v>1890841.1500000004</v>
      </c>
      <c r="DM40" s="121">
        <f t="shared" si="108"/>
        <v>0.39569834618636379</v>
      </c>
      <c r="DN40" s="121">
        <f t="shared" si="108"/>
        <v>0.39663833447129232</v>
      </c>
      <c r="DO40" s="121">
        <f t="shared" si="108"/>
        <v>0.38602127065479713</v>
      </c>
      <c r="DP40" s="121">
        <f t="shared" si="154"/>
        <v>1.0124465629169017</v>
      </c>
      <c r="DQ40" s="121">
        <f t="shared" si="154"/>
        <v>0.96376530744357947</v>
      </c>
      <c r="DR40" s="121" t="str">
        <f t="shared" si="154"/>
        <v>СВ.200</v>
      </c>
      <c r="DS40" s="275">
        <f>DT40+DU40</f>
        <v>4359883.71</v>
      </c>
      <c r="DT40" s="122">
        <f>DT39+DT16</f>
        <v>963191.66999999993</v>
      </c>
      <c r="DU40" s="122">
        <f>DU39+DU16</f>
        <v>3396692.04</v>
      </c>
      <c r="DV40" s="275">
        <f>DW40+DX40</f>
        <v>5277024.7299999995</v>
      </c>
      <c r="DW40" s="122">
        <f>DW39+DW16</f>
        <v>3027705</v>
      </c>
      <c r="DX40" s="122">
        <f>DX39+DX16</f>
        <v>2249319.7299999995</v>
      </c>
      <c r="DY40" s="275">
        <f>DZ40+EA40</f>
        <v>2308215.29</v>
      </c>
      <c r="DZ40" s="275">
        <f>DZ39+DZ16</f>
        <v>1715227.99</v>
      </c>
      <c r="EA40" s="275">
        <f>EA39+EA16</f>
        <v>592987.30000000005</v>
      </c>
      <c r="EB40" s="121">
        <f t="shared" si="162"/>
        <v>1.2103590556547206</v>
      </c>
      <c r="EC40" s="121" t="str">
        <f>IF(DT40=0," ",IF(DW40/DT40*100&gt;200,"СВ.200",DW40/DT40))</f>
        <v>СВ.200</v>
      </c>
      <c r="ED40" s="121">
        <f>IF(DU40=0," ",IF(DX40/DU40*100&gt;200,"СВ.200",DX40/DU40))</f>
        <v>0.66220890899488183</v>
      </c>
      <c r="EE40" s="121" t="str">
        <f t="shared" si="111"/>
        <v>СВ.200</v>
      </c>
      <c r="EF40" s="121">
        <f t="shared" si="111"/>
        <v>1.7651909936474393</v>
      </c>
      <c r="EG40" s="121" t="str">
        <f t="shared" si="111"/>
        <v>СВ.200</v>
      </c>
      <c r="EH40" s="122">
        <f>EI40+EJ40</f>
        <v>30472235.039999999</v>
      </c>
      <c r="EI40" s="122">
        <f>EI39+EI16</f>
        <v>29312499.25</v>
      </c>
      <c r="EJ40" s="122">
        <f>EJ39+EJ16</f>
        <v>1159735.79</v>
      </c>
      <c r="EK40" s="122">
        <f>EL40+EM40</f>
        <v>17554803.069999997</v>
      </c>
      <c r="EL40" s="122">
        <f>EL39+EL16</f>
        <v>16510395.919999998</v>
      </c>
      <c r="EM40" s="122">
        <f>EM39+EM16</f>
        <v>1044407.15</v>
      </c>
      <c r="EN40" s="122">
        <f>EO40+EP40</f>
        <v>10347114.970000001</v>
      </c>
      <c r="EO40" s="122">
        <f>EO39+EO16</f>
        <v>10118196.800000001</v>
      </c>
      <c r="EP40" s="122">
        <f>EP39+EP16</f>
        <v>228918.17</v>
      </c>
      <c r="EQ40" s="121">
        <f t="shared" si="112"/>
        <v>0.5760917453858021</v>
      </c>
      <c r="ER40" s="121">
        <f t="shared" si="112"/>
        <v>0.56325445944361086</v>
      </c>
      <c r="ES40" s="121">
        <f t="shared" si="112"/>
        <v>0.90055610855986434</v>
      </c>
      <c r="ET40" s="121">
        <f t="shared" si="114"/>
        <v>1.6965891575475551</v>
      </c>
      <c r="EU40" s="121">
        <f t="shared" si="114"/>
        <v>1.631752796110864</v>
      </c>
      <c r="EV40" s="121" t="str">
        <f t="shared" si="114"/>
        <v>СВ.200</v>
      </c>
      <c r="EW40" s="122">
        <f>EX40+EY40</f>
        <v>149713601.46000001</v>
      </c>
      <c r="EX40" s="122">
        <f>EX39+EX16</f>
        <v>143151980</v>
      </c>
      <c r="EY40" s="122">
        <f>EY39+EY16</f>
        <v>6561621.46</v>
      </c>
      <c r="EZ40" s="122">
        <f>FA40+FB40</f>
        <v>18926717.309999995</v>
      </c>
      <c r="FA40" s="122">
        <f>FA39+FA16</f>
        <v>18885228.339999996</v>
      </c>
      <c r="FB40" s="122">
        <f>FB39+FB16</f>
        <v>41488.97</v>
      </c>
      <c r="FC40" s="122">
        <f>FD40+FE40</f>
        <v>3018430.8200000003</v>
      </c>
      <c r="FD40" s="122">
        <f>FD39+FD16</f>
        <v>2803837.37</v>
      </c>
      <c r="FE40" s="122">
        <f>FE39+FE16</f>
        <v>214593.44999999998</v>
      </c>
      <c r="FF40" s="121">
        <f t="shared" si="168"/>
        <v>0.12641949111789133</v>
      </c>
      <c r="FG40" s="121">
        <f t="shared" si="168"/>
        <v>0.13192432504251772</v>
      </c>
      <c r="FH40" s="121">
        <f t="shared" si="168"/>
        <v>6.322975236063069E-3</v>
      </c>
      <c r="FI40" s="121" t="str">
        <f t="shared" si="150"/>
        <v>СВ.200</v>
      </c>
      <c r="FJ40" s="121" t="str">
        <f t="shared" si="150"/>
        <v>СВ.200</v>
      </c>
      <c r="FK40" s="121">
        <f t="shared" si="150"/>
        <v>0.19333754129028638</v>
      </c>
      <c r="FL40" s="122">
        <f>FM40+FN40</f>
        <v>15066993.729999997</v>
      </c>
      <c r="FM40" s="122">
        <f>FM39+FM16</f>
        <v>7161134.2999999989</v>
      </c>
      <c r="FN40" s="122">
        <f>FN39+FN16</f>
        <v>7905859.4299999988</v>
      </c>
      <c r="FO40" s="122">
        <f>FP40+FQ40</f>
        <v>4098669.17</v>
      </c>
      <c r="FP40" s="122">
        <f>FP39+FP16</f>
        <v>3645057.87</v>
      </c>
      <c r="FQ40" s="122">
        <f>FQ39+FQ16</f>
        <v>453611.3</v>
      </c>
      <c r="FR40" s="122">
        <f>FS40+FT40</f>
        <v>3336695.0200000005</v>
      </c>
      <c r="FS40" s="122">
        <f>FS39+FS16</f>
        <v>3004787.1100000003</v>
      </c>
      <c r="FT40" s="122">
        <f>FT39+FT16</f>
        <v>331907.90999999997</v>
      </c>
      <c r="FU40" s="121">
        <f t="shared" si="164"/>
        <v>0.27202965923050137</v>
      </c>
      <c r="FV40" s="121">
        <f t="shared" si="164"/>
        <v>0.50900565710658441</v>
      </c>
      <c r="FW40" s="285">
        <f t="shared" si="164"/>
        <v>5.7376595677720021E-2</v>
      </c>
      <c r="FX40" s="121">
        <f>IF(FO40&lt;0," ",IF(FR40&lt;0," ",IF(FR40=0," ",IF(FO40/FR40*100&gt;200,"СВ.200",FO40/FR40))))</f>
        <v>1.2283619406127202</v>
      </c>
      <c r="FY40" s="121">
        <f t="shared" si="163"/>
        <v>1.2130835685061228</v>
      </c>
      <c r="FZ40" s="121">
        <f t="shared" si="163"/>
        <v>1.3666781849218357</v>
      </c>
      <c r="GA40" s="276">
        <f>I40/'[1]исп.мун.образ01.04.2025-налогов'!I40</f>
        <v>0.13516598555904397</v>
      </c>
      <c r="GB40" s="277">
        <f>J40/'[1]исп.мун.образ01.04.2025-налогов'!J40</f>
        <v>0.14523161264230772</v>
      </c>
      <c r="GC40" s="277">
        <f>K40/'[1]исп.мун.образ01.04.2025-налогов'!K40</f>
        <v>8.1152136744629899E-2</v>
      </c>
      <c r="GD40" s="277">
        <f>F40/'[1]исп.мун.образ01.04.2025-налогов'!F40</f>
        <v>0.13922290475583934</v>
      </c>
      <c r="GE40" s="277">
        <f>G40/'[1]исп.мун.образ01.04.2025-налогов'!G40</f>
        <v>0.15065533421749214</v>
      </c>
      <c r="GF40" s="277">
        <f>H40/'[1]исп.мун.образ01.04.2025-налогов'!H40</f>
        <v>7.6088175838976008E-2</v>
      </c>
      <c r="GG40" s="125">
        <f t="shared" si="34"/>
        <v>0.27691610153479068</v>
      </c>
      <c r="GH40" s="125">
        <f t="shared" si="34"/>
        <v>0.29468632882706491</v>
      </c>
      <c r="GI40" s="125">
        <f t="shared" si="34"/>
        <v>0.10626131602829174</v>
      </c>
      <c r="GJ40" s="125">
        <f t="shared" si="35"/>
        <v>0.23759797956375314</v>
      </c>
      <c r="GK40" s="125">
        <f t="shared" si="35"/>
        <v>0.24779101192224035</v>
      </c>
      <c r="GL40" s="125">
        <f t="shared" si="35"/>
        <v>0.12614272876867838</v>
      </c>
      <c r="GM40" s="125">
        <f t="shared" si="75"/>
        <v>3.0279698050482761E-2</v>
      </c>
      <c r="GN40" s="125">
        <f t="shared" si="75"/>
        <v>2.689092822273741E-2</v>
      </c>
      <c r="GO40" s="125">
        <f t="shared" si="75"/>
        <v>6.2823445441727549E-2</v>
      </c>
      <c r="GP40" s="125">
        <f t="shared" si="76"/>
        <v>3.5363089916793204E-2</v>
      </c>
      <c r="GQ40" s="125">
        <f t="shared" si="36"/>
        <v>3.1047503237696131E-2</v>
      </c>
      <c r="GR40" s="125">
        <f t="shared" si="36"/>
        <v>8.2551677054569672E-2</v>
      </c>
      <c r="GS40" s="125">
        <f t="shared" si="37"/>
        <v>5.1237469316074792E-2</v>
      </c>
      <c r="GT40" s="125">
        <f t="shared" si="37"/>
        <v>5.6254206436951087E-2</v>
      </c>
      <c r="GU40" s="125">
        <f t="shared" si="37"/>
        <v>3.0596838986736308E-3</v>
      </c>
      <c r="GV40" s="125">
        <f t="shared" si="38"/>
        <v>0.15074632609153005</v>
      </c>
      <c r="GW40" s="125">
        <f t="shared" si="38"/>
        <v>0.15380054091064846</v>
      </c>
      <c r="GX40" s="125">
        <f t="shared" si="38"/>
        <v>0.11735015244322032</v>
      </c>
      <c r="GY40" s="125">
        <f t="shared" si="39"/>
        <v>3.7461064935183343E-2</v>
      </c>
      <c r="GZ40" s="125">
        <f t="shared" si="39"/>
        <v>4.0446788953751124E-2</v>
      </c>
      <c r="HA40" s="128">
        <f t="shared" si="39"/>
        <v>8.7879318575997747E-3</v>
      </c>
      <c r="HB40" s="125">
        <f t="shared" si="40"/>
        <v>5.2067219708392523E-2</v>
      </c>
      <c r="HC40" s="125">
        <f t="shared" si="40"/>
        <v>5.3447988369600387E-2</v>
      </c>
      <c r="HD40" s="125">
        <f t="shared" si="40"/>
        <v>3.6969267302035008E-2</v>
      </c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</row>
    <row r="41" spans="1:238" s="279" customFormat="1" ht="19.5" customHeight="1" x14ac:dyDescent="0.2">
      <c r="A41" s="4"/>
      <c r="B41" s="274" t="s">
        <v>117</v>
      </c>
      <c r="C41" s="122">
        <v>3654095941.79</v>
      </c>
      <c r="D41" s="122"/>
      <c r="E41" s="122"/>
      <c r="F41" s="122">
        <v>1775268480.6399999</v>
      </c>
      <c r="G41" s="122"/>
      <c r="H41" s="122"/>
      <c r="I41" s="122">
        <v>694474002.74000001</v>
      </c>
      <c r="J41" s="122"/>
      <c r="K41" s="122"/>
      <c r="L41" s="121">
        <f>IF(C41=0," ",IF(F41/C41*100&gt;200,"СВ.200",F41/C41))</f>
        <v>0.4858297398098323</v>
      </c>
      <c r="M41" s="121" t="str">
        <f t="shared" si="156"/>
        <v xml:space="preserve"> </v>
      </c>
      <c r="N41" s="121" t="str">
        <f t="shared" si="156"/>
        <v xml:space="preserve"> </v>
      </c>
      <c r="O41" s="121" t="str">
        <f t="shared" si="157"/>
        <v>СВ.200</v>
      </c>
      <c r="P41" s="121" t="str">
        <f t="shared" si="157"/>
        <v xml:space="preserve"> </v>
      </c>
      <c r="Q41" s="121" t="str">
        <f t="shared" si="157"/>
        <v xml:space="preserve"> </v>
      </c>
      <c r="R41" s="122">
        <v>0</v>
      </c>
      <c r="S41" s="122"/>
      <c r="T41" s="122"/>
      <c r="U41" s="122">
        <v>0</v>
      </c>
      <c r="V41" s="122"/>
      <c r="W41" s="122"/>
      <c r="X41" s="122">
        <v>0</v>
      </c>
      <c r="Y41" s="122"/>
      <c r="Z41" s="122"/>
      <c r="AA41" s="121" t="str">
        <f t="shared" ref="AA41:AC42" si="170">IF(R41=0," ",IF(U41/R41*100&gt;200,"СВ.200",U41/R41))</f>
        <v xml:space="preserve"> </v>
      </c>
      <c r="AB41" s="121" t="str">
        <f t="shared" si="170"/>
        <v xml:space="preserve"> </v>
      </c>
      <c r="AC41" s="121" t="str">
        <f t="shared" si="170"/>
        <v xml:space="preserve"> </v>
      </c>
      <c r="AD41" s="121" t="str">
        <f t="shared" si="151"/>
        <v xml:space="preserve"> </v>
      </c>
      <c r="AE41" s="121" t="str">
        <f t="shared" si="151"/>
        <v xml:space="preserve"> </v>
      </c>
      <c r="AF41" s="121" t="str">
        <f t="shared" si="151"/>
        <v xml:space="preserve"> </v>
      </c>
      <c r="AG41" s="122">
        <v>13817212.98</v>
      </c>
      <c r="AH41" s="122"/>
      <c r="AI41" s="122"/>
      <c r="AJ41" s="122">
        <v>3182750.74</v>
      </c>
      <c r="AK41" s="122"/>
      <c r="AL41" s="122"/>
      <c r="AM41" s="122">
        <v>2240357.69</v>
      </c>
      <c r="AN41" s="122"/>
      <c r="AO41" s="122"/>
      <c r="AP41" s="121">
        <f t="shared" si="165"/>
        <v>0.2303467960294841</v>
      </c>
      <c r="AQ41" s="121" t="str">
        <f t="shared" si="165"/>
        <v xml:space="preserve"> </v>
      </c>
      <c r="AR41" s="121" t="str">
        <f t="shared" si="165"/>
        <v xml:space="preserve"> </v>
      </c>
      <c r="AS41" s="121">
        <f t="shared" si="152"/>
        <v>1.4206440133227121</v>
      </c>
      <c r="AT41" s="121" t="str">
        <f t="shared" si="152"/>
        <v xml:space="preserve"> </v>
      </c>
      <c r="AU41" s="121" t="str">
        <f t="shared" si="152"/>
        <v xml:space="preserve"> </v>
      </c>
      <c r="AV41" s="122">
        <v>30462527.48</v>
      </c>
      <c r="AW41" s="122"/>
      <c r="AX41" s="122"/>
      <c r="AY41" s="122">
        <v>13738075.060000001</v>
      </c>
      <c r="AZ41" s="122"/>
      <c r="BA41" s="122"/>
      <c r="BB41" s="122">
        <v>3243770.91</v>
      </c>
      <c r="BC41" s="122"/>
      <c r="BD41" s="122"/>
      <c r="BE41" s="121">
        <f>IF(AV41=0," ",IF(AY41/AV41*100&gt;200,"СВ.200",AY41/AV41))</f>
        <v>0.45098277117746238</v>
      </c>
      <c r="BF41" s="121" t="str">
        <f t="shared" si="158"/>
        <v xml:space="preserve"> </v>
      </c>
      <c r="BG41" s="121" t="str">
        <f t="shared" si="158"/>
        <v xml:space="preserve"> </v>
      </c>
      <c r="BH41" s="121" t="str">
        <f t="shared" si="166"/>
        <v>СВ.200</v>
      </c>
      <c r="BI41" s="121" t="str">
        <f t="shared" si="166"/>
        <v xml:space="preserve"> </v>
      </c>
      <c r="BJ41" s="121" t="str">
        <f t="shared" si="166"/>
        <v xml:space="preserve"> </v>
      </c>
      <c r="BK41" s="122">
        <v>9989554.4100000001</v>
      </c>
      <c r="BL41" s="122"/>
      <c r="BM41" s="122"/>
      <c r="BN41" s="122">
        <v>6232327.3200000003</v>
      </c>
      <c r="BO41" s="122"/>
      <c r="BP41" s="122"/>
      <c r="BQ41" s="122">
        <v>5227530.7699999996</v>
      </c>
      <c r="BR41" s="122"/>
      <c r="BS41" s="122"/>
      <c r="BT41" s="121">
        <f>IF(BK41=0," ",IF(BN41/BK41*100&gt;200,"СВ.200",BN41/BK41))</f>
        <v>0.62388441608177803</v>
      </c>
      <c r="BU41" s="121" t="str">
        <f t="shared" si="159"/>
        <v xml:space="preserve"> </v>
      </c>
      <c r="BV41" s="121" t="str">
        <f t="shared" si="159"/>
        <v xml:space="preserve"> </v>
      </c>
      <c r="BW41" s="121">
        <f t="shared" si="98"/>
        <v>1.1922124601860546</v>
      </c>
      <c r="BX41" s="121" t="str">
        <f t="shared" si="98"/>
        <v xml:space="preserve"> </v>
      </c>
      <c r="BY41" s="121" t="str">
        <f t="shared" si="98"/>
        <v xml:space="preserve"> </v>
      </c>
      <c r="BZ41" s="122">
        <v>70104890.159999996</v>
      </c>
      <c r="CA41" s="122"/>
      <c r="CB41" s="122"/>
      <c r="CC41" s="122">
        <v>22169838.859999999</v>
      </c>
      <c r="CD41" s="122"/>
      <c r="CE41" s="122"/>
      <c r="CF41" s="122">
        <v>118264967.72</v>
      </c>
      <c r="CG41" s="122"/>
      <c r="CH41" s="122"/>
      <c r="CI41" s="121">
        <f t="shared" si="160"/>
        <v>0.31623812275294777</v>
      </c>
      <c r="CJ41" s="121" t="str">
        <f t="shared" si="160"/>
        <v xml:space="preserve"> </v>
      </c>
      <c r="CK41" s="121" t="str">
        <f t="shared" si="160"/>
        <v xml:space="preserve"> </v>
      </c>
      <c r="CL41" s="121">
        <f>IF(CF41&lt;=0," ",IF(CC41/CF41*100&gt;200,"СВ.200",CC41/CF41))</f>
        <v>0.18745905306877125</v>
      </c>
      <c r="CM41" s="121" t="str">
        <f>IF(CG41=0," ",IF(CD41/CG41*100&gt;200,"СВ.200",CD41/CG41))</f>
        <v xml:space="preserve"> </v>
      </c>
      <c r="CN41" s="121" t="str">
        <f>IF(CH41=0," ",IF(CE41/CH41*100&gt;200,"СВ.200",CE41/CH41))</f>
        <v xml:space="preserve"> </v>
      </c>
      <c r="CO41" s="122">
        <v>13107909.65</v>
      </c>
      <c r="CP41" s="122"/>
      <c r="CQ41" s="122"/>
      <c r="CR41" s="122">
        <v>2667336.67</v>
      </c>
      <c r="CS41" s="122"/>
      <c r="CT41" s="122"/>
      <c r="CU41" s="122">
        <v>1524631.48</v>
      </c>
      <c r="CV41" s="122"/>
      <c r="CW41" s="122"/>
      <c r="CX41" s="121">
        <f t="shared" si="167"/>
        <v>0.2034906206421708</v>
      </c>
      <c r="CY41" s="121" t="str">
        <f t="shared" si="167"/>
        <v xml:space="preserve"> </v>
      </c>
      <c r="CZ41" s="121" t="str">
        <f t="shared" si="167"/>
        <v xml:space="preserve"> </v>
      </c>
      <c r="DA41" s="121">
        <f>IF(CU41&lt;=0," ",IF(CR41/CU41*100&gt;200,"СВ.200",CR41/CU41))</f>
        <v>1.7494959962390386</v>
      </c>
      <c r="DB41" s="121" t="str">
        <f>IF(CV41=0," ",IF(CS41/CV41*100&gt;200,"СВ.200",CS41/CV41))</f>
        <v xml:space="preserve"> </v>
      </c>
      <c r="DC41" s="121" t="str">
        <f>IF(CW41=0," ",IF(CT41/CW41*100&gt;200,"СВ.200",CT41/CW41))</f>
        <v xml:space="preserve"> </v>
      </c>
      <c r="DD41" s="122"/>
      <c r="DE41" s="122"/>
      <c r="DF41" s="122"/>
      <c r="DG41" s="122">
        <v>0</v>
      </c>
      <c r="DH41" s="122"/>
      <c r="DI41" s="122"/>
      <c r="DJ41" s="122">
        <v>0</v>
      </c>
      <c r="DK41" s="122"/>
      <c r="DL41" s="122"/>
      <c r="DM41" s="121" t="str">
        <f t="shared" si="108"/>
        <v xml:space="preserve"> </v>
      </c>
      <c r="DN41" s="121" t="str">
        <f t="shared" si="108"/>
        <v xml:space="preserve"> </v>
      </c>
      <c r="DO41" s="121" t="str">
        <f t="shared" si="108"/>
        <v xml:space="preserve"> </v>
      </c>
      <c r="DP41" s="121" t="str">
        <f t="shared" si="154"/>
        <v xml:space="preserve"> </v>
      </c>
      <c r="DQ41" s="121" t="str">
        <f t="shared" si="154"/>
        <v xml:space="preserve"> </v>
      </c>
      <c r="DR41" s="121" t="str">
        <f t="shared" si="154"/>
        <v xml:space="preserve"> </v>
      </c>
      <c r="DS41" s="275">
        <v>0</v>
      </c>
      <c r="DT41" s="122"/>
      <c r="DU41" s="122"/>
      <c r="DV41" s="275">
        <v>87600</v>
      </c>
      <c r="DW41" s="122"/>
      <c r="DX41" s="122"/>
      <c r="DY41" s="275">
        <v>219714.4</v>
      </c>
      <c r="DZ41" s="275"/>
      <c r="EA41" s="275"/>
      <c r="EB41" s="121" t="str">
        <f t="shared" si="162"/>
        <v xml:space="preserve"> </v>
      </c>
      <c r="EC41" s="121" t="str">
        <f>IF(DT41=0," ",IF(DW41/DT41*100&gt;200,"СВ.200",DW41/DT41))</f>
        <v xml:space="preserve"> </v>
      </c>
      <c r="ED41" s="121" t="str">
        <f>IF(DU41=0," ",IF(DX41/DU41*100&gt;200,"СВ.200",DX41/DU41))</f>
        <v xml:space="preserve"> </v>
      </c>
      <c r="EE41" s="121">
        <f t="shared" si="111"/>
        <v>0.39869940249705982</v>
      </c>
      <c r="EF41" s="121" t="str">
        <f t="shared" si="111"/>
        <v xml:space="preserve"> </v>
      </c>
      <c r="EG41" s="121" t="str">
        <f t="shared" si="111"/>
        <v xml:space="preserve"> </v>
      </c>
      <c r="EH41" s="122">
        <v>676178586.61000001</v>
      </c>
      <c r="EI41" s="122"/>
      <c r="EJ41" s="122"/>
      <c r="EK41" s="122">
        <v>174241068.74000001</v>
      </c>
      <c r="EL41" s="122"/>
      <c r="EM41" s="122"/>
      <c r="EN41" s="122">
        <v>121300296.48</v>
      </c>
      <c r="EO41" s="122"/>
      <c r="EP41" s="122"/>
      <c r="EQ41" s="121">
        <f>IF(EH41=0," ",IF(EK41/EH41*100&gt;200,"СВ.200",EK41/EH41))</f>
        <v>0.25768498469250867</v>
      </c>
      <c r="ER41" s="121" t="str">
        <f t="shared" si="112"/>
        <v xml:space="preserve"> </v>
      </c>
      <c r="ES41" s="121" t="str">
        <f t="shared" si="112"/>
        <v xml:space="preserve"> </v>
      </c>
      <c r="ET41" s="121">
        <f>IF(EN41=0," ",IF(EK41/EN41*100&gt;200,"СВ.200",EK41/EN41))</f>
        <v>1.4364438818064131</v>
      </c>
      <c r="EU41" s="121" t="str">
        <f t="shared" si="114"/>
        <v xml:space="preserve"> </v>
      </c>
      <c r="EV41" s="121" t="str">
        <f t="shared" si="114"/>
        <v xml:space="preserve"> </v>
      </c>
      <c r="EW41" s="122">
        <v>163123.82</v>
      </c>
      <c r="EX41" s="122"/>
      <c r="EY41" s="122"/>
      <c r="EZ41" s="122">
        <v>0</v>
      </c>
      <c r="FA41" s="122"/>
      <c r="FB41" s="122"/>
      <c r="FC41" s="122">
        <v>474815.93</v>
      </c>
      <c r="FD41" s="122"/>
      <c r="FE41" s="122"/>
      <c r="FF41" s="121">
        <f t="shared" si="168"/>
        <v>0</v>
      </c>
      <c r="FG41" s="121" t="str">
        <f t="shared" si="168"/>
        <v xml:space="preserve"> </v>
      </c>
      <c r="FH41" s="121" t="str">
        <f t="shared" si="168"/>
        <v xml:space="preserve"> </v>
      </c>
      <c r="FI41" s="125" t="str">
        <f>IF(EZ41&lt;=0," ",IF(FC41&lt;=0," ",IF(FC41=0," ",IF(EZ41/FC41*100&gt;200,"СВ.200",EZ41/FC41))))</f>
        <v xml:space="preserve"> </v>
      </c>
      <c r="FJ41" s="121" t="str">
        <f t="shared" si="150"/>
        <v xml:space="preserve"> </v>
      </c>
      <c r="FK41" s="121" t="str">
        <f t="shared" si="150"/>
        <v xml:space="preserve"> </v>
      </c>
      <c r="FL41" s="122"/>
      <c r="FM41" s="122"/>
      <c r="FN41" s="122"/>
      <c r="FO41" s="122"/>
      <c r="FP41" s="122"/>
      <c r="FQ41" s="122"/>
      <c r="FR41" s="122"/>
      <c r="FS41" s="122"/>
      <c r="FT41" s="122"/>
      <c r="FU41" s="121" t="str">
        <f t="shared" si="164"/>
        <v xml:space="preserve"> </v>
      </c>
      <c r="FV41" s="121" t="str">
        <f t="shared" si="164"/>
        <v xml:space="preserve"> </v>
      </c>
      <c r="FW41" s="285" t="str">
        <f t="shared" si="164"/>
        <v xml:space="preserve"> </v>
      </c>
      <c r="FX41" s="125" t="str">
        <f>IF(FO41&lt;=0," ",IF(FR41&lt;=0," ",IF(FR41=0," ",IF(FO41/FR41*100&gt;200,"СВ.200",FO41/FR41))))</f>
        <v xml:space="preserve"> </v>
      </c>
      <c r="FY41" s="121" t="str">
        <f t="shared" si="163"/>
        <v xml:space="preserve"> </v>
      </c>
      <c r="FZ41" s="121" t="str">
        <f t="shared" si="163"/>
        <v xml:space="preserve"> </v>
      </c>
      <c r="GA41" s="276">
        <f>I41/'[1]исп.мун.образ01.04.2025-налогов'!I41</f>
        <v>7.1298745148946352E-2</v>
      </c>
      <c r="GB41" s="277" t="s">
        <v>85</v>
      </c>
      <c r="GC41" s="277" t="s">
        <v>85</v>
      </c>
      <c r="GD41" s="277">
        <f>F41/'[1]исп.мун.образ01.04.2025-налогов'!F41</f>
        <v>0.16214871398093256</v>
      </c>
      <c r="GE41" s="277" t="s">
        <v>85</v>
      </c>
      <c r="GF41" s="277" t="s">
        <v>85</v>
      </c>
      <c r="GG41" s="125" t="str">
        <f t="shared" si="34"/>
        <v xml:space="preserve"> </v>
      </c>
      <c r="GH41" s="125" t="str">
        <f t="shared" si="34"/>
        <v xml:space="preserve"> </v>
      </c>
      <c r="GI41" s="125" t="str">
        <f t="shared" si="34"/>
        <v xml:space="preserve"> </v>
      </c>
      <c r="GJ41" s="125" t="str">
        <f t="shared" si="35"/>
        <v xml:space="preserve"> </v>
      </c>
      <c r="GK41" s="125" t="str">
        <f t="shared" si="35"/>
        <v xml:space="preserve"> </v>
      </c>
      <c r="GL41" s="125" t="str">
        <f t="shared" si="35"/>
        <v xml:space="preserve"> </v>
      </c>
      <c r="GM41" s="125">
        <f t="shared" si="75"/>
        <v>4.6708313013905812E-3</v>
      </c>
      <c r="GN41" s="125" t="str">
        <f t="shared" si="75"/>
        <v xml:space="preserve"> </v>
      </c>
      <c r="GO41" s="125" t="str">
        <f t="shared" si="75"/>
        <v xml:space="preserve"> </v>
      </c>
      <c r="GP41" s="125">
        <f t="shared" si="76"/>
        <v>7.7385900835953017E-3</v>
      </c>
      <c r="GQ41" s="125" t="str">
        <f t="shared" si="36"/>
        <v xml:space="preserve"> </v>
      </c>
      <c r="GR41" s="125" t="str">
        <f t="shared" si="36"/>
        <v xml:space="preserve"> </v>
      </c>
      <c r="GS41" s="125">
        <f>IF(CU41&lt;=0," ",IF(I41&lt;=0," ",IF(CU41/I41*100&gt;200,"СВ.200",CU41/I41)))</f>
        <v>2.1953758873401595E-3</v>
      </c>
      <c r="GT41" s="125" t="str">
        <f t="shared" si="37"/>
        <v xml:space="preserve"> </v>
      </c>
      <c r="GU41" s="125" t="str">
        <f t="shared" si="37"/>
        <v xml:space="preserve"> </v>
      </c>
      <c r="GV41" s="125">
        <f t="shared" si="38"/>
        <v>1.5024976216771457E-3</v>
      </c>
      <c r="GW41" s="125" t="str">
        <f t="shared" si="38"/>
        <v xml:space="preserve"> </v>
      </c>
      <c r="GX41" s="125" t="str">
        <f t="shared" si="38"/>
        <v xml:space="preserve"> </v>
      </c>
      <c r="GY41" s="125">
        <f t="shared" si="39"/>
        <v>0.17466499249996101</v>
      </c>
      <c r="GZ41" s="125" t="str">
        <f t="shared" si="39"/>
        <v xml:space="preserve"> </v>
      </c>
      <c r="HA41" s="128" t="str">
        <f t="shared" si="39"/>
        <v xml:space="preserve"> </v>
      </c>
      <c r="HB41" s="125">
        <f>IF(EK41&lt;=0," ",IF(F41&lt;=0," ",IF(EK41/F41*100&gt;200,"СВ.200",EK41/F41)))</f>
        <v>9.8149136674349435E-2</v>
      </c>
      <c r="HC41" s="125" t="str">
        <f t="shared" si="40"/>
        <v xml:space="preserve"> </v>
      </c>
      <c r="HD41" s="125" t="str">
        <f t="shared" si="40"/>
        <v xml:space="preserve"> </v>
      </c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</row>
    <row r="42" spans="1:238" s="279" customFormat="1" ht="15.75" x14ac:dyDescent="0.2">
      <c r="A42" s="4"/>
      <c r="B42" s="145" t="s">
        <v>191</v>
      </c>
      <c r="C42" s="146">
        <v>4875956492.1099997</v>
      </c>
      <c r="D42" s="122">
        <f>D16+D39</f>
        <v>1066550746.5599999</v>
      </c>
      <c r="E42" s="122">
        <f>E40</f>
        <v>168851014.84999996</v>
      </c>
      <c r="F42" s="146">
        <v>2112425009.6100001</v>
      </c>
      <c r="G42" s="122">
        <f>G16+G39</f>
        <v>308905843.29999995</v>
      </c>
      <c r="H42" s="122">
        <f>H40</f>
        <v>28250685.670000002</v>
      </c>
      <c r="I42" s="146">
        <v>970682302.07000017</v>
      </c>
      <c r="J42" s="122">
        <f>J16+J39</f>
        <v>250160694.13000005</v>
      </c>
      <c r="K42" s="122">
        <f>K40</f>
        <v>26049151.690000001</v>
      </c>
      <c r="L42" s="121">
        <f t="shared" si="156"/>
        <v>0.43323294886412711</v>
      </c>
      <c r="M42" s="121">
        <f t="shared" si="156"/>
        <v>0.28963070373944194</v>
      </c>
      <c r="N42" s="121">
        <f t="shared" si="156"/>
        <v>0.16731131699206372</v>
      </c>
      <c r="O42" s="121" t="str">
        <f t="shared" si="157"/>
        <v>СВ.200</v>
      </c>
      <c r="P42" s="121">
        <f t="shared" si="157"/>
        <v>1.2348296536924064</v>
      </c>
      <c r="Q42" s="121">
        <f t="shared" si="157"/>
        <v>1.0845146132280825</v>
      </c>
      <c r="R42" s="122">
        <f>R40+R41</f>
        <v>321993415.67000002</v>
      </c>
      <c r="S42" s="122">
        <f>S16+S39</f>
        <v>309541640.67000002</v>
      </c>
      <c r="T42" s="122">
        <f>T40</f>
        <v>12451775</v>
      </c>
      <c r="U42" s="122">
        <f>U40+U41</f>
        <v>80107710.079999998</v>
      </c>
      <c r="V42" s="122">
        <f>V40</f>
        <v>76544091.5</v>
      </c>
      <c r="W42" s="122">
        <f>W40</f>
        <v>3563618.5799999996</v>
      </c>
      <c r="X42" s="122">
        <f>X40+X41</f>
        <v>76486953.710000008</v>
      </c>
      <c r="Y42" s="122">
        <f>Y40</f>
        <v>73718936.570000008</v>
      </c>
      <c r="Z42" s="122">
        <f>Z40</f>
        <v>2768017.14</v>
      </c>
      <c r="AA42" s="121">
        <f t="shared" si="170"/>
        <v>0.24878679557255182</v>
      </c>
      <c r="AB42" s="121">
        <f t="shared" si="170"/>
        <v>0.2472820501122919</v>
      </c>
      <c r="AC42" s="121">
        <f t="shared" si="170"/>
        <v>0.2861936213913277</v>
      </c>
      <c r="AD42" s="121">
        <f t="shared" si="151"/>
        <v>1.0473382216753993</v>
      </c>
      <c r="AE42" s="121">
        <f t="shared" si="151"/>
        <v>1.0383233272405843</v>
      </c>
      <c r="AF42" s="121">
        <f t="shared" si="151"/>
        <v>1.2874264860946631</v>
      </c>
      <c r="AG42" s="122">
        <f>AG40+AG41</f>
        <v>55136882.040000007</v>
      </c>
      <c r="AH42" s="122">
        <f>AH40</f>
        <v>19154259.190000001</v>
      </c>
      <c r="AI42" s="122">
        <f>AI40</f>
        <v>22165409.869999997</v>
      </c>
      <c r="AJ42" s="122">
        <f>AJ40+AJ41</f>
        <v>6505993.96</v>
      </c>
      <c r="AK42" s="122">
        <f>AK40</f>
        <v>2058209.83</v>
      </c>
      <c r="AL42" s="122">
        <f>AL40</f>
        <v>1265033.3899999997</v>
      </c>
      <c r="AM42" s="122">
        <f>AM40+AM41</f>
        <v>13364443.73</v>
      </c>
      <c r="AN42" s="122">
        <f>AN40</f>
        <v>2673252.3199999998</v>
      </c>
      <c r="AO42" s="122">
        <f>AO40</f>
        <v>8450833.7200000007</v>
      </c>
      <c r="AP42" s="121">
        <f t="shared" si="165"/>
        <v>0.11799713221505913</v>
      </c>
      <c r="AQ42" s="121">
        <f t="shared" si="165"/>
        <v>0.10745442095064392</v>
      </c>
      <c r="AR42" s="121">
        <f t="shared" si="165"/>
        <v>5.7072411357128663E-2</v>
      </c>
      <c r="AS42" s="121">
        <f t="shared" si="152"/>
        <v>0.4868136745112398</v>
      </c>
      <c r="AT42" s="121">
        <f t="shared" si="152"/>
        <v>0.76992725849387844</v>
      </c>
      <c r="AU42" s="121">
        <f t="shared" si="152"/>
        <v>0.14969332398602675</v>
      </c>
      <c r="AV42" s="122">
        <f>AV40+AV41</f>
        <v>70696061.659999996</v>
      </c>
      <c r="AW42" s="122">
        <f>AW40</f>
        <v>32097198.149999999</v>
      </c>
      <c r="AX42" s="122">
        <f>AX40</f>
        <v>8136336.0299999993</v>
      </c>
      <c r="AY42" s="122">
        <f>AY40+AY41</f>
        <v>25660971.710000001</v>
      </c>
      <c r="AZ42" s="122">
        <f>AZ40</f>
        <v>9590755.1700000018</v>
      </c>
      <c r="BA42" s="122">
        <f>BA40</f>
        <v>2332141.4799999995</v>
      </c>
      <c r="BB42" s="122">
        <f>BB40+BB41</f>
        <v>11607321.640000001</v>
      </c>
      <c r="BC42" s="122">
        <f>BC40</f>
        <v>6727053.2699999996</v>
      </c>
      <c r="BD42" s="122">
        <f>BD40</f>
        <v>1636497.46</v>
      </c>
      <c r="BE42" s="121">
        <f>IF(AV42=0," ",IF(AY42/AV42*100&gt;200,"СВ.200",AY42/AV42))</f>
        <v>0.36297597217525118</v>
      </c>
      <c r="BF42" s="121">
        <f t="shared" si="158"/>
        <v>0.29880350070368999</v>
      </c>
      <c r="BG42" s="121">
        <f t="shared" si="158"/>
        <v>0.28663288627719075</v>
      </c>
      <c r="BH42" s="121" t="str">
        <f t="shared" si="166"/>
        <v>СВ.200</v>
      </c>
      <c r="BI42" s="121">
        <f t="shared" si="166"/>
        <v>1.4256993047417925</v>
      </c>
      <c r="BJ42" s="121">
        <f t="shared" si="166"/>
        <v>1.4250810264013485</v>
      </c>
      <c r="BK42" s="122">
        <f>BK40+BK41</f>
        <v>22891790.219999999</v>
      </c>
      <c r="BL42" s="122">
        <f>BL40</f>
        <v>12902235.810000001</v>
      </c>
      <c r="BM42" s="122">
        <f>BM40</f>
        <v>0</v>
      </c>
      <c r="BN42" s="122">
        <f>BN40+BN41</f>
        <v>15580818.119999999</v>
      </c>
      <c r="BO42" s="122">
        <f>BO40</f>
        <v>9348490.7999999989</v>
      </c>
      <c r="BP42" s="122">
        <f>BP40</f>
        <v>0</v>
      </c>
      <c r="BQ42" s="122">
        <f>BQ40+BQ41</f>
        <v>13068826.989999998</v>
      </c>
      <c r="BR42" s="122">
        <f>BR40</f>
        <v>7841296.2199999979</v>
      </c>
      <c r="BS42" s="122">
        <f>BS40</f>
        <v>0</v>
      </c>
      <c r="BT42" s="121">
        <f>IF(BK42=0," ",IF(BN42/BK42*100&gt;200,"СВ.200",BN42/BK42))</f>
        <v>0.68062908013141843</v>
      </c>
      <c r="BU42" s="121">
        <f t="shared" si="159"/>
        <v>0.72456362894517568</v>
      </c>
      <c r="BV42" s="121" t="str">
        <f t="shared" si="159"/>
        <v xml:space="preserve"> </v>
      </c>
      <c r="BW42" s="121">
        <f t="shared" si="98"/>
        <v>1.1922124404831531</v>
      </c>
      <c r="BX42" s="121">
        <f t="shared" si="98"/>
        <v>1.1922124273478858</v>
      </c>
      <c r="BY42" s="121" t="str">
        <f t="shared" si="98"/>
        <v xml:space="preserve"> </v>
      </c>
      <c r="BZ42" s="122">
        <f>BZ40+BZ41</f>
        <v>269635161.88</v>
      </c>
      <c r="CA42" s="122">
        <f>CA40</f>
        <v>189833630.22000003</v>
      </c>
      <c r="CB42" s="122">
        <f>CB40</f>
        <v>9696641.5</v>
      </c>
      <c r="CC42" s="122">
        <f>CC41+CC40</f>
        <v>76445989.969999999</v>
      </c>
      <c r="CD42" s="122">
        <f>CD40</f>
        <v>49102500.139999993</v>
      </c>
      <c r="CE42" s="122">
        <f>CE40</f>
        <v>5173650.9700000007</v>
      </c>
      <c r="CF42" s="122">
        <f>CF41+CF40</f>
        <v>170210014.34999999</v>
      </c>
      <c r="CG42" s="122">
        <f>CG40</f>
        <v>45978527.79999999</v>
      </c>
      <c r="CH42" s="122">
        <f>CH40</f>
        <v>5966518.8300000001</v>
      </c>
      <c r="CI42" s="121">
        <f t="shared" si="160"/>
        <v>0.28351639836951964</v>
      </c>
      <c r="CJ42" s="121">
        <f t="shared" si="160"/>
        <v>0.2586607024429477</v>
      </c>
      <c r="CK42" s="121">
        <f t="shared" si="160"/>
        <v>0.53355081447530062</v>
      </c>
      <c r="CL42" s="121">
        <f>IF(CF42=0," ",IF(CC42/CF42*100&gt;200,"СВ.200",CC42/CF42))</f>
        <v>0.4491274515305862</v>
      </c>
      <c r="CM42" s="121">
        <f>IF(CG42=0," ",IF(CD42/CG42*100&gt;200,"СВ.200",CD42/CG42))</f>
        <v>1.0679441576204622</v>
      </c>
      <c r="CN42" s="121">
        <f>IF(CH42=0," ",IF(CE42/CH42*100&gt;200,"СВ.200",CE42/CH42))</f>
        <v>0.86711382590239816</v>
      </c>
      <c r="CO42" s="122">
        <f>CO40+CO41</f>
        <v>161121078.22</v>
      </c>
      <c r="CP42" s="122">
        <f>CP40</f>
        <v>77511668.329999998</v>
      </c>
      <c r="CQ42" s="122">
        <f>CQ40</f>
        <v>70501500.24000001</v>
      </c>
      <c r="CR42" s="122">
        <f>CR40+CR41</f>
        <v>53492444.730000012</v>
      </c>
      <c r="CS42" s="122">
        <f>CS40</f>
        <v>47509885.790000007</v>
      </c>
      <c r="CT42" s="122">
        <f>CT40</f>
        <v>3315222.27</v>
      </c>
      <c r="CU42" s="122">
        <f>CU40+CU41</f>
        <v>15676924.980000002</v>
      </c>
      <c r="CV42" s="122">
        <f>CV40</f>
        <v>14072591.330000002</v>
      </c>
      <c r="CW42" s="122">
        <f>CW40</f>
        <v>79702.17</v>
      </c>
      <c r="CX42" s="121">
        <f t="shared" si="167"/>
        <v>0.33200153152500428</v>
      </c>
      <c r="CY42" s="121">
        <f t="shared" si="167"/>
        <v>0.61293850092002022</v>
      </c>
      <c r="CZ42" s="121">
        <f t="shared" si="167"/>
        <v>4.7023428703139317E-2</v>
      </c>
      <c r="DA42" s="121" t="str">
        <f>IF(CU42=0," ",IF(CR42/CU42*100&gt;200,"СВ.200",CR42/CU42))</f>
        <v>СВ.200</v>
      </c>
      <c r="DB42" s="121" t="str">
        <f>IF(CV42=0," ",IF(CS42/CV42*100&gt;200,"СВ.200",CS42/CV42))</f>
        <v>СВ.200</v>
      </c>
      <c r="DC42" s="121" t="str">
        <f>IF(CW42=0," ",IF(CT42/CW42*100&gt;200,"СВ.200",CT42/CW42))</f>
        <v>СВ.200</v>
      </c>
      <c r="DD42" s="122">
        <f>DD40+DD41</f>
        <v>120282834.56</v>
      </c>
      <c r="DE42" s="122">
        <f>DE40</f>
        <v>109633519.71000001</v>
      </c>
      <c r="DF42" s="122">
        <f>DF40</f>
        <v>10649314.85</v>
      </c>
      <c r="DG42" s="122">
        <f>DG40+DG41</f>
        <v>47595718.710000001</v>
      </c>
      <c r="DH42" s="122">
        <f>DH40</f>
        <v>43484856.660000004</v>
      </c>
      <c r="DI42" s="122">
        <f>DI40</f>
        <v>4110862.0500000003</v>
      </c>
      <c r="DJ42" s="122">
        <f>DJ40+DJ41</f>
        <v>47010598.339999996</v>
      </c>
      <c r="DK42" s="122">
        <f>DK40</f>
        <v>45119757.189999998</v>
      </c>
      <c r="DL42" s="122">
        <f>DL40</f>
        <v>1890841.1500000004</v>
      </c>
      <c r="DM42" s="121">
        <f t="shared" si="108"/>
        <v>0.39569834618636379</v>
      </c>
      <c r="DN42" s="121">
        <f t="shared" si="108"/>
        <v>0.39663833447129232</v>
      </c>
      <c r="DO42" s="121">
        <f t="shared" si="108"/>
        <v>0.38602127065479713</v>
      </c>
      <c r="DP42" s="121">
        <f t="shared" si="154"/>
        <v>1.0124465629169017</v>
      </c>
      <c r="DQ42" s="121">
        <f t="shared" si="154"/>
        <v>0.96376530744357947</v>
      </c>
      <c r="DR42" s="121" t="str">
        <f t="shared" si="154"/>
        <v>СВ.200</v>
      </c>
      <c r="DS42" s="275">
        <f>DS40+DS41</f>
        <v>4359883.71</v>
      </c>
      <c r="DT42" s="122">
        <f>DT40</f>
        <v>963191.66999999993</v>
      </c>
      <c r="DU42" s="122">
        <f>DU40</f>
        <v>3396692.04</v>
      </c>
      <c r="DV42" s="275">
        <f>DV40+DV41</f>
        <v>5364624.7299999995</v>
      </c>
      <c r="DW42" s="122">
        <f>DW40</f>
        <v>3027705</v>
      </c>
      <c r="DX42" s="122">
        <f>DX40</f>
        <v>2249319.7299999995</v>
      </c>
      <c r="DY42" s="275">
        <f>DY40+DY41</f>
        <v>2527929.69</v>
      </c>
      <c r="DZ42" s="275">
        <f>DZ40</f>
        <v>1715227.99</v>
      </c>
      <c r="EA42" s="275">
        <f>EA40</f>
        <v>592987.30000000005</v>
      </c>
      <c r="EB42" s="121">
        <f t="shared" si="162"/>
        <v>1.2304513346756214</v>
      </c>
      <c r="EC42" s="121" t="str">
        <f>IF(DT42=0," ",IF(DW42/DT42*100&gt;200,"СВ.200",DW42/DT42))</f>
        <v>СВ.200</v>
      </c>
      <c r="ED42" s="121">
        <f>IF(DU42=0," ",IF(DX42/DU42*100&gt;200,"СВ.200",DX42/DU42))</f>
        <v>0.66220890899488183</v>
      </c>
      <c r="EE42" s="121" t="str">
        <f t="shared" si="111"/>
        <v>СВ.200</v>
      </c>
      <c r="EF42" s="121">
        <f t="shared" si="111"/>
        <v>1.7651909936474393</v>
      </c>
      <c r="EG42" s="121" t="str">
        <f t="shared" si="111"/>
        <v>СВ.200</v>
      </c>
      <c r="EH42" s="122">
        <f>EH40+EH41</f>
        <v>706650821.64999998</v>
      </c>
      <c r="EI42" s="122">
        <f>EI40</f>
        <v>29312499.25</v>
      </c>
      <c r="EJ42" s="122">
        <f>EJ40</f>
        <v>1159735.79</v>
      </c>
      <c r="EK42" s="122">
        <f>EK40+EK41</f>
        <v>191795871.81</v>
      </c>
      <c r="EL42" s="122">
        <f>EL40</f>
        <v>16510395.919999998</v>
      </c>
      <c r="EM42" s="122">
        <f>EM40</f>
        <v>1044407.15</v>
      </c>
      <c r="EN42" s="122">
        <f>EN40+EN41</f>
        <v>131647411.45</v>
      </c>
      <c r="EO42" s="122">
        <f>EO40</f>
        <v>10118196.800000001</v>
      </c>
      <c r="EP42" s="122">
        <f>EP40</f>
        <v>228918.17</v>
      </c>
      <c r="EQ42" s="121">
        <f t="shared" si="112"/>
        <v>0.2714153382885266</v>
      </c>
      <c r="ER42" s="121">
        <f t="shared" si="112"/>
        <v>0.56325445944361086</v>
      </c>
      <c r="ES42" s="121">
        <f t="shared" si="112"/>
        <v>0.90055610855986434</v>
      </c>
      <c r="ET42" s="121">
        <f t="shared" si="114"/>
        <v>1.4568905662292078</v>
      </c>
      <c r="EU42" s="121">
        <f t="shared" si="114"/>
        <v>1.631752796110864</v>
      </c>
      <c r="EV42" s="121" t="str">
        <f t="shared" si="114"/>
        <v>СВ.200</v>
      </c>
      <c r="EW42" s="122">
        <f>EW40+EW41</f>
        <v>149876725.28</v>
      </c>
      <c r="EX42" s="122">
        <f>EX40</f>
        <v>143151980</v>
      </c>
      <c r="EY42" s="122">
        <f>EY40</f>
        <v>6561621.46</v>
      </c>
      <c r="EZ42" s="122">
        <f>EZ40+EZ41</f>
        <v>18926717.309999995</v>
      </c>
      <c r="FA42" s="122">
        <f>FA40</f>
        <v>18885228.339999996</v>
      </c>
      <c r="FB42" s="122">
        <f>FB40</f>
        <v>41488.97</v>
      </c>
      <c r="FC42" s="122">
        <f>FC40+FC41</f>
        <v>3493246.7500000005</v>
      </c>
      <c r="FD42" s="122">
        <f>FD40</f>
        <v>2803837.37</v>
      </c>
      <c r="FE42" s="122">
        <f>FE40</f>
        <v>214593.44999999998</v>
      </c>
      <c r="FF42" s="121">
        <f t="shared" si="168"/>
        <v>0.12628189783731306</v>
      </c>
      <c r="FG42" s="121">
        <f t="shared" si="168"/>
        <v>0.13192432504251772</v>
      </c>
      <c r="FH42" s="121">
        <f t="shared" si="168"/>
        <v>6.322975236063069E-3</v>
      </c>
      <c r="FI42" s="121" t="str">
        <f t="shared" si="150"/>
        <v>СВ.200</v>
      </c>
      <c r="FJ42" s="121" t="str">
        <f t="shared" si="150"/>
        <v>СВ.200</v>
      </c>
      <c r="FK42" s="121">
        <f t="shared" si="150"/>
        <v>0.19333754129028638</v>
      </c>
      <c r="FL42" s="122">
        <f>FL40+FL41</f>
        <v>15066993.729999997</v>
      </c>
      <c r="FM42" s="122">
        <f>FM40</f>
        <v>7161134.2999999989</v>
      </c>
      <c r="FN42" s="122">
        <f>FN40</f>
        <v>7905859.4299999988</v>
      </c>
      <c r="FO42" s="122">
        <f>FO40+FO41</f>
        <v>4098669.17</v>
      </c>
      <c r="FP42" s="122">
        <f>FP40</f>
        <v>3645057.87</v>
      </c>
      <c r="FQ42" s="122">
        <f>FQ40</f>
        <v>453611.3</v>
      </c>
      <c r="FR42" s="122">
        <f>FR40+FR41</f>
        <v>3336695.0200000005</v>
      </c>
      <c r="FS42" s="122">
        <f>FS40</f>
        <v>3004787.1100000003</v>
      </c>
      <c r="FT42" s="122">
        <f>FT40</f>
        <v>331907.90999999997</v>
      </c>
      <c r="FU42" s="121">
        <f t="shared" si="164"/>
        <v>0.27202965923050137</v>
      </c>
      <c r="FV42" s="121">
        <f t="shared" si="164"/>
        <v>0.50900565710658441</v>
      </c>
      <c r="FW42" s="285">
        <f t="shared" si="164"/>
        <v>5.7376595677720021E-2</v>
      </c>
      <c r="FX42" s="121">
        <f>IF(FO42&lt;0," ",IF(FR42&lt;0," ",IF(FR42=0," ",IF(FO42/FR42*100&gt;200,"СВ.200",FO42/FR42))))</f>
        <v>1.2283619406127202</v>
      </c>
      <c r="FY42" s="121">
        <f t="shared" si="163"/>
        <v>1.2130835685061228</v>
      </c>
      <c r="FZ42" s="121">
        <f t="shared" si="163"/>
        <v>1.3666781849218357</v>
      </c>
      <c r="GA42" s="276">
        <f>I42/'[1]исп.мун.образ01.04.2025-налогов'!I42</f>
        <v>8.2374130455485098E-2</v>
      </c>
      <c r="GB42" s="277">
        <f>J42/'[1]исп.мун.образ01.04.2025-налогов'!J42</f>
        <v>0.14523161264230772</v>
      </c>
      <c r="GC42" s="277">
        <f>K42/'[1]исп.мун.образ01.04.2025-налогов'!K42</f>
        <v>8.1152136744629899E-2</v>
      </c>
      <c r="GD42" s="277">
        <f>F42/'[1]исп.мун.образ01.04.2025-налогов'!F42</f>
        <v>0.15799620190568897</v>
      </c>
      <c r="GE42" s="277">
        <f>G42/'[1]исп.мун.образ01.04.2025-налогов'!G42</f>
        <v>0.15065533421749214</v>
      </c>
      <c r="GF42" s="277">
        <f>H42/'[1]исп.мун.образ01.04.2025-налогов'!H42</f>
        <v>7.6088175838976008E-2</v>
      </c>
      <c r="GG42" s="125">
        <f t="shared" si="34"/>
        <v>7.879710338479437E-2</v>
      </c>
      <c r="GH42" s="125">
        <f t="shared" si="34"/>
        <v>0.29468632882706491</v>
      </c>
      <c r="GI42" s="125">
        <f t="shared" si="34"/>
        <v>0.10626131602829174</v>
      </c>
      <c r="GJ42" s="125">
        <f t="shared" si="35"/>
        <v>3.7922155681535709E-2</v>
      </c>
      <c r="GK42" s="125">
        <f t="shared" si="35"/>
        <v>0.24779101192224035</v>
      </c>
      <c r="GL42" s="125">
        <f t="shared" si="35"/>
        <v>0.12614272876867838</v>
      </c>
      <c r="GM42" s="125">
        <f t="shared" si="75"/>
        <v>1.1957899732226647E-2</v>
      </c>
      <c r="GN42" s="125">
        <f t="shared" si="75"/>
        <v>2.689092822273741E-2</v>
      </c>
      <c r="GO42" s="125">
        <f t="shared" si="75"/>
        <v>6.2823445441727549E-2</v>
      </c>
      <c r="GP42" s="125">
        <f t="shared" si="76"/>
        <v>1.2147636764979212E-2</v>
      </c>
      <c r="GQ42" s="125">
        <f t="shared" si="36"/>
        <v>3.1047503237696131E-2</v>
      </c>
      <c r="GR42" s="125">
        <f t="shared" si="36"/>
        <v>8.2551677054569672E-2</v>
      </c>
      <c r="GS42" s="125">
        <f t="shared" si="37"/>
        <v>1.6150418058069705E-2</v>
      </c>
      <c r="GT42" s="125">
        <f t="shared" si="37"/>
        <v>5.6254206436951087E-2</v>
      </c>
      <c r="GU42" s="125">
        <f t="shared" si="37"/>
        <v>3.0596838986736308E-3</v>
      </c>
      <c r="GV42" s="125">
        <f t="shared" si="38"/>
        <v>2.5322766245735696E-2</v>
      </c>
      <c r="GW42" s="125">
        <f t="shared" si="38"/>
        <v>0.15380054091064846</v>
      </c>
      <c r="GX42" s="125">
        <f t="shared" si="38"/>
        <v>0.11735015244322032</v>
      </c>
      <c r="GY42" s="125">
        <f t="shared" si="39"/>
        <v>0.13562358267917232</v>
      </c>
      <c r="GZ42" s="125">
        <f t="shared" si="39"/>
        <v>4.0446788953751124E-2</v>
      </c>
      <c r="HA42" s="128">
        <f t="shared" si="39"/>
        <v>8.7879318575997747E-3</v>
      </c>
      <c r="HB42" s="125">
        <f t="shared" si="40"/>
        <v>9.079416828406596E-2</v>
      </c>
      <c r="HC42" s="125">
        <f t="shared" si="40"/>
        <v>5.3447988369600387E-2</v>
      </c>
      <c r="HD42" s="125">
        <f t="shared" si="40"/>
        <v>3.6969267302035008E-2</v>
      </c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</row>
    <row r="43" spans="1:238" ht="15.6" customHeight="1" outlineLevel="1" x14ac:dyDescent="0.25">
      <c r="A43" s="286"/>
      <c r="B43" s="287" t="s">
        <v>192</v>
      </c>
      <c r="FX43" s="289"/>
      <c r="FY43" s="289"/>
      <c r="FZ43" s="289"/>
    </row>
    <row r="44" spans="1:238" ht="15.75" x14ac:dyDescent="0.25">
      <c r="A44" s="286"/>
      <c r="B44" s="291"/>
      <c r="C44" s="292"/>
      <c r="F44" s="292"/>
      <c r="I44" s="293"/>
      <c r="BZ44" s="292"/>
    </row>
    <row r="45" spans="1:238" ht="15.75" x14ac:dyDescent="0.25">
      <c r="A45" s="286"/>
      <c r="B45" s="291"/>
      <c r="C45" s="292"/>
    </row>
    <row r="46" spans="1:238" ht="15.75" x14ac:dyDescent="0.25">
      <c r="A46" s="286"/>
      <c r="B46" s="291"/>
    </row>
    <row r="47" spans="1:238" ht="15.75" x14ac:dyDescent="0.25">
      <c r="A47" s="286"/>
      <c r="B47" s="291"/>
    </row>
    <row r="48" spans="1:238" ht="15.75" x14ac:dyDescent="0.25">
      <c r="A48" s="286"/>
      <c r="B48" s="291"/>
    </row>
    <row r="49" spans="1:2" ht="15.75" x14ac:dyDescent="0.25">
      <c r="A49" s="286"/>
      <c r="B49" s="291"/>
    </row>
    <row r="50" spans="1:2" ht="15.75" x14ac:dyDescent="0.25">
      <c r="A50" s="294"/>
      <c r="B50" s="291"/>
    </row>
    <row r="51" spans="1:2" ht="15.75" x14ac:dyDescent="0.25">
      <c r="A51" s="294"/>
      <c r="B51" s="291"/>
    </row>
    <row r="52" spans="1:2" ht="15.75" x14ac:dyDescent="0.25">
      <c r="A52" s="294"/>
      <c r="B52" s="291"/>
    </row>
    <row r="53" spans="1:2" ht="15.75" x14ac:dyDescent="0.25">
      <c r="A53" s="294"/>
      <c r="B53" s="291"/>
    </row>
    <row r="54" spans="1:2" ht="15.75" x14ac:dyDescent="0.25">
      <c r="A54" s="294"/>
      <c r="B54" s="291"/>
    </row>
    <row r="55" spans="1:2" ht="15.75" x14ac:dyDescent="0.25">
      <c r="A55" s="294"/>
      <c r="B55" s="291"/>
    </row>
    <row r="56" spans="1:2" ht="15.75" x14ac:dyDescent="0.25">
      <c r="A56" s="294"/>
      <c r="B56" s="291"/>
    </row>
    <row r="57" spans="1:2" ht="15.75" x14ac:dyDescent="0.25">
      <c r="A57" s="294"/>
      <c r="B57" s="291"/>
    </row>
    <row r="58" spans="1:2" ht="15.75" x14ac:dyDescent="0.25">
      <c r="A58" s="294"/>
      <c r="B58" s="291"/>
    </row>
    <row r="59" spans="1:2" ht="15.75" x14ac:dyDescent="0.25">
      <c r="A59" s="294"/>
      <c r="B59" s="291"/>
    </row>
    <row r="60" spans="1:2" ht="15.75" x14ac:dyDescent="0.25">
      <c r="A60" s="294"/>
      <c r="B60" s="291"/>
    </row>
    <row r="61" spans="1:2" ht="15.75" x14ac:dyDescent="0.25">
      <c r="A61" s="294"/>
      <c r="B61" s="291"/>
    </row>
    <row r="62" spans="1:2" ht="15.75" x14ac:dyDescent="0.25">
      <c r="A62" s="294"/>
      <c r="B62" s="291"/>
    </row>
    <row r="63" spans="1:2" ht="15.75" x14ac:dyDescent="0.25">
      <c r="A63" s="294"/>
      <c r="B63" s="291"/>
    </row>
    <row r="64" spans="1:2" ht="15.75" x14ac:dyDescent="0.25">
      <c r="A64" s="294"/>
      <c r="B64" s="291"/>
    </row>
    <row r="65" spans="1:2" ht="15.75" x14ac:dyDescent="0.25">
      <c r="A65" s="294"/>
      <c r="B65" s="291"/>
    </row>
    <row r="66" spans="1:2" ht="15.75" x14ac:dyDescent="0.25">
      <c r="A66" s="294"/>
      <c r="B66" s="291"/>
    </row>
    <row r="67" spans="1:2" ht="15.75" x14ac:dyDescent="0.25">
      <c r="A67" s="294"/>
      <c r="B67" s="291"/>
    </row>
    <row r="68" spans="1:2" ht="15.75" x14ac:dyDescent="0.25">
      <c r="A68" s="294"/>
      <c r="B68" s="291"/>
    </row>
    <row r="69" spans="1:2" ht="15.75" x14ac:dyDescent="0.25">
      <c r="A69" s="294"/>
      <c r="B69" s="291"/>
    </row>
    <row r="70" spans="1:2" ht="15.75" x14ac:dyDescent="0.25">
      <c r="A70" s="294"/>
      <c r="B70" s="291"/>
    </row>
    <row r="71" spans="1:2" ht="15.75" x14ac:dyDescent="0.25">
      <c r="A71" s="294"/>
      <c r="B71" s="291"/>
    </row>
    <row r="72" spans="1:2" ht="15.75" x14ac:dyDescent="0.25">
      <c r="A72" s="294"/>
      <c r="B72" s="291"/>
    </row>
    <row r="73" spans="1:2" ht="15.75" x14ac:dyDescent="0.25">
      <c r="A73" s="294"/>
      <c r="B73" s="291"/>
    </row>
    <row r="74" spans="1:2" ht="15.75" x14ac:dyDescent="0.25">
      <c r="A74" s="294"/>
      <c r="B74" s="291"/>
    </row>
    <row r="75" spans="1:2" ht="15.75" x14ac:dyDescent="0.25">
      <c r="A75" s="294"/>
      <c r="B75" s="291"/>
    </row>
    <row r="76" spans="1:2" ht="15.75" x14ac:dyDescent="0.25">
      <c r="A76" s="294"/>
      <c r="B76" s="291"/>
    </row>
    <row r="77" spans="1:2" ht="15.75" x14ac:dyDescent="0.25">
      <c r="A77" s="294"/>
      <c r="B77" s="291"/>
    </row>
    <row r="78" spans="1:2" ht="15.75" x14ac:dyDescent="0.25">
      <c r="A78" s="294"/>
      <c r="B78" s="291"/>
    </row>
    <row r="79" spans="1:2" ht="15.75" x14ac:dyDescent="0.25">
      <c r="A79" s="294"/>
      <c r="B79" s="291"/>
    </row>
    <row r="80" spans="1:2" ht="15.75" x14ac:dyDescent="0.25">
      <c r="A80" s="294"/>
      <c r="B80" s="291"/>
    </row>
    <row r="81" spans="1:2" ht="15.75" x14ac:dyDescent="0.25">
      <c r="A81" s="294"/>
      <c r="B81" s="291"/>
    </row>
    <row r="82" spans="1:2" ht="15.75" x14ac:dyDescent="0.25">
      <c r="A82" s="294"/>
      <c r="B82" s="291"/>
    </row>
    <row r="83" spans="1:2" ht="15.75" x14ac:dyDescent="0.25">
      <c r="A83" s="294"/>
      <c r="B83" s="291"/>
    </row>
    <row r="84" spans="1:2" ht="15.75" x14ac:dyDescent="0.25">
      <c r="A84" s="294"/>
      <c r="B84" s="291"/>
    </row>
    <row r="85" spans="1:2" ht="15.75" x14ac:dyDescent="0.25">
      <c r="A85" s="294"/>
      <c r="B85" s="291"/>
    </row>
    <row r="86" spans="1:2" ht="15.75" x14ac:dyDescent="0.25">
      <c r="A86" s="294"/>
      <c r="B86" s="291"/>
    </row>
    <row r="87" spans="1:2" ht="15.75" x14ac:dyDescent="0.25">
      <c r="A87" s="294"/>
      <c r="B87" s="291"/>
    </row>
    <row r="88" spans="1:2" ht="15.75" x14ac:dyDescent="0.25">
      <c r="A88" s="294"/>
      <c r="B88" s="291"/>
    </row>
    <row r="89" spans="1:2" ht="15.75" x14ac:dyDescent="0.25">
      <c r="A89" s="294"/>
      <c r="B89" s="291"/>
    </row>
    <row r="90" spans="1:2" ht="15.75" x14ac:dyDescent="0.25">
      <c r="A90" s="294"/>
      <c r="B90" s="291"/>
    </row>
    <row r="91" spans="1:2" ht="15.75" x14ac:dyDescent="0.25">
      <c r="A91" s="294"/>
      <c r="B91" s="291"/>
    </row>
    <row r="92" spans="1:2" ht="15.75" x14ac:dyDescent="0.25">
      <c r="A92" s="294"/>
      <c r="B92" s="291"/>
    </row>
    <row r="93" spans="1:2" ht="15.75" x14ac:dyDescent="0.25">
      <c r="A93" s="294"/>
      <c r="B93" s="291"/>
    </row>
    <row r="94" spans="1:2" ht="15.75" x14ac:dyDescent="0.25">
      <c r="A94" s="294"/>
      <c r="B94" s="291"/>
    </row>
    <row r="95" spans="1:2" ht="15.75" x14ac:dyDescent="0.25">
      <c r="A95" s="294"/>
      <c r="B95" s="291"/>
    </row>
    <row r="96" spans="1:2" ht="15.75" x14ac:dyDescent="0.25">
      <c r="A96" s="294"/>
      <c r="B96" s="291"/>
    </row>
    <row r="97" spans="1:2" ht="15.75" x14ac:dyDescent="0.25">
      <c r="A97" s="294"/>
      <c r="B97" s="291"/>
    </row>
    <row r="98" spans="1:2" ht="15.75" x14ac:dyDescent="0.25">
      <c r="A98" s="294"/>
      <c r="B98" s="291"/>
    </row>
    <row r="99" spans="1:2" ht="15.75" x14ac:dyDescent="0.25">
      <c r="A99" s="294"/>
      <c r="B99" s="291"/>
    </row>
    <row r="100" spans="1:2" ht="15.75" x14ac:dyDescent="0.25">
      <c r="A100" s="294"/>
      <c r="B100" s="291"/>
    </row>
    <row r="101" spans="1:2" ht="15.75" x14ac:dyDescent="0.25">
      <c r="A101" s="294"/>
      <c r="B101" s="291"/>
    </row>
    <row r="102" spans="1:2" ht="15.75" x14ac:dyDescent="0.25">
      <c r="A102" s="294"/>
      <c r="B102" s="291"/>
    </row>
    <row r="103" spans="1:2" ht="15.75" x14ac:dyDescent="0.25">
      <c r="A103" s="294"/>
      <c r="B103" s="291"/>
    </row>
    <row r="104" spans="1:2" ht="15.75" x14ac:dyDescent="0.25">
      <c r="A104" s="294"/>
      <c r="B104" s="291"/>
    </row>
    <row r="105" spans="1:2" ht="15.75" x14ac:dyDescent="0.25">
      <c r="A105" s="294"/>
      <c r="B105" s="291"/>
    </row>
    <row r="106" spans="1:2" ht="15.75" x14ac:dyDescent="0.25">
      <c r="A106" s="294"/>
      <c r="B106" s="291"/>
    </row>
    <row r="107" spans="1:2" ht="15.75" x14ac:dyDescent="0.25">
      <c r="A107" s="294"/>
      <c r="B107" s="291"/>
    </row>
    <row r="108" spans="1:2" ht="15.75" x14ac:dyDescent="0.25">
      <c r="A108" s="294"/>
      <c r="B108" s="291"/>
    </row>
    <row r="109" spans="1:2" ht="15.75" x14ac:dyDescent="0.25">
      <c r="A109" s="294"/>
      <c r="B109" s="291"/>
    </row>
    <row r="110" spans="1:2" ht="15.75" x14ac:dyDescent="0.25">
      <c r="A110" s="294"/>
      <c r="B110" s="291"/>
    </row>
    <row r="111" spans="1:2" ht="15.75" x14ac:dyDescent="0.25">
      <c r="A111" s="294"/>
      <c r="B111" s="291"/>
    </row>
    <row r="112" spans="1:2" ht="15.75" x14ac:dyDescent="0.25">
      <c r="A112" s="294"/>
      <c r="B112" s="291"/>
    </row>
    <row r="113" spans="1:2" ht="15.75" x14ac:dyDescent="0.25">
      <c r="A113" s="294"/>
      <c r="B113" s="291"/>
    </row>
    <row r="114" spans="1:2" ht="15.75" x14ac:dyDescent="0.25">
      <c r="A114" s="294"/>
      <c r="B114" s="291"/>
    </row>
  </sheetData>
  <mergeCells count="285">
    <mergeCell ref="C17:FK17"/>
    <mergeCell ref="GZ3:GZ7"/>
    <mergeCell ref="HA3:HA7"/>
    <mergeCell ref="HB3:HB7"/>
    <mergeCell ref="HC3:HC7"/>
    <mergeCell ref="HD3:HD7"/>
    <mergeCell ref="C9:FK9"/>
    <mergeCell ref="GT3:GT7"/>
    <mergeCell ref="GU3:GU7"/>
    <mergeCell ref="GV3:GV7"/>
    <mergeCell ref="GW3:GW7"/>
    <mergeCell ref="GX3:GX7"/>
    <mergeCell ref="GY3:GY7"/>
    <mergeCell ref="GN3:GN7"/>
    <mergeCell ref="GO3:GO7"/>
    <mergeCell ref="GP3:GP7"/>
    <mergeCell ref="GQ3:GQ7"/>
    <mergeCell ref="GR3:GR7"/>
    <mergeCell ref="GS3:GS7"/>
    <mergeCell ref="GH3:GH7"/>
    <mergeCell ref="GI3:GI7"/>
    <mergeCell ref="GJ3:GJ7"/>
    <mergeCell ref="GK3:GK7"/>
    <mergeCell ref="GL3:GL7"/>
    <mergeCell ref="GM3:GM7"/>
    <mergeCell ref="GB3:GB7"/>
    <mergeCell ref="GC3:GC7"/>
    <mergeCell ref="GD3:GD7"/>
    <mergeCell ref="GE3:GE7"/>
    <mergeCell ref="GF3:GF7"/>
    <mergeCell ref="GG3:GG7"/>
    <mergeCell ref="FV3:FV7"/>
    <mergeCell ref="FW3:FW7"/>
    <mergeCell ref="FX3:FX7"/>
    <mergeCell ref="FY3:FY7"/>
    <mergeCell ref="FZ3:FZ7"/>
    <mergeCell ref="GA3:GA7"/>
    <mergeCell ref="FP3:FP7"/>
    <mergeCell ref="FQ3:FQ7"/>
    <mergeCell ref="FR3:FR7"/>
    <mergeCell ref="FS3:FS7"/>
    <mergeCell ref="FT3:FT7"/>
    <mergeCell ref="FU3:FU7"/>
    <mergeCell ref="FJ3:FJ7"/>
    <mergeCell ref="FK3:FK7"/>
    <mergeCell ref="FL3:FL7"/>
    <mergeCell ref="FM3:FM7"/>
    <mergeCell ref="FN3:FN7"/>
    <mergeCell ref="FO3:FO7"/>
    <mergeCell ref="FD3:FD7"/>
    <mergeCell ref="FE3:FE7"/>
    <mergeCell ref="FF3:FF7"/>
    <mergeCell ref="FG3:FG7"/>
    <mergeCell ref="FH3:FH7"/>
    <mergeCell ref="FI3:FI7"/>
    <mergeCell ref="EX3:EX7"/>
    <mergeCell ref="EY3:EY7"/>
    <mergeCell ref="EZ3:EZ7"/>
    <mergeCell ref="FA3:FA7"/>
    <mergeCell ref="FB3:FB7"/>
    <mergeCell ref="FC3:FC7"/>
    <mergeCell ref="ER3:ER7"/>
    <mergeCell ref="ES3:ES7"/>
    <mergeCell ref="ET3:ET7"/>
    <mergeCell ref="EU3:EU7"/>
    <mergeCell ref="EV3:EV7"/>
    <mergeCell ref="EW3:EW7"/>
    <mergeCell ref="EL3:EL7"/>
    <mergeCell ref="EM3:EM7"/>
    <mergeCell ref="EN3:EN7"/>
    <mergeCell ref="EO3:EO7"/>
    <mergeCell ref="EP3:EP7"/>
    <mergeCell ref="EQ3:EQ7"/>
    <mergeCell ref="EF3:EF7"/>
    <mergeCell ref="EG3:EG7"/>
    <mergeCell ref="EH3:EH7"/>
    <mergeCell ref="EI3:EI7"/>
    <mergeCell ref="EJ3:EJ7"/>
    <mergeCell ref="EK3:EK7"/>
    <mergeCell ref="DZ3:DZ7"/>
    <mergeCell ref="EA3:EA7"/>
    <mergeCell ref="EB3:EB7"/>
    <mergeCell ref="EC3:EC7"/>
    <mergeCell ref="ED3:ED7"/>
    <mergeCell ref="EE3:EE7"/>
    <mergeCell ref="DT3:DT7"/>
    <mergeCell ref="DU3:DU7"/>
    <mergeCell ref="DV3:DV7"/>
    <mergeCell ref="DW3:DW7"/>
    <mergeCell ref="DX3:DX7"/>
    <mergeCell ref="DY3:DY7"/>
    <mergeCell ref="DN3:DN7"/>
    <mergeCell ref="DO3:DO7"/>
    <mergeCell ref="DP3:DP7"/>
    <mergeCell ref="DQ3:DQ7"/>
    <mergeCell ref="DR3:DR7"/>
    <mergeCell ref="DS3:DS7"/>
    <mergeCell ref="DH3:DH7"/>
    <mergeCell ref="DI3:DI7"/>
    <mergeCell ref="DJ3:DJ7"/>
    <mergeCell ref="DK3:DK7"/>
    <mergeCell ref="DL3:DL7"/>
    <mergeCell ref="DM3:DM7"/>
    <mergeCell ref="DB3:DB7"/>
    <mergeCell ref="DC3:DC7"/>
    <mergeCell ref="DD3:DD7"/>
    <mergeCell ref="DE3:DE7"/>
    <mergeCell ref="DF3:DF7"/>
    <mergeCell ref="DG3:DG7"/>
    <mergeCell ref="CV3:CV7"/>
    <mergeCell ref="CW3:CW7"/>
    <mergeCell ref="CX3:CX7"/>
    <mergeCell ref="CY3:CY7"/>
    <mergeCell ref="CZ3:CZ7"/>
    <mergeCell ref="DA3:DA7"/>
    <mergeCell ref="CP3:CP7"/>
    <mergeCell ref="CQ3:CQ7"/>
    <mergeCell ref="CR3:CR7"/>
    <mergeCell ref="CS3:CS7"/>
    <mergeCell ref="CT3:CT7"/>
    <mergeCell ref="CU3:CU7"/>
    <mergeCell ref="CJ3:CJ7"/>
    <mergeCell ref="CK3:CK7"/>
    <mergeCell ref="CL3:CL7"/>
    <mergeCell ref="CM3:CM7"/>
    <mergeCell ref="CN3:CN7"/>
    <mergeCell ref="CO3:CO7"/>
    <mergeCell ref="CD3:CD7"/>
    <mergeCell ref="CE3:CE7"/>
    <mergeCell ref="CF3:CF7"/>
    <mergeCell ref="CG3:CG7"/>
    <mergeCell ref="CH3:CH7"/>
    <mergeCell ref="CI3:CI7"/>
    <mergeCell ref="BX3:BX7"/>
    <mergeCell ref="BY3:BY7"/>
    <mergeCell ref="BZ3:BZ7"/>
    <mergeCell ref="CA3:CA7"/>
    <mergeCell ref="CB3:CB7"/>
    <mergeCell ref="CC3:CC7"/>
    <mergeCell ref="BR3:BR7"/>
    <mergeCell ref="BS3:BS7"/>
    <mergeCell ref="BT3:BT7"/>
    <mergeCell ref="BU3:BU7"/>
    <mergeCell ref="BV3:BV7"/>
    <mergeCell ref="BW3:BW7"/>
    <mergeCell ref="BL3:BL7"/>
    <mergeCell ref="BM3:BM7"/>
    <mergeCell ref="BN3:BN7"/>
    <mergeCell ref="BO3:BO7"/>
    <mergeCell ref="BP3:BP7"/>
    <mergeCell ref="BQ3:BQ7"/>
    <mergeCell ref="BF3:BF7"/>
    <mergeCell ref="BG3:BG7"/>
    <mergeCell ref="BH3:BH7"/>
    <mergeCell ref="BI3:BI7"/>
    <mergeCell ref="BJ3:BJ7"/>
    <mergeCell ref="BK3:BK7"/>
    <mergeCell ref="AZ3:AZ7"/>
    <mergeCell ref="BA3:BA7"/>
    <mergeCell ref="BB3:BB7"/>
    <mergeCell ref="BC3:BC7"/>
    <mergeCell ref="BD3:BD7"/>
    <mergeCell ref="BE3:BE7"/>
    <mergeCell ref="AT3:AT7"/>
    <mergeCell ref="AU3:AU7"/>
    <mergeCell ref="AV3:AV7"/>
    <mergeCell ref="AW3:AW7"/>
    <mergeCell ref="AX3:AX7"/>
    <mergeCell ref="AY3:AY7"/>
    <mergeCell ref="AN3:AN7"/>
    <mergeCell ref="AO3:AO7"/>
    <mergeCell ref="AP3:AP7"/>
    <mergeCell ref="AQ3:AQ7"/>
    <mergeCell ref="AR3:AR7"/>
    <mergeCell ref="AS3:AS7"/>
    <mergeCell ref="AH3:AH7"/>
    <mergeCell ref="AI3:AI7"/>
    <mergeCell ref="AJ3:AJ7"/>
    <mergeCell ref="AK3:AK7"/>
    <mergeCell ref="AL3:AL7"/>
    <mergeCell ref="AM3:AM7"/>
    <mergeCell ref="AB3:AB7"/>
    <mergeCell ref="AC3:AC7"/>
    <mergeCell ref="AD3:AD7"/>
    <mergeCell ref="AE3:AE7"/>
    <mergeCell ref="AF3:AF7"/>
    <mergeCell ref="AG3:AG7"/>
    <mergeCell ref="V3:V7"/>
    <mergeCell ref="W3:W7"/>
    <mergeCell ref="X3:X7"/>
    <mergeCell ref="Y3:Y7"/>
    <mergeCell ref="Z3:Z7"/>
    <mergeCell ref="AA3:AA7"/>
    <mergeCell ref="P3:P7"/>
    <mergeCell ref="Q3:Q7"/>
    <mergeCell ref="R3:R7"/>
    <mergeCell ref="S3:S7"/>
    <mergeCell ref="T3:T7"/>
    <mergeCell ref="U3:U7"/>
    <mergeCell ref="J3:J7"/>
    <mergeCell ref="K3:K7"/>
    <mergeCell ref="L3:L7"/>
    <mergeCell ref="M3:M7"/>
    <mergeCell ref="N3:N7"/>
    <mergeCell ref="O3:O7"/>
    <mergeCell ref="HB2:HD2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GJ2:GL2"/>
    <mergeCell ref="GM2:GO2"/>
    <mergeCell ref="GP2:GR2"/>
    <mergeCell ref="GS2:GU2"/>
    <mergeCell ref="GV2:GX2"/>
    <mergeCell ref="GY2:HA2"/>
    <mergeCell ref="FR2:FT2"/>
    <mergeCell ref="FU2:FW2"/>
    <mergeCell ref="FX2:FZ2"/>
    <mergeCell ref="GA2:GC2"/>
    <mergeCell ref="GD2:GF2"/>
    <mergeCell ref="GG2:GI2"/>
    <mergeCell ref="EZ2:FB2"/>
    <mergeCell ref="FC2:FE2"/>
    <mergeCell ref="FF2:FH2"/>
    <mergeCell ref="FI2:FK2"/>
    <mergeCell ref="FL2:FN2"/>
    <mergeCell ref="FO2:FQ2"/>
    <mergeCell ref="EH2:EJ2"/>
    <mergeCell ref="EK2:EM2"/>
    <mergeCell ref="EN2:EP2"/>
    <mergeCell ref="EQ2:ES2"/>
    <mergeCell ref="ET2:EV2"/>
    <mergeCell ref="EW2:EY2"/>
    <mergeCell ref="DP2:DR2"/>
    <mergeCell ref="DS2:DU2"/>
    <mergeCell ref="DV2:DX2"/>
    <mergeCell ref="DY2:EA2"/>
    <mergeCell ref="EB2:ED2"/>
    <mergeCell ref="EE2:EG2"/>
    <mergeCell ref="CX2:CZ2"/>
    <mergeCell ref="DA2:DC2"/>
    <mergeCell ref="DD2:DF2"/>
    <mergeCell ref="DG2:DI2"/>
    <mergeCell ref="DJ2:DL2"/>
    <mergeCell ref="DM2:DO2"/>
    <mergeCell ref="CF2:CH2"/>
    <mergeCell ref="CI2:CK2"/>
    <mergeCell ref="CL2:CN2"/>
    <mergeCell ref="CO2:CQ2"/>
    <mergeCell ref="CR2:CT2"/>
    <mergeCell ref="CU2:CW2"/>
    <mergeCell ref="BN2:BP2"/>
    <mergeCell ref="BQ2:BS2"/>
    <mergeCell ref="BT2:BV2"/>
    <mergeCell ref="BW2:BY2"/>
    <mergeCell ref="BZ2:CB2"/>
    <mergeCell ref="CC2:CE2"/>
    <mergeCell ref="AV2:AX2"/>
    <mergeCell ref="AY2:BA2"/>
    <mergeCell ref="BB2:BD2"/>
    <mergeCell ref="BE2:BG2"/>
    <mergeCell ref="BH2:BJ2"/>
    <mergeCell ref="BK2:BM2"/>
    <mergeCell ref="AD2:AF2"/>
    <mergeCell ref="AG2:AI2"/>
    <mergeCell ref="AJ2:AL2"/>
    <mergeCell ref="AM2:AO2"/>
    <mergeCell ref="AP2:AR2"/>
    <mergeCell ref="AS2:AU2"/>
    <mergeCell ref="B1:G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rintOptions gridLines="1"/>
  <pageMargins left="0" right="0" top="0.35433070866141736" bottom="0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Налоговые</vt:lpstr>
      <vt:lpstr>Неналоговые</vt:lpstr>
      <vt:lpstr>Налоговые!Заголовки_для_печати</vt:lpstr>
      <vt:lpstr>Неналоговые!Заголовки_для_печати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Гусева Людмила Павловна</cp:lastModifiedBy>
  <dcterms:created xsi:type="dcterms:W3CDTF">2025-04-18T09:14:55Z</dcterms:created>
  <dcterms:modified xsi:type="dcterms:W3CDTF">2025-04-18T09:19:04Z</dcterms:modified>
</cp:coreProperties>
</file>