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U:\Налоговая\0_общие документы\ИСПОЛНЕНИЕ 2025\К размещению (IV квартал)\"/>
    </mc:Choice>
  </mc:AlternateContent>
  <xr:revisionPtr revIDLastSave="0" documentId="8_{FDCAEB37-7F6F-4040-86AA-13AB58DFF17F}" xr6:coauthVersionLast="47" xr6:coauthVersionMax="47" xr10:uidLastSave="{00000000-0000-0000-0000-000000000000}"/>
  <bookViews>
    <workbookView xWindow="-120" yWindow="-120" windowWidth="29040" windowHeight="15720" activeTab="1" xr2:uid="{5BF49AB6-BBA7-40EF-9C65-3DCA7CCB8F97}"/>
  </bookViews>
  <sheets>
    <sheet name="Налоговые" sheetId="99" r:id="rId1"/>
    <sheet name="Неналоговые" sheetId="100" r:id="rId2"/>
  </sheets>
  <definedNames>
    <definedName name="_xlnm.Print_Titles" localSheetId="0">Налоговые!$A:$B,Налоговые!$2:$8</definedName>
    <definedName name="_xlnm.Print_Titles" localSheetId="1">Неналоговые!$A:$B,Неналоговые!$2:$8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M10" i="100" l="1"/>
  <c r="GL42" i="100"/>
  <c r="GK42" i="100"/>
  <c r="GJ42" i="100"/>
  <c r="GJ41" i="100"/>
  <c r="GL40" i="100"/>
  <c r="GK40" i="100"/>
  <c r="GJ40" i="100"/>
  <c r="GL39" i="100"/>
  <c r="GK39" i="100"/>
  <c r="GJ39" i="100"/>
  <c r="GL38" i="100"/>
  <c r="GK38" i="100"/>
  <c r="GJ38" i="100"/>
  <c r="GL37" i="100"/>
  <c r="GK37" i="100"/>
  <c r="GJ37" i="100"/>
  <c r="GL36" i="100"/>
  <c r="GK36" i="100"/>
  <c r="GJ36" i="100"/>
  <c r="GL35" i="100"/>
  <c r="GK35" i="100"/>
  <c r="GJ35" i="100"/>
  <c r="GL34" i="100"/>
  <c r="GK34" i="100"/>
  <c r="GJ34" i="100"/>
  <c r="GL33" i="100"/>
  <c r="GK33" i="100"/>
  <c r="GJ33" i="100"/>
  <c r="GL32" i="100"/>
  <c r="GK32" i="100"/>
  <c r="GJ32" i="100"/>
  <c r="GL31" i="100"/>
  <c r="GK31" i="100"/>
  <c r="GJ31" i="100"/>
  <c r="GL30" i="100"/>
  <c r="GK30" i="100"/>
  <c r="GJ30" i="100"/>
  <c r="GL29" i="100"/>
  <c r="GK29" i="100"/>
  <c r="GJ29" i="100"/>
  <c r="GL28" i="100"/>
  <c r="GK28" i="100"/>
  <c r="GJ28" i="100"/>
  <c r="GL27" i="100"/>
  <c r="GK27" i="100"/>
  <c r="GJ27" i="100"/>
  <c r="GL26" i="100"/>
  <c r="GK26" i="100"/>
  <c r="GJ26" i="100"/>
  <c r="GL25" i="100"/>
  <c r="GK25" i="100"/>
  <c r="GJ25" i="100"/>
  <c r="GL24" i="100"/>
  <c r="GK24" i="100"/>
  <c r="GJ24" i="100"/>
  <c r="GL23" i="100"/>
  <c r="GK23" i="100"/>
  <c r="GJ23" i="100"/>
  <c r="GL22" i="100"/>
  <c r="GK22" i="100"/>
  <c r="GJ22" i="100"/>
  <c r="GL21" i="100"/>
  <c r="GK21" i="100"/>
  <c r="GJ21" i="100"/>
  <c r="GL20" i="100"/>
  <c r="GK20" i="100"/>
  <c r="GJ20" i="100"/>
  <c r="GL19" i="100"/>
  <c r="GK19" i="100"/>
  <c r="GJ19" i="100"/>
  <c r="GL18" i="100"/>
  <c r="GK18" i="100"/>
  <c r="GJ18" i="100"/>
  <c r="GK16" i="100"/>
  <c r="GJ16" i="100"/>
  <c r="GK15" i="100"/>
  <c r="GK14" i="100"/>
  <c r="GK13" i="100"/>
  <c r="GK12" i="100"/>
  <c r="GK11" i="100"/>
  <c r="GK10" i="100"/>
  <c r="GJ11" i="100"/>
  <c r="GJ12" i="100"/>
  <c r="GJ13" i="100"/>
  <c r="GJ14" i="100"/>
  <c r="GJ15" i="100"/>
  <c r="GJ10" i="100"/>
  <c r="GI18" i="100"/>
  <c r="GI19" i="100"/>
  <c r="GI20" i="100"/>
  <c r="GI21" i="100"/>
  <c r="GI22" i="100"/>
  <c r="GI23" i="100"/>
  <c r="GI24" i="100"/>
  <c r="GI25" i="100"/>
  <c r="GI26" i="100"/>
  <c r="GI27" i="100"/>
  <c r="GI28" i="100"/>
  <c r="GI29" i="100"/>
  <c r="GI30" i="100"/>
  <c r="GI31" i="100"/>
  <c r="GI32" i="100"/>
  <c r="GI33" i="100"/>
  <c r="GI34" i="100"/>
  <c r="GI35" i="100"/>
  <c r="GI36" i="100"/>
  <c r="GI37" i="100"/>
  <c r="GI38" i="100"/>
  <c r="GI39" i="100"/>
  <c r="GI40" i="100"/>
  <c r="GH42" i="100"/>
  <c r="GI42" i="100"/>
  <c r="GG42" i="100"/>
  <c r="GG41" i="100"/>
  <c r="GH40" i="100"/>
  <c r="GG40" i="100"/>
  <c r="GH39" i="100"/>
  <c r="GG39" i="100"/>
  <c r="GH38" i="100"/>
  <c r="GG38" i="100"/>
  <c r="GH37" i="100"/>
  <c r="GG37" i="100"/>
  <c r="GH36" i="100"/>
  <c r="GG36" i="100"/>
  <c r="GH35" i="100"/>
  <c r="GG35" i="100"/>
  <c r="GH34" i="100"/>
  <c r="GG34" i="100"/>
  <c r="GH33" i="100"/>
  <c r="GG33" i="100"/>
  <c r="GH32" i="100"/>
  <c r="GG32" i="100"/>
  <c r="GH31" i="100"/>
  <c r="GG31" i="100"/>
  <c r="GH30" i="100"/>
  <c r="GG30" i="100"/>
  <c r="GH29" i="100"/>
  <c r="GG29" i="100"/>
  <c r="GH28" i="100"/>
  <c r="GG28" i="100"/>
  <c r="GH27" i="100"/>
  <c r="GG27" i="100"/>
  <c r="GH26" i="100"/>
  <c r="GG26" i="100"/>
  <c r="GH25" i="100"/>
  <c r="GG25" i="100"/>
  <c r="GH24" i="100"/>
  <c r="GG24" i="100"/>
  <c r="GH23" i="100"/>
  <c r="GG23" i="100"/>
  <c r="GH22" i="100"/>
  <c r="GG22" i="100"/>
  <c r="GH21" i="100"/>
  <c r="GG21" i="100"/>
  <c r="GH20" i="100"/>
  <c r="GG20" i="100"/>
  <c r="GH19" i="100"/>
  <c r="GG19" i="100"/>
  <c r="GH18" i="100"/>
  <c r="GG18" i="100"/>
  <c r="GH16" i="100"/>
  <c r="GG16" i="100"/>
  <c r="GH15" i="100"/>
  <c r="GG15" i="100"/>
  <c r="GH14" i="100"/>
  <c r="GG14" i="100"/>
  <c r="GH13" i="100"/>
  <c r="GG13" i="100"/>
  <c r="GH12" i="100"/>
  <c r="GG12" i="100"/>
  <c r="GH11" i="100"/>
  <c r="GG11" i="100"/>
  <c r="GH10" i="100"/>
  <c r="GG10" i="100"/>
  <c r="G42" i="100"/>
  <c r="D42" i="100"/>
  <c r="H39" i="100"/>
  <c r="H40" i="100"/>
  <c r="H42" i="100"/>
  <c r="G39" i="100"/>
  <c r="F39" i="100"/>
  <c r="E39" i="100"/>
  <c r="E40" i="100"/>
  <c r="E42" i="100"/>
  <c r="D39" i="100"/>
  <c r="D40" i="100"/>
  <c r="C39" i="100"/>
  <c r="F38" i="100"/>
  <c r="C38" i="100"/>
  <c r="F37" i="100"/>
  <c r="C37" i="100"/>
  <c r="F36" i="100"/>
  <c r="C36" i="100"/>
  <c r="F35" i="100"/>
  <c r="C35" i="100"/>
  <c r="F34" i="100"/>
  <c r="C34" i="100"/>
  <c r="F33" i="100"/>
  <c r="C33" i="100"/>
  <c r="F32" i="100"/>
  <c r="C32" i="100"/>
  <c r="F31" i="100"/>
  <c r="C31" i="100"/>
  <c r="F30" i="100"/>
  <c r="C30" i="100"/>
  <c r="F29" i="100"/>
  <c r="C29" i="100"/>
  <c r="F28" i="100"/>
  <c r="C28" i="100"/>
  <c r="F27" i="100"/>
  <c r="C27" i="100"/>
  <c r="F26" i="100"/>
  <c r="C26" i="100"/>
  <c r="F25" i="100"/>
  <c r="C25" i="100"/>
  <c r="F24" i="100"/>
  <c r="C24" i="100"/>
  <c r="F23" i="100"/>
  <c r="C23" i="100"/>
  <c r="F22" i="100"/>
  <c r="C22" i="100"/>
  <c r="F21" i="100"/>
  <c r="C21" i="100"/>
  <c r="F20" i="100"/>
  <c r="C20" i="100"/>
  <c r="F19" i="100"/>
  <c r="C19" i="100"/>
  <c r="F18" i="100"/>
  <c r="C18" i="100"/>
  <c r="G16" i="100"/>
  <c r="F16" i="100"/>
  <c r="D16" i="100"/>
  <c r="F15" i="100"/>
  <c r="C15" i="100"/>
  <c r="F14" i="100"/>
  <c r="C14" i="100"/>
  <c r="F13" i="100"/>
  <c r="C13" i="100"/>
  <c r="F12" i="100"/>
  <c r="C12" i="100"/>
  <c r="F11" i="100"/>
  <c r="C11" i="100"/>
  <c r="F10" i="100"/>
  <c r="C10" i="100"/>
  <c r="C16" i="100"/>
  <c r="C40" i="100"/>
  <c r="C8" i="100"/>
  <c r="D8" i="100"/>
  <c r="E8" i="100"/>
  <c r="F8" i="100"/>
  <c r="G8" i="100"/>
  <c r="H8" i="100"/>
  <c r="F40" i="100"/>
  <c r="G40" i="100"/>
  <c r="X18" i="99"/>
  <c r="X19" i="99"/>
  <c r="X20" i="99"/>
  <c r="X21" i="99"/>
  <c r="X22" i="99"/>
  <c r="X23" i="99"/>
  <c r="X24" i="99"/>
  <c r="X25" i="99"/>
  <c r="X26" i="99"/>
  <c r="X27" i="99"/>
  <c r="X28" i="99"/>
  <c r="X29" i="99"/>
  <c r="X30" i="99"/>
  <c r="X31" i="99"/>
  <c r="X32" i="99"/>
  <c r="X33" i="99"/>
  <c r="X34" i="99"/>
  <c r="X35" i="99"/>
  <c r="X36" i="99"/>
  <c r="X37" i="99"/>
  <c r="X38" i="99"/>
  <c r="U42" i="100"/>
  <c r="R42" i="100"/>
  <c r="HJ41" i="100"/>
  <c r="HI41" i="100"/>
  <c r="HH41" i="100"/>
  <c r="HG41" i="100"/>
  <c r="HF41" i="100"/>
  <c r="HE41" i="100"/>
  <c r="HD41" i="100"/>
  <c r="HC41" i="100"/>
  <c r="HB41" i="100"/>
  <c r="HA41" i="100"/>
  <c r="GZ41" i="100"/>
  <c r="GY41" i="100"/>
  <c r="GX41" i="100"/>
  <c r="GW41" i="100"/>
  <c r="GV41" i="100"/>
  <c r="GU41" i="100"/>
  <c r="GT41" i="100"/>
  <c r="GS41" i="100"/>
  <c r="GR41" i="100"/>
  <c r="GQ41" i="100"/>
  <c r="GP41" i="100"/>
  <c r="GO41" i="100"/>
  <c r="GN41" i="100"/>
  <c r="GM41" i="100"/>
  <c r="GF41" i="100"/>
  <c r="GE41" i="100"/>
  <c r="GD41" i="100"/>
  <c r="GC41" i="100"/>
  <c r="GB41" i="100"/>
  <c r="GA41" i="100"/>
  <c r="FQ41" i="100"/>
  <c r="FP41" i="100"/>
  <c r="FO41" i="100"/>
  <c r="FN41" i="100"/>
  <c r="FM41" i="100"/>
  <c r="FL41" i="100"/>
  <c r="FB41" i="100"/>
  <c r="FA41" i="100"/>
  <c r="EZ41" i="100"/>
  <c r="EY41" i="100"/>
  <c r="EX41" i="100"/>
  <c r="EW41" i="100"/>
  <c r="EM41" i="100"/>
  <c r="EL41" i="100"/>
  <c r="EK41" i="100"/>
  <c r="EJ41" i="100"/>
  <c r="EI41" i="100"/>
  <c r="EH41" i="100"/>
  <c r="DX41" i="100"/>
  <c r="DW41" i="100"/>
  <c r="DV41" i="100"/>
  <c r="DU41" i="100"/>
  <c r="DT41" i="100"/>
  <c r="DS41" i="100"/>
  <c r="DI41" i="100"/>
  <c r="DH41" i="100"/>
  <c r="DG41" i="100"/>
  <c r="DF41" i="100"/>
  <c r="DE41" i="100"/>
  <c r="DD41" i="100"/>
  <c r="CT41" i="100"/>
  <c r="CS41" i="100"/>
  <c r="CR41" i="100"/>
  <c r="CQ41" i="100"/>
  <c r="CP41" i="100"/>
  <c r="CO41" i="100"/>
  <c r="CE41" i="100"/>
  <c r="CD41" i="100"/>
  <c r="CC41" i="100"/>
  <c r="CB41" i="100"/>
  <c r="CA41" i="100"/>
  <c r="BZ41" i="100"/>
  <c r="BP41" i="100"/>
  <c r="BO41" i="100"/>
  <c r="BN41" i="100"/>
  <c r="BM41" i="100"/>
  <c r="BL41" i="100"/>
  <c r="BK41" i="100"/>
  <c r="BA41" i="100"/>
  <c r="AZ41" i="100"/>
  <c r="AY41" i="100"/>
  <c r="AX41" i="100"/>
  <c r="AW41" i="100"/>
  <c r="AV41" i="100"/>
  <c r="AL41" i="100"/>
  <c r="AK41" i="100"/>
  <c r="AJ41" i="100"/>
  <c r="AI41" i="100"/>
  <c r="AH41" i="100"/>
  <c r="AG41" i="100"/>
  <c r="W41" i="100"/>
  <c r="V41" i="100"/>
  <c r="U41" i="100"/>
  <c r="T41" i="100"/>
  <c r="S41" i="100"/>
  <c r="R41" i="100"/>
  <c r="FZ39" i="100"/>
  <c r="FY39" i="100"/>
  <c r="FX39" i="100"/>
  <c r="FW39" i="100"/>
  <c r="FW40" i="100"/>
  <c r="FV39" i="100"/>
  <c r="FT39" i="100"/>
  <c r="FT40" i="100"/>
  <c r="FS39" i="100"/>
  <c r="GB39" i="100"/>
  <c r="FK39" i="100"/>
  <c r="FK40" i="100"/>
  <c r="FK42" i="100"/>
  <c r="FJ39" i="100"/>
  <c r="FH39" i="100"/>
  <c r="FH40" i="100"/>
  <c r="FG39" i="100"/>
  <c r="FF39" i="100"/>
  <c r="FE39" i="100"/>
  <c r="FE40" i="100"/>
  <c r="FD39" i="100"/>
  <c r="EV39" i="100"/>
  <c r="ET39" i="100"/>
  <c r="HE39" i="100"/>
  <c r="EV40" i="100"/>
  <c r="EU39" i="100"/>
  <c r="ES39" i="100"/>
  <c r="HJ39" i="100"/>
  <c r="ER39" i="100"/>
  <c r="EP39" i="100"/>
  <c r="EO39" i="100"/>
  <c r="EN39" i="100"/>
  <c r="EG39" i="100"/>
  <c r="EG40" i="100"/>
  <c r="EG42" i="100"/>
  <c r="EF39" i="100"/>
  <c r="EE39" i="100"/>
  <c r="ED39" i="100"/>
  <c r="EC39" i="100"/>
  <c r="EB39" i="100"/>
  <c r="EA39" i="100"/>
  <c r="EA40" i="100"/>
  <c r="DZ39" i="100"/>
  <c r="DR39" i="100"/>
  <c r="DQ39" i="100"/>
  <c r="DP39" i="100"/>
  <c r="DO39" i="100"/>
  <c r="DX39" i="100"/>
  <c r="DN39" i="100"/>
  <c r="DW39" i="100"/>
  <c r="DL39" i="100"/>
  <c r="DL40" i="100"/>
  <c r="DK39" i="100"/>
  <c r="DC39" i="100"/>
  <c r="DI39" i="100"/>
  <c r="DC40" i="100"/>
  <c r="DB39" i="100"/>
  <c r="CZ39" i="100"/>
  <c r="CY39" i="100"/>
  <c r="CX39" i="100"/>
  <c r="CW39" i="100"/>
  <c r="CW40" i="100"/>
  <c r="CV39" i="100"/>
  <c r="CN39" i="100"/>
  <c r="CN40" i="100"/>
  <c r="CT40" i="100"/>
  <c r="CM39" i="100"/>
  <c r="CK39" i="100"/>
  <c r="CK40" i="100"/>
  <c r="CQ40" i="100"/>
  <c r="CI39" i="100"/>
  <c r="CJ39" i="100"/>
  <c r="CP39" i="100"/>
  <c r="CH39" i="100"/>
  <c r="CG39" i="100"/>
  <c r="CF39" i="100"/>
  <c r="CB39" i="100"/>
  <c r="BY39" i="100"/>
  <c r="BY40" i="100"/>
  <c r="BX39" i="100"/>
  <c r="BW39" i="100"/>
  <c r="BV39" i="100"/>
  <c r="BV40" i="100"/>
  <c r="BV42" i="100"/>
  <c r="BU39" i="100"/>
  <c r="BS39" i="100"/>
  <c r="BS40" i="100"/>
  <c r="BR39" i="100"/>
  <c r="BJ39" i="100"/>
  <c r="BI39" i="100"/>
  <c r="BG39" i="100"/>
  <c r="BG40" i="100"/>
  <c r="BG42" i="100"/>
  <c r="BF39" i="100"/>
  <c r="BD39" i="100"/>
  <c r="BC39" i="100"/>
  <c r="BB39" i="100"/>
  <c r="AU39" i="100"/>
  <c r="AU40" i="100"/>
  <c r="AT39" i="100"/>
  <c r="AR39" i="100"/>
  <c r="BA39" i="100"/>
  <c r="AR40" i="100"/>
  <c r="BA40" i="100"/>
  <c r="AQ39" i="100"/>
  <c r="AP39" i="100"/>
  <c r="AO39" i="100"/>
  <c r="AX39" i="100"/>
  <c r="AN39" i="100"/>
  <c r="AF39" i="100"/>
  <c r="AE39" i="100"/>
  <c r="AD39" i="100"/>
  <c r="AC39" i="100"/>
  <c r="AL39" i="100"/>
  <c r="AB39" i="100"/>
  <c r="Z39" i="100"/>
  <c r="Y39" i="100"/>
  <c r="X39" i="100"/>
  <c r="Q39" i="100"/>
  <c r="Q40" i="100"/>
  <c r="P39" i="100"/>
  <c r="V39" i="100"/>
  <c r="N39" i="100"/>
  <c r="M39" i="100"/>
  <c r="K39" i="100"/>
  <c r="K40" i="100"/>
  <c r="J39" i="100"/>
  <c r="I39" i="100"/>
  <c r="HJ38" i="100"/>
  <c r="HI38" i="100"/>
  <c r="HG38" i="100"/>
  <c r="HF38" i="100"/>
  <c r="HD38" i="100"/>
  <c r="HC38" i="100"/>
  <c r="HA38" i="100"/>
  <c r="GZ38" i="100"/>
  <c r="GX38" i="100"/>
  <c r="GW38" i="100"/>
  <c r="GU38" i="100"/>
  <c r="GT38" i="100"/>
  <c r="GR38" i="100"/>
  <c r="GQ38" i="100"/>
  <c r="GO38" i="100"/>
  <c r="GN38" i="100"/>
  <c r="GF38" i="100"/>
  <c r="GE38" i="100"/>
  <c r="GC38" i="100"/>
  <c r="GB38" i="100"/>
  <c r="FX38" i="100"/>
  <c r="FU38" i="100"/>
  <c r="GD38" i="100"/>
  <c r="FR38" i="100"/>
  <c r="FQ38" i="100"/>
  <c r="FP38" i="100"/>
  <c r="FN38" i="100"/>
  <c r="FM38" i="100"/>
  <c r="FI38" i="100"/>
  <c r="FF38" i="100"/>
  <c r="FC38" i="100"/>
  <c r="FB38" i="100"/>
  <c r="FA38" i="100"/>
  <c r="EY38" i="100"/>
  <c r="EX38" i="100"/>
  <c r="ET38" i="100"/>
  <c r="EQ38" i="100"/>
  <c r="EN38" i="100"/>
  <c r="EW38" i="100"/>
  <c r="EM38" i="100"/>
  <c r="EL38" i="100"/>
  <c r="EJ38" i="100"/>
  <c r="EI38" i="100"/>
  <c r="EE38" i="100"/>
  <c r="EK38" i="100"/>
  <c r="EB38" i="100"/>
  <c r="DY38" i="100"/>
  <c r="EH38" i="100"/>
  <c r="DX38" i="100"/>
  <c r="DW38" i="100"/>
  <c r="DU38" i="100"/>
  <c r="DT38" i="100"/>
  <c r="DP38" i="100"/>
  <c r="DM38" i="100"/>
  <c r="DV38" i="100"/>
  <c r="DJ38" i="100"/>
  <c r="DI38" i="100"/>
  <c r="DH38" i="100"/>
  <c r="DF38" i="100"/>
  <c r="DE38" i="100"/>
  <c r="DA38" i="100"/>
  <c r="CX38" i="100"/>
  <c r="CU38" i="100"/>
  <c r="CT38" i="100"/>
  <c r="CS38" i="100"/>
  <c r="CQ38" i="100"/>
  <c r="CP38" i="100"/>
  <c r="CL38" i="100"/>
  <c r="CR38" i="100"/>
  <c r="CI38" i="100"/>
  <c r="CF38" i="100"/>
  <c r="CE38" i="100"/>
  <c r="CD38" i="100"/>
  <c r="CB38" i="100"/>
  <c r="CA38" i="100"/>
  <c r="BW38" i="100"/>
  <c r="BT38" i="100"/>
  <c r="BQ38" i="100"/>
  <c r="BP38" i="100"/>
  <c r="BO38" i="100"/>
  <c r="BM38" i="100"/>
  <c r="BL38" i="100"/>
  <c r="BH38" i="100"/>
  <c r="BE38" i="100"/>
  <c r="BB38" i="100"/>
  <c r="BK38" i="100"/>
  <c r="BA38" i="100"/>
  <c r="AZ38" i="100"/>
  <c r="AX38" i="100"/>
  <c r="AW38" i="100"/>
  <c r="AS38" i="100"/>
  <c r="AP38" i="100"/>
  <c r="AM38" i="100"/>
  <c r="AL38" i="100"/>
  <c r="AK38" i="100"/>
  <c r="AI38" i="100"/>
  <c r="AH38" i="100"/>
  <c r="AD38" i="100"/>
  <c r="AA38" i="100"/>
  <c r="X38" i="100"/>
  <c r="AG38" i="100"/>
  <c r="W38" i="100"/>
  <c r="V38" i="100"/>
  <c r="T38" i="100"/>
  <c r="S38" i="100"/>
  <c r="O38" i="100"/>
  <c r="L38" i="100"/>
  <c r="I38" i="100"/>
  <c r="HJ37" i="100"/>
  <c r="HI37" i="100"/>
  <c r="HG37" i="100"/>
  <c r="HF37" i="100"/>
  <c r="HD37" i="100"/>
  <c r="HC37" i="100"/>
  <c r="HA37" i="100"/>
  <c r="GZ37" i="100"/>
  <c r="GX37" i="100"/>
  <c r="GW37" i="100"/>
  <c r="GU37" i="100"/>
  <c r="GT37" i="100"/>
  <c r="GR37" i="100"/>
  <c r="GQ37" i="100"/>
  <c r="GO37" i="100"/>
  <c r="GN37" i="100"/>
  <c r="GF37" i="100"/>
  <c r="GE37" i="100"/>
  <c r="GC37" i="100"/>
  <c r="GB37" i="100"/>
  <c r="FX37" i="100"/>
  <c r="FU37" i="100"/>
  <c r="FR37" i="100"/>
  <c r="FQ37" i="100"/>
  <c r="FP37" i="100"/>
  <c r="FN37" i="100"/>
  <c r="FM37" i="100"/>
  <c r="FI37" i="100"/>
  <c r="FF37" i="100"/>
  <c r="FC37" i="100"/>
  <c r="FB37" i="100"/>
  <c r="FA37" i="100"/>
  <c r="EY37" i="100"/>
  <c r="EX37" i="100"/>
  <c r="ET37" i="100"/>
  <c r="EQ37" i="100"/>
  <c r="EZ37" i="100"/>
  <c r="EN37" i="100"/>
  <c r="EM37" i="100"/>
  <c r="EL37" i="100"/>
  <c r="EJ37" i="100"/>
  <c r="EI37" i="100"/>
  <c r="EE37" i="100"/>
  <c r="EK37" i="100"/>
  <c r="EB37" i="100"/>
  <c r="DY37" i="100"/>
  <c r="DX37" i="100"/>
  <c r="DW37" i="100"/>
  <c r="DU37" i="100"/>
  <c r="DT37" i="100"/>
  <c r="DP37" i="100"/>
  <c r="DM37" i="100"/>
  <c r="DV37" i="100"/>
  <c r="DJ37" i="100"/>
  <c r="DI37" i="100"/>
  <c r="DH37" i="100"/>
  <c r="DF37" i="100"/>
  <c r="DE37" i="100"/>
  <c r="DA37" i="100"/>
  <c r="CX37" i="100"/>
  <c r="DG37" i="100"/>
  <c r="CU37" i="100"/>
  <c r="CT37" i="100"/>
  <c r="CS37" i="100"/>
  <c r="CQ37" i="100"/>
  <c r="CP37" i="100"/>
  <c r="CL37" i="100"/>
  <c r="CR37" i="100"/>
  <c r="CI37" i="100"/>
  <c r="CF37" i="100"/>
  <c r="CO37" i="100"/>
  <c r="CE37" i="100"/>
  <c r="CD37" i="100"/>
  <c r="CB37" i="100"/>
  <c r="CA37" i="100"/>
  <c r="BW37" i="100"/>
  <c r="BT37" i="100"/>
  <c r="BQ37" i="100"/>
  <c r="BZ37" i="100"/>
  <c r="BP37" i="100"/>
  <c r="BO37" i="100"/>
  <c r="BM37" i="100"/>
  <c r="BL37" i="100"/>
  <c r="BH37" i="100"/>
  <c r="BE37" i="100"/>
  <c r="BB37" i="100"/>
  <c r="BK37" i="100"/>
  <c r="BA37" i="100"/>
  <c r="AZ37" i="100"/>
  <c r="AX37" i="100"/>
  <c r="AW37" i="100"/>
  <c r="AS37" i="100"/>
  <c r="AP37" i="100"/>
  <c r="AM37" i="100"/>
  <c r="AL37" i="100"/>
  <c r="AK37" i="100"/>
  <c r="AI37" i="100"/>
  <c r="AH37" i="100"/>
  <c r="AD37" i="100"/>
  <c r="AA37" i="100"/>
  <c r="GP37" i="100"/>
  <c r="X37" i="100"/>
  <c r="AG37" i="100"/>
  <c r="W37" i="100"/>
  <c r="V37" i="100"/>
  <c r="T37" i="100"/>
  <c r="S37" i="100"/>
  <c r="O37" i="100"/>
  <c r="GS37" i="100"/>
  <c r="L37" i="100"/>
  <c r="I37" i="100"/>
  <c r="HJ36" i="100"/>
  <c r="HI36" i="100"/>
  <c r="HG36" i="100"/>
  <c r="HF36" i="100"/>
  <c r="HD36" i="100"/>
  <c r="HC36" i="100"/>
  <c r="HA36" i="100"/>
  <c r="GZ36" i="100"/>
  <c r="GX36" i="100"/>
  <c r="GW36" i="100"/>
  <c r="GU36" i="100"/>
  <c r="GT36" i="100"/>
  <c r="GR36" i="100"/>
  <c r="GQ36" i="100"/>
  <c r="GO36" i="100"/>
  <c r="GN36" i="100"/>
  <c r="GF36" i="100"/>
  <c r="GE36" i="100"/>
  <c r="GC36" i="100"/>
  <c r="GB36" i="100"/>
  <c r="FX36" i="100"/>
  <c r="FU36" i="100"/>
  <c r="FR36" i="100"/>
  <c r="FQ36" i="100"/>
  <c r="FP36" i="100"/>
  <c r="FN36" i="100"/>
  <c r="FM36" i="100"/>
  <c r="FI36" i="100"/>
  <c r="FF36" i="100"/>
  <c r="FC36" i="100"/>
  <c r="FB36" i="100"/>
  <c r="FA36" i="100"/>
  <c r="EY36" i="100"/>
  <c r="EX36" i="100"/>
  <c r="ET36" i="100"/>
  <c r="EQ36" i="100"/>
  <c r="EZ36" i="100"/>
  <c r="EN36" i="100"/>
  <c r="EM36" i="100"/>
  <c r="EL36" i="100"/>
  <c r="EJ36" i="100"/>
  <c r="EI36" i="100"/>
  <c r="EE36" i="100"/>
  <c r="EB36" i="100"/>
  <c r="EK36" i="100"/>
  <c r="DY36" i="100"/>
  <c r="DX36" i="100"/>
  <c r="DW36" i="100"/>
  <c r="DU36" i="100"/>
  <c r="DT36" i="100"/>
  <c r="DP36" i="100"/>
  <c r="DM36" i="100"/>
  <c r="DJ36" i="100"/>
  <c r="DI36" i="100"/>
  <c r="DH36" i="100"/>
  <c r="DF36" i="100"/>
  <c r="DE36" i="100"/>
  <c r="DA36" i="100"/>
  <c r="CX36" i="100"/>
  <c r="HB36" i="100"/>
  <c r="CU36" i="100"/>
  <c r="CT36" i="100"/>
  <c r="CS36" i="100"/>
  <c r="CQ36" i="100"/>
  <c r="CP36" i="100"/>
  <c r="CL36" i="100"/>
  <c r="CI36" i="100"/>
  <c r="CF36" i="100"/>
  <c r="CE36" i="100"/>
  <c r="CD36" i="100"/>
  <c r="CB36" i="100"/>
  <c r="CA36" i="100"/>
  <c r="BW36" i="100"/>
  <c r="BT36" i="100"/>
  <c r="CC36" i="100"/>
  <c r="BQ36" i="100"/>
  <c r="BZ36" i="100"/>
  <c r="BP36" i="100"/>
  <c r="BO36" i="100"/>
  <c r="BM36" i="100"/>
  <c r="BL36" i="100"/>
  <c r="BH36" i="100"/>
  <c r="BE36" i="100"/>
  <c r="BN36" i="100"/>
  <c r="BB36" i="100"/>
  <c r="BA36" i="100"/>
  <c r="AZ36" i="100"/>
  <c r="AX36" i="100"/>
  <c r="AW36" i="100"/>
  <c r="AS36" i="100"/>
  <c r="AP36" i="100"/>
  <c r="AV36" i="100"/>
  <c r="AM36" i="100"/>
  <c r="AL36" i="100"/>
  <c r="AK36" i="100"/>
  <c r="AI36" i="100"/>
  <c r="AH36" i="100"/>
  <c r="AD36" i="100"/>
  <c r="AA36" i="100"/>
  <c r="GP36" i="100"/>
  <c r="X36" i="100"/>
  <c r="W36" i="100"/>
  <c r="V36" i="100"/>
  <c r="T36" i="100"/>
  <c r="S36" i="100"/>
  <c r="O36" i="100"/>
  <c r="L36" i="100"/>
  <c r="I36" i="100"/>
  <c r="R36" i="100"/>
  <c r="HJ35" i="100"/>
  <c r="HI35" i="100"/>
  <c r="HG35" i="100"/>
  <c r="HF35" i="100"/>
  <c r="HD35" i="100"/>
  <c r="HC35" i="100"/>
  <c r="HA35" i="100"/>
  <c r="GZ35" i="100"/>
  <c r="GX35" i="100"/>
  <c r="GW35" i="100"/>
  <c r="GU35" i="100"/>
  <c r="GT35" i="100"/>
  <c r="GR35" i="100"/>
  <c r="GQ35" i="100"/>
  <c r="GO35" i="100"/>
  <c r="GN35" i="100"/>
  <c r="GF35" i="100"/>
  <c r="GE35" i="100"/>
  <c r="GC35" i="100"/>
  <c r="GB35" i="100"/>
  <c r="FX35" i="100"/>
  <c r="FU35" i="100"/>
  <c r="FR35" i="100"/>
  <c r="FQ35" i="100"/>
  <c r="FP35" i="100"/>
  <c r="FN35" i="100"/>
  <c r="FM35" i="100"/>
  <c r="FI35" i="100"/>
  <c r="FF35" i="100"/>
  <c r="FC35" i="100"/>
  <c r="FB35" i="100"/>
  <c r="FA35" i="100"/>
  <c r="EY35" i="100"/>
  <c r="EX35" i="100"/>
  <c r="ET35" i="100"/>
  <c r="EQ35" i="100"/>
  <c r="EN35" i="100"/>
  <c r="EW35" i="100"/>
  <c r="EM35" i="100"/>
  <c r="EL35" i="100"/>
  <c r="EJ35" i="100"/>
  <c r="EI35" i="100"/>
  <c r="EE35" i="100"/>
  <c r="EK35" i="100"/>
  <c r="EB35" i="100"/>
  <c r="DY35" i="100"/>
  <c r="EH35" i="100"/>
  <c r="DX35" i="100"/>
  <c r="DW35" i="100"/>
  <c r="DU35" i="100"/>
  <c r="DT35" i="100"/>
  <c r="DP35" i="100"/>
  <c r="DM35" i="100"/>
  <c r="DJ35" i="100"/>
  <c r="DI35" i="100"/>
  <c r="DH35" i="100"/>
  <c r="DF35" i="100"/>
  <c r="DE35" i="100"/>
  <c r="DA35" i="100"/>
  <c r="CX35" i="100"/>
  <c r="CU35" i="100"/>
  <c r="CT35" i="100"/>
  <c r="CS35" i="100"/>
  <c r="CQ35" i="100"/>
  <c r="CP35" i="100"/>
  <c r="CL35" i="100"/>
  <c r="CI35" i="100"/>
  <c r="CF35" i="100"/>
  <c r="CE35" i="100"/>
  <c r="CD35" i="100"/>
  <c r="CB35" i="100"/>
  <c r="CA35" i="100"/>
  <c r="BW35" i="100"/>
  <c r="CC35" i="100"/>
  <c r="BT35" i="100"/>
  <c r="BQ35" i="100"/>
  <c r="BZ35" i="100"/>
  <c r="BP35" i="100"/>
  <c r="BO35" i="100"/>
  <c r="BM35" i="100"/>
  <c r="BL35" i="100"/>
  <c r="BH35" i="100"/>
  <c r="BE35" i="100"/>
  <c r="BB35" i="100"/>
  <c r="BA35" i="100"/>
  <c r="AZ35" i="100"/>
  <c r="AY35" i="100"/>
  <c r="AX35" i="100"/>
  <c r="AW35" i="100"/>
  <c r="AS35" i="100"/>
  <c r="AP35" i="100"/>
  <c r="AV35" i="100"/>
  <c r="AM35" i="100"/>
  <c r="AL35" i="100"/>
  <c r="AK35" i="100"/>
  <c r="AI35" i="100"/>
  <c r="AH35" i="100"/>
  <c r="AD35" i="100"/>
  <c r="AA35" i="100"/>
  <c r="X35" i="100"/>
  <c r="AG35" i="100"/>
  <c r="W35" i="100"/>
  <c r="V35" i="100"/>
  <c r="T35" i="100"/>
  <c r="S35" i="100"/>
  <c r="O35" i="100"/>
  <c r="L35" i="100"/>
  <c r="HH35" i="100"/>
  <c r="I35" i="100"/>
  <c r="HJ34" i="100"/>
  <c r="HI34" i="100"/>
  <c r="HG34" i="100"/>
  <c r="HF34" i="100"/>
  <c r="HD34" i="100"/>
  <c r="HC34" i="100"/>
  <c r="HA34" i="100"/>
  <c r="GZ34" i="100"/>
  <c r="GX34" i="100"/>
  <c r="GW34" i="100"/>
  <c r="GU34" i="100"/>
  <c r="GT34" i="100"/>
  <c r="GR34" i="100"/>
  <c r="GQ34" i="100"/>
  <c r="GO34" i="100"/>
  <c r="GN34" i="100"/>
  <c r="GF34" i="100"/>
  <c r="GE34" i="100"/>
  <c r="GC34" i="100"/>
  <c r="GB34" i="100"/>
  <c r="FX34" i="100"/>
  <c r="FU34" i="100"/>
  <c r="FR34" i="100"/>
  <c r="FQ34" i="100"/>
  <c r="FP34" i="100"/>
  <c r="FN34" i="100"/>
  <c r="FM34" i="100"/>
  <c r="FI34" i="100"/>
  <c r="FO34" i="100"/>
  <c r="FF34" i="100"/>
  <c r="FC34" i="100"/>
  <c r="FB34" i="100"/>
  <c r="FA34" i="100"/>
  <c r="EY34" i="100"/>
  <c r="EX34" i="100"/>
  <c r="ET34" i="100"/>
  <c r="HE34" i="100"/>
  <c r="EQ34" i="100"/>
  <c r="EN34" i="100"/>
  <c r="EM34" i="100"/>
  <c r="EL34" i="100"/>
  <c r="EJ34" i="100"/>
  <c r="EI34" i="100"/>
  <c r="EE34" i="100"/>
  <c r="EB34" i="100"/>
  <c r="DY34" i="100"/>
  <c r="DX34" i="100"/>
  <c r="DW34" i="100"/>
  <c r="DU34" i="100"/>
  <c r="DT34" i="100"/>
  <c r="DP34" i="100"/>
  <c r="DM34" i="100"/>
  <c r="DV34" i="100"/>
  <c r="DJ34" i="100"/>
  <c r="DI34" i="100"/>
  <c r="DH34" i="100"/>
  <c r="DF34" i="100"/>
  <c r="DE34" i="100"/>
  <c r="DA34" i="100"/>
  <c r="CX34" i="100"/>
  <c r="CU34" i="100"/>
  <c r="CT34" i="100"/>
  <c r="CS34" i="100"/>
  <c r="CQ34" i="100"/>
  <c r="CP34" i="100"/>
  <c r="CL34" i="100"/>
  <c r="CR34" i="100"/>
  <c r="CI34" i="100"/>
  <c r="CF34" i="100"/>
  <c r="CE34" i="100"/>
  <c r="CD34" i="100"/>
  <c r="CB34" i="100"/>
  <c r="CA34" i="100"/>
  <c r="BW34" i="100"/>
  <c r="CC34" i="100"/>
  <c r="BT34" i="100"/>
  <c r="BQ34" i="100"/>
  <c r="BZ34" i="100"/>
  <c r="BP34" i="100"/>
  <c r="BO34" i="100"/>
  <c r="BM34" i="100"/>
  <c r="BL34" i="100"/>
  <c r="BH34" i="100"/>
  <c r="GS34" i="100"/>
  <c r="BE34" i="100"/>
  <c r="BB34" i="100"/>
  <c r="BK34" i="100"/>
  <c r="BA34" i="100"/>
  <c r="AZ34" i="100"/>
  <c r="AX34" i="100"/>
  <c r="AW34" i="100"/>
  <c r="AS34" i="100"/>
  <c r="AY34" i="100"/>
  <c r="AP34" i="100"/>
  <c r="AM34" i="100"/>
  <c r="AL34" i="100"/>
  <c r="AK34" i="100"/>
  <c r="AI34" i="100"/>
  <c r="AH34" i="100"/>
  <c r="AD34" i="100"/>
  <c r="AJ34" i="100"/>
  <c r="AA34" i="100"/>
  <c r="X34" i="100"/>
  <c r="AG34" i="100"/>
  <c r="W34" i="100"/>
  <c r="V34" i="100"/>
  <c r="T34" i="100"/>
  <c r="S34" i="100"/>
  <c r="O34" i="100"/>
  <c r="GM34" i="100"/>
  <c r="L34" i="100"/>
  <c r="I34" i="100"/>
  <c r="R34" i="100"/>
  <c r="HJ33" i="100"/>
  <c r="HI33" i="100"/>
  <c r="HG33" i="100"/>
  <c r="HF33" i="100"/>
  <c r="HD33" i="100"/>
  <c r="HC33" i="100"/>
  <c r="HA33" i="100"/>
  <c r="GZ33" i="100"/>
  <c r="GX33" i="100"/>
  <c r="GW33" i="100"/>
  <c r="GU33" i="100"/>
  <c r="GT33" i="100"/>
  <c r="GR33" i="100"/>
  <c r="GQ33" i="100"/>
  <c r="GO33" i="100"/>
  <c r="GN33" i="100"/>
  <c r="GF33" i="100"/>
  <c r="GE33" i="100"/>
  <c r="GC33" i="100"/>
  <c r="GB33" i="100"/>
  <c r="FX33" i="100"/>
  <c r="GD33" i="100"/>
  <c r="FU33" i="100"/>
  <c r="FR33" i="100"/>
  <c r="GA33" i="100"/>
  <c r="FQ33" i="100"/>
  <c r="FP33" i="100"/>
  <c r="FN33" i="100"/>
  <c r="FM33" i="100"/>
  <c r="FI33" i="100"/>
  <c r="FO33" i="100"/>
  <c r="FF33" i="100"/>
  <c r="FC33" i="100"/>
  <c r="FB33" i="100"/>
  <c r="FA33" i="100"/>
  <c r="EX33" i="100"/>
  <c r="ET33" i="100"/>
  <c r="EQ33" i="100"/>
  <c r="EN33" i="100"/>
  <c r="EM33" i="100"/>
  <c r="EL33" i="100"/>
  <c r="EJ33" i="100"/>
  <c r="EI33" i="100"/>
  <c r="EE33" i="100"/>
  <c r="EK33" i="100"/>
  <c r="EB33" i="100"/>
  <c r="DY33" i="100"/>
  <c r="EH33" i="100"/>
  <c r="DX33" i="100"/>
  <c r="DW33" i="100"/>
  <c r="DU33" i="100"/>
  <c r="DT33" i="100"/>
  <c r="DP33" i="100"/>
  <c r="DM33" i="100"/>
  <c r="DV33" i="100"/>
  <c r="DJ33" i="100"/>
  <c r="DI33" i="100"/>
  <c r="DH33" i="100"/>
  <c r="DF33" i="100"/>
  <c r="DE33" i="100"/>
  <c r="DA33" i="100"/>
  <c r="GY33" i="100"/>
  <c r="CX33" i="100"/>
  <c r="DG33" i="100"/>
  <c r="HB33" i="100"/>
  <c r="CU33" i="100"/>
  <c r="DD33" i="100"/>
  <c r="CT33" i="100"/>
  <c r="CS33" i="100"/>
  <c r="CQ33" i="100"/>
  <c r="CP33" i="100"/>
  <c r="CL33" i="100"/>
  <c r="CI33" i="100"/>
  <c r="CR33" i="100"/>
  <c r="CF33" i="100"/>
  <c r="CO33" i="100"/>
  <c r="CE33" i="100"/>
  <c r="CD33" i="100"/>
  <c r="CB33" i="100"/>
  <c r="CA33" i="100"/>
  <c r="BW33" i="100"/>
  <c r="BT33" i="100"/>
  <c r="BQ33" i="100"/>
  <c r="BP33" i="100"/>
  <c r="BO33" i="100"/>
  <c r="BM33" i="100"/>
  <c r="BL33" i="100"/>
  <c r="BH33" i="100"/>
  <c r="BN33" i="100"/>
  <c r="BE33" i="100"/>
  <c r="BB33" i="100"/>
  <c r="BK33" i="100"/>
  <c r="BA33" i="100"/>
  <c r="AZ33" i="100"/>
  <c r="AX33" i="100"/>
  <c r="AW33" i="100"/>
  <c r="AS33" i="100"/>
  <c r="AP33" i="100"/>
  <c r="AM33" i="100"/>
  <c r="AL33" i="100"/>
  <c r="AK33" i="100"/>
  <c r="AI33" i="100"/>
  <c r="AH33" i="100"/>
  <c r="AD33" i="100"/>
  <c r="GM33" i="100"/>
  <c r="AA33" i="100"/>
  <c r="GP33" i="100"/>
  <c r="X33" i="100"/>
  <c r="AG33" i="100"/>
  <c r="W33" i="100"/>
  <c r="V33" i="100"/>
  <c r="T33" i="100"/>
  <c r="S33" i="100"/>
  <c r="O33" i="100"/>
  <c r="U33" i="100"/>
  <c r="L33" i="100"/>
  <c r="R33" i="100"/>
  <c r="I33" i="100"/>
  <c r="HJ32" i="100"/>
  <c r="HI32" i="100"/>
  <c r="HG32" i="100"/>
  <c r="HF32" i="100"/>
  <c r="HD32" i="100"/>
  <c r="HC32" i="100"/>
  <c r="HA32" i="100"/>
  <c r="GZ32" i="100"/>
  <c r="GX32" i="100"/>
  <c r="GW32" i="100"/>
  <c r="GU32" i="100"/>
  <c r="GT32" i="100"/>
  <c r="GR32" i="100"/>
  <c r="GQ32" i="100"/>
  <c r="GO32" i="100"/>
  <c r="GN32" i="100"/>
  <c r="GF32" i="100"/>
  <c r="GE32" i="100"/>
  <c r="GC32" i="100"/>
  <c r="GB32" i="100"/>
  <c r="FX32" i="100"/>
  <c r="GD32" i="100"/>
  <c r="FU32" i="100"/>
  <c r="FR32" i="100"/>
  <c r="FQ32" i="100"/>
  <c r="FP32" i="100"/>
  <c r="FN32" i="100"/>
  <c r="FM32" i="100"/>
  <c r="FI32" i="100"/>
  <c r="FF32" i="100"/>
  <c r="FO32" i="100"/>
  <c r="FC32" i="100"/>
  <c r="FB32" i="100"/>
  <c r="FA32" i="100"/>
  <c r="EY32" i="100"/>
  <c r="EX32" i="100"/>
  <c r="ET32" i="100"/>
  <c r="EQ32" i="100"/>
  <c r="EN32" i="100"/>
  <c r="EW32" i="100"/>
  <c r="EM32" i="100"/>
  <c r="EL32" i="100"/>
  <c r="EJ32" i="100"/>
  <c r="EE32" i="100"/>
  <c r="EB32" i="100"/>
  <c r="DY32" i="100"/>
  <c r="DX32" i="100"/>
  <c r="DW32" i="100"/>
  <c r="DU32" i="100"/>
  <c r="DT32" i="100"/>
  <c r="DP32" i="100"/>
  <c r="DV32" i="100"/>
  <c r="DM32" i="100"/>
  <c r="DJ32" i="100"/>
  <c r="DI32" i="100"/>
  <c r="DH32" i="100"/>
  <c r="DF32" i="100"/>
  <c r="DE32" i="100"/>
  <c r="DA32" i="100"/>
  <c r="DG32" i="100"/>
  <c r="CX32" i="100"/>
  <c r="CU32" i="100"/>
  <c r="DD32" i="100"/>
  <c r="CT32" i="100"/>
  <c r="CS32" i="100"/>
  <c r="CQ32" i="100"/>
  <c r="CP32" i="100"/>
  <c r="CL32" i="100"/>
  <c r="CI32" i="100"/>
  <c r="CF32" i="100"/>
  <c r="CO32" i="100"/>
  <c r="CE32" i="100"/>
  <c r="CD32" i="100"/>
  <c r="CB32" i="100"/>
  <c r="CA32" i="100"/>
  <c r="BW32" i="100"/>
  <c r="CC32" i="100"/>
  <c r="BT32" i="100"/>
  <c r="BQ32" i="100"/>
  <c r="BP32" i="100"/>
  <c r="BO32" i="100"/>
  <c r="BM32" i="100"/>
  <c r="BL32" i="100"/>
  <c r="BH32" i="100"/>
  <c r="BE32" i="100"/>
  <c r="BN32" i="100"/>
  <c r="BB32" i="100"/>
  <c r="BA32" i="100"/>
  <c r="AZ32" i="100"/>
  <c r="AX32" i="100"/>
  <c r="AW32" i="100"/>
  <c r="AS32" i="100"/>
  <c r="AP32" i="100"/>
  <c r="AY32" i="100"/>
  <c r="AM32" i="100"/>
  <c r="AL32" i="100"/>
  <c r="AK32" i="100"/>
  <c r="AI32" i="100"/>
  <c r="AH32" i="100"/>
  <c r="AD32" i="100"/>
  <c r="AA32" i="100"/>
  <c r="AJ32" i="100"/>
  <c r="X32" i="100"/>
  <c r="AG32" i="100"/>
  <c r="W32" i="100"/>
  <c r="V32" i="100"/>
  <c r="T32" i="100"/>
  <c r="S32" i="100"/>
  <c r="O32" i="100"/>
  <c r="GS32" i="100"/>
  <c r="L32" i="100"/>
  <c r="R32" i="100"/>
  <c r="I32" i="100"/>
  <c r="HJ31" i="100"/>
  <c r="HI31" i="100"/>
  <c r="HG31" i="100"/>
  <c r="HF31" i="100"/>
  <c r="HD31" i="100"/>
  <c r="HC31" i="100"/>
  <c r="HA31" i="100"/>
  <c r="GZ31" i="100"/>
  <c r="GX31" i="100"/>
  <c r="GW31" i="100"/>
  <c r="GU31" i="100"/>
  <c r="GT31" i="100"/>
  <c r="GR31" i="100"/>
  <c r="GQ31" i="100"/>
  <c r="GO31" i="100"/>
  <c r="GN31" i="100"/>
  <c r="GF31" i="100"/>
  <c r="GE31" i="100"/>
  <c r="GC31" i="100"/>
  <c r="GB31" i="100"/>
  <c r="FX31" i="100"/>
  <c r="FU31" i="100"/>
  <c r="FR31" i="100"/>
  <c r="FQ31" i="100"/>
  <c r="FP31" i="100"/>
  <c r="FN31" i="100"/>
  <c r="FM31" i="100"/>
  <c r="FI31" i="100"/>
  <c r="FF31" i="100"/>
  <c r="FO31" i="100"/>
  <c r="FC31" i="100"/>
  <c r="FB31" i="100"/>
  <c r="FA31" i="100"/>
  <c r="EY31" i="100"/>
  <c r="EX31" i="100"/>
  <c r="ET31" i="100"/>
  <c r="EQ31" i="100"/>
  <c r="EN31" i="100"/>
  <c r="EM31" i="100"/>
  <c r="EL31" i="100"/>
  <c r="EJ31" i="100"/>
  <c r="EI31" i="100"/>
  <c r="EE31" i="100"/>
  <c r="EB31" i="100"/>
  <c r="EK31" i="100"/>
  <c r="DY31" i="100"/>
  <c r="DX31" i="100"/>
  <c r="DW31" i="100"/>
  <c r="DU31" i="100"/>
  <c r="DT31" i="100"/>
  <c r="DP31" i="100"/>
  <c r="DM31" i="100"/>
  <c r="DJ31" i="100"/>
  <c r="DI31" i="100"/>
  <c r="DH31" i="100"/>
  <c r="DF31" i="100"/>
  <c r="DE31" i="100"/>
  <c r="DA31" i="100"/>
  <c r="CX31" i="100"/>
  <c r="CU31" i="100"/>
  <c r="CT31" i="100"/>
  <c r="CS31" i="100"/>
  <c r="CQ31" i="100"/>
  <c r="CP31" i="100"/>
  <c r="CL31" i="100"/>
  <c r="CI31" i="100"/>
  <c r="CR31" i="100"/>
  <c r="CF31" i="100"/>
  <c r="CE31" i="100"/>
  <c r="CD31" i="100"/>
  <c r="CB31" i="100"/>
  <c r="CA31" i="100"/>
  <c r="BW31" i="100"/>
  <c r="CC31" i="100"/>
  <c r="BT31" i="100"/>
  <c r="BQ31" i="100"/>
  <c r="BZ31" i="100"/>
  <c r="BP31" i="100"/>
  <c r="BO31" i="100"/>
  <c r="BM31" i="100"/>
  <c r="BL31" i="100"/>
  <c r="BH31" i="100"/>
  <c r="BE31" i="100"/>
  <c r="BN31" i="100"/>
  <c r="BB31" i="100"/>
  <c r="BA31" i="100"/>
  <c r="AZ31" i="100"/>
  <c r="AX31" i="100"/>
  <c r="AW31" i="100"/>
  <c r="AS31" i="100"/>
  <c r="AP31" i="100"/>
  <c r="AV31" i="100"/>
  <c r="AM31" i="100"/>
  <c r="AL31" i="100"/>
  <c r="AK31" i="100"/>
  <c r="AI31" i="100"/>
  <c r="AH31" i="100"/>
  <c r="AD31" i="100"/>
  <c r="AA31" i="100"/>
  <c r="GP31" i="100"/>
  <c r="X31" i="100"/>
  <c r="AG31" i="100"/>
  <c r="W31" i="100"/>
  <c r="V31" i="100"/>
  <c r="T31" i="100"/>
  <c r="S31" i="100"/>
  <c r="O31" i="100"/>
  <c r="L31" i="100"/>
  <c r="I31" i="100"/>
  <c r="HJ30" i="100"/>
  <c r="HI30" i="100"/>
  <c r="HG30" i="100"/>
  <c r="HF30" i="100"/>
  <c r="HD30" i="100"/>
  <c r="HC30" i="100"/>
  <c r="HA30" i="100"/>
  <c r="GZ30" i="100"/>
  <c r="GX30" i="100"/>
  <c r="GW30" i="100"/>
  <c r="GU30" i="100"/>
  <c r="GT30" i="100"/>
  <c r="GR30" i="100"/>
  <c r="GQ30" i="100"/>
  <c r="GO30" i="100"/>
  <c r="GN30" i="100"/>
  <c r="GF30" i="100"/>
  <c r="GE30" i="100"/>
  <c r="GC30" i="100"/>
  <c r="GB30" i="100"/>
  <c r="FX30" i="100"/>
  <c r="FU30" i="100"/>
  <c r="GA30" i="100"/>
  <c r="FR30" i="100"/>
  <c r="FQ30" i="100"/>
  <c r="FP30" i="100"/>
  <c r="FN30" i="100"/>
  <c r="FM30" i="100"/>
  <c r="FI30" i="100"/>
  <c r="FF30" i="100"/>
  <c r="FO30" i="100"/>
  <c r="FC30" i="100"/>
  <c r="FL30" i="100"/>
  <c r="FB30" i="100"/>
  <c r="FA30" i="100"/>
  <c r="EY30" i="100"/>
  <c r="EX30" i="100"/>
  <c r="ET30" i="100"/>
  <c r="EQ30" i="100"/>
  <c r="EN30" i="100"/>
  <c r="EW30" i="100"/>
  <c r="EM30" i="100"/>
  <c r="EL30" i="100"/>
  <c r="EJ30" i="100"/>
  <c r="EI30" i="100"/>
  <c r="EE30" i="100"/>
  <c r="EB30" i="100"/>
  <c r="EH30" i="100"/>
  <c r="DY30" i="100"/>
  <c r="DX30" i="100"/>
  <c r="DW30" i="100"/>
  <c r="DU30" i="100"/>
  <c r="DT30" i="100"/>
  <c r="DP30" i="100"/>
  <c r="DM30" i="100"/>
  <c r="DJ30" i="100"/>
  <c r="DI30" i="100"/>
  <c r="DH30" i="100"/>
  <c r="DF30" i="100"/>
  <c r="DE30" i="100"/>
  <c r="DA30" i="100"/>
  <c r="DG30" i="100"/>
  <c r="CX30" i="100"/>
  <c r="HB30" i="100"/>
  <c r="CU30" i="100"/>
  <c r="CT30" i="100"/>
  <c r="CS30" i="100"/>
  <c r="CQ30" i="100"/>
  <c r="CP30" i="100"/>
  <c r="CL30" i="100"/>
  <c r="CI30" i="100"/>
  <c r="CR30" i="100"/>
  <c r="CF30" i="100"/>
  <c r="CE30" i="100"/>
  <c r="CD30" i="100"/>
  <c r="CB30" i="100"/>
  <c r="CA30" i="100"/>
  <c r="BW30" i="100"/>
  <c r="CC30" i="100"/>
  <c r="BT30" i="100"/>
  <c r="BQ30" i="100"/>
  <c r="BZ30" i="100"/>
  <c r="BP30" i="100"/>
  <c r="BO30" i="100"/>
  <c r="BM30" i="100"/>
  <c r="BL30" i="100"/>
  <c r="BH30" i="100"/>
  <c r="BE30" i="100"/>
  <c r="BB30" i="100"/>
  <c r="BA30" i="100"/>
  <c r="AZ30" i="100"/>
  <c r="AX30" i="100"/>
  <c r="AW30" i="100"/>
  <c r="AS30" i="100"/>
  <c r="AP30" i="100"/>
  <c r="AM30" i="100"/>
  <c r="AL30" i="100"/>
  <c r="AK30" i="100"/>
  <c r="AI30" i="100"/>
  <c r="AH30" i="100"/>
  <c r="AD30" i="100"/>
  <c r="AA30" i="100"/>
  <c r="AJ30" i="100"/>
  <c r="X30" i="100"/>
  <c r="AG30" i="100"/>
  <c r="W30" i="100"/>
  <c r="V30" i="100"/>
  <c r="T30" i="100"/>
  <c r="S30" i="100"/>
  <c r="O30" i="100"/>
  <c r="GS30" i="100"/>
  <c r="L30" i="100"/>
  <c r="I30" i="100"/>
  <c r="HJ29" i="100"/>
  <c r="HI29" i="100"/>
  <c r="HG29" i="100"/>
  <c r="HF29" i="100"/>
  <c r="HD29" i="100"/>
  <c r="HC29" i="100"/>
  <c r="HA29" i="100"/>
  <c r="GZ29" i="100"/>
  <c r="GX29" i="100"/>
  <c r="GW29" i="100"/>
  <c r="GU29" i="100"/>
  <c r="GT29" i="100"/>
  <c r="GR29" i="100"/>
  <c r="GQ29" i="100"/>
  <c r="GO29" i="100"/>
  <c r="GN29" i="100"/>
  <c r="GF29" i="100"/>
  <c r="GE29" i="100"/>
  <c r="GC29" i="100"/>
  <c r="GB29" i="100"/>
  <c r="FX29" i="100"/>
  <c r="GD29" i="100"/>
  <c r="FU29" i="100"/>
  <c r="FR29" i="100"/>
  <c r="GA29" i="100"/>
  <c r="FQ29" i="100"/>
  <c r="FP29" i="100"/>
  <c r="FN29" i="100"/>
  <c r="FM29" i="100"/>
  <c r="FI29" i="100"/>
  <c r="FF29" i="100"/>
  <c r="FO29" i="100"/>
  <c r="FC29" i="100"/>
  <c r="FB29" i="100"/>
  <c r="FA29" i="100"/>
  <c r="EY29" i="100"/>
  <c r="EX29" i="100"/>
  <c r="ET29" i="100"/>
  <c r="EQ29" i="100"/>
  <c r="HH29" i="100"/>
  <c r="EN29" i="100"/>
  <c r="EM29" i="100"/>
  <c r="EL29" i="100"/>
  <c r="EJ29" i="100"/>
  <c r="EI29" i="100"/>
  <c r="EE29" i="100"/>
  <c r="EB29" i="100"/>
  <c r="DY29" i="100"/>
  <c r="DX29" i="100"/>
  <c r="DW29" i="100"/>
  <c r="DU29" i="100"/>
  <c r="DT29" i="100"/>
  <c r="DP29" i="100"/>
  <c r="DM29" i="100"/>
  <c r="DJ29" i="100"/>
  <c r="DI29" i="100"/>
  <c r="DH29" i="100"/>
  <c r="DF29" i="100"/>
  <c r="DE29" i="100"/>
  <c r="DA29" i="100"/>
  <c r="GY29" i="100"/>
  <c r="CX29" i="100"/>
  <c r="DD29" i="100"/>
  <c r="CU29" i="100"/>
  <c r="CT29" i="100"/>
  <c r="CS29" i="100"/>
  <c r="CQ29" i="100"/>
  <c r="CP29" i="100"/>
  <c r="CL29" i="100"/>
  <c r="CI29" i="100"/>
  <c r="CF29" i="100"/>
  <c r="CE29" i="100"/>
  <c r="CD29" i="100"/>
  <c r="CB29" i="100"/>
  <c r="CA29" i="100"/>
  <c r="BW29" i="100"/>
  <c r="BT29" i="100"/>
  <c r="CC29" i="100"/>
  <c r="BQ29" i="100"/>
  <c r="BZ29" i="100"/>
  <c r="BP29" i="100"/>
  <c r="BO29" i="100"/>
  <c r="BM29" i="100"/>
  <c r="BL29" i="100"/>
  <c r="BH29" i="100"/>
  <c r="BE29" i="100"/>
  <c r="BN29" i="100"/>
  <c r="BB29" i="100"/>
  <c r="BA29" i="100"/>
  <c r="AZ29" i="100"/>
  <c r="AX29" i="100"/>
  <c r="AW29" i="100"/>
  <c r="AS29" i="100"/>
  <c r="AP29" i="100"/>
  <c r="AV29" i="100"/>
  <c r="AM29" i="100"/>
  <c r="AL29" i="100"/>
  <c r="AK29" i="100"/>
  <c r="AI29" i="100"/>
  <c r="AH29" i="100"/>
  <c r="AD29" i="100"/>
  <c r="GM29" i="100"/>
  <c r="AA29" i="100"/>
  <c r="GP29" i="100"/>
  <c r="X29" i="100"/>
  <c r="AG29" i="100"/>
  <c r="W29" i="100"/>
  <c r="V29" i="100"/>
  <c r="T29" i="100"/>
  <c r="S29" i="100"/>
  <c r="O29" i="100"/>
  <c r="U29" i="100"/>
  <c r="L29" i="100"/>
  <c r="R29" i="100"/>
  <c r="I29" i="100"/>
  <c r="HJ28" i="100"/>
  <c r="HI28" i="100"/>
  <c r="HG28" i="100"/>
  <c r="HF28" i="100"/>
  <c r="HD28" i="100"/>
  <c r="HC28" i="100"/>
  <c r="HA28" i="100"/>
  <c r="GZ28" i="100"/>
  <c r="GX28" i="100"/>
  <c r="GW28" i="100"/>
  <c r="GU28" i="100"/>
  <c r="GT28" i="100"/>
  <c r="GR28" i="100"/>
  <c r="GQ28" i="100"/>
  <c r="GO28" i="100"/>
  <c r="GN28" i="100"/>
  <c r="GF28" i="100"/>
  <c r="GE28" i="100"/>
  <c r="GC28" i="100"/>
  <c r="GB28" i="100"/>
  <c r="FX28" i="100"/>
  <c r="GD28" i="100"/>
  <c r="FU28" i="100"/>
  <c r="FR28" i="100"/>
  <c r="GA28" i="100"/>
  <c r="FQ28" i="100"/>
  <c r="FP28" i="100"/>
  <c r="FN28" i="100"/>
  <c r="FM28" i="100"/>
  <c r="FI28" i="100"/>
  <c r="FF28" i="100"/>
  <c r="FO28" i="100"/>
  <c r="FC28" i="100"/>
  <c r="FB28" i="100"/>
  <c r="FA28" i="100"/>
  <c r="EY28" i="100"/>
  <c r="EX28" i="100"/>
  <c r="ET28" i="100"/>
  <c r="EQ28" i="100"/>
  <c r="EN28" i="100"/>
  <c r="EM28" i="100"/>
  <c r="EL28" i="100"/>
  <c r="EJ28" i="100"/>
  <c r="EI28" i="100"/>
  <c r="EE28" i="100"/>
  <c r="EK28" i="100"/>
  <c r="EB28" i="100"/>
  <c r="DY28" i="100"/>
  <c r="DX28" i="100"/>
  <c r="DW28" i="100"/>
  <c r="DU28" i="100"/>
  <c r="DT28" i="100"/>
  <c r="DP28" i="100"/>
  <c r="DV28" i="100"/>
  <c r="DM28" i="100"/>
  <c r="DJ28" i="100"/>
  <c r="DS28" i="100"/>
  <c r="DI28" i="100"/>
  <c r="DH28" i="100"/>
  <c r="DF28" i="100"/>
  <c r="DE28" i="100"/>
  <c r="DA28" i="100"/>
  <c r="DG28" i="100"/>
  <c r="CX28" i="100"/>
  <c r="CU28" i="100"/>
  <c r="CT28" i="100"/>
  <c r="CS28" i="100"/>
  <c r="CQ28" i="100"/>
  <c r="CP28" i="100"/>
  <c r="CL28" i="100"/>
  <c r="CI28" i="100"/>
  <c r="CR28" i="100"/>
  <c r="CF28" i="100"/>
  <c r="CE28" i="100"/>
  <c r="CD28" i="100"/>
  <c r="CB28" i="100"/>
  <c r="CA28" i="100"/>
  <c r="BW28" i="100"/>
  <c r="BT28" i="100"/>
  <c r="BQ28" i="100"/>
  <c r="BZ28" i="100"/>
  <c r="BP28" i="100"/>
  <c r="BO28" i="100"/>
  <c r="BM28" i="100"/>
  <c r="BL28" i="100"/>
  <c r="BH28" i="100"/>
  <c r="GS28" i="100"/>
  <c r="BE28" i="100"/>
  <c r="BB28" i="100"/>
  <c r="BK28" i="100"/>
  <c r="BA28" i="100"/>
  <c r="AZ28" i="100"/>
  <c r="AX28" i="100"/>
  <c r="AW28" i="100"/>
  <c r="AS28" i="100"/>
  <c r="AY28" i="100"/>
  <c r="AP28" i="100"/>
  <c r="AM28" i="100"/>
  <c r="AL28" i="100"/>
  <c r="AK28" i="100"/>
  <c r="AI28" i="100"/>
  <c r="AH28" i="100"/>
  <c r="AD28" i="100"/>
  <c r="AA28" i="100"/>
  <c r="AJ28" i="100"/>
  <c r="X28" i="100"/>
  <c r="W28" i="100"/>
  <c r="V28" i="100"/>
  <c r="T28" i="100"/>
  <c r="S28" i="100"/>
  <c r="O28" i="100"/>
  <c r="HE28" i="100"/>
  <c r="L28" i="100"/>
  <c r="I28" i="100"/>
  <c r="R28" i="100"/>
  <c r="HJ27" i="100"/>
  <c r="HI27" i="100"/>
  <c r="HG27" i="100"/>
  <c r="HF27" i="100"/>
  <c r="HD27" i="100"/>
  <c r="HC27" i="100"/>
  <c r="HA27" i="100"/>
  <c r="GZ27" i="100"/>
  <c r="GX27" i="100"/>
  <c r="GW27" i="100"/>
  <c r="GU27" i="100"/>
  <c r="GT27" i="100"/>
  <c r="GR27" i="100"/>
  <c r="GQ27" i="100"/>
  <c r="GO27" i="100"/>
  <c r="GN27" i="100"/>
  <c r="GF27" i="100"/>
  <c r="GE27" i="100"/>
  <c r="GC27" i="100"/>
  <c r="GB27" i="100"/>
  <c r="FX27" i="100"/>
  <c r="FU27" i="100"/>
  <c r="FR27" i="100"/>
  <c r="GA27" i="100"/>
  <c r="FQ27" i="100"/>
  <c r="FP27" i="100"/>
  <c r="FN27" i="100"/>
  <c r="FM27" i="100"/>
  <c r="FI27" i="100"/>
  <c r="FF27" i="100"/>
  <c r="FC27" i="100"/>
  <c r="FL27" i="100"/>
  <c r="FB27" i="100"/>
  <c r="FA27" i="100"/>
  <c r="EY27" i="100"/>
  <c r="EX27" i="100"/>
  <c r="ET27" i="100"/>
  <c r="EQ27" i="100"/>
  <c r="EN27" i="100"/>
  <c r="EM27" i="100"/>
  <c r="EL27" i="100"/>
  <c r="EJ27" i="100"/>
  <c r="EI27" i="100"/>
  <c r="EE27" i="100"/>
  <c r="EB27" i="100"/>
  <c r="EK27" i="100"/>
  <c r="DY27" i="100"/>
  <c r="DX27" i="100"/>
  <c r="DW27" i="100"/>
  <c r="DU27" i="100"/>
  <c r="DT27" i="100"/>
  <c r="DP27" i="100"/>
  <c r="DM27" i="100"/>
  <c r="DJ27" i="100"/>
  <c r="DI27" i="100"/>
  <c r="DH27" i="100"/>
  <c r="DF27" i="100"/>
  <c r="DE27" i="100"/>
  <c r="DA27" i="100"/>
  <c r="GY27" i="100"/>
  <c r="CX27" i="100"/>
  <c r="DD27" i="100"/>
  <c r="CU27" i="100"/>
  <c r="CT27" i="100"/>
  <c r="CS27" i="100"/>
  <c r="CQ27" i="100"/>
  <c r="CP27" i="100"/>
  <c r="CL27" i="100"/>
  <c r="CI27" i="100"/>
  <c r="CF27" i="100"/>
  <c r="CE27" i="100"/>
  <c r="CD27" i="100"/>
  <c r="CB27" i="100"/>
  <c r="CA27" i="100"/>
  <c r="BW27" i="100"/>
  <c r="BT27" i="100"/>
  <c r="CC27" i="100"/>
  <c r="BQ27" i="100"/>
  <c r="BP27" i="100"/>
  <c r="BO27" i="100"/>
  <c r="BM27" i="100"/>
  <c r="BL27" i="100"/>
  <c r="BH27" i="100"/>
  <c r="BE27" i="100"/>
  <c r="BB27" i="100"/>
  <c r="BA27" i="100"/>
  <c r="AZ27" i="100"/>
  <c r="AX27" i="100"/>
  <c r="AW27" i="100"/>
  <c r="AS27" i="100"/>
  <c r="AP27" i="100"/>
  <c r="AY27" i="100"/>
  <c r="AM27" i="100"/>
  <c r="AL27" i="100"/>
  <c r="AK27" i="100"/>
  <c r="AI27" i="100"/>
  <c r="AH27" i="100"/>
  <c r="AD27" i="100"/>
  <c r="AA27" i="100"/>
  <c r="AG27" i="100"/>
  <c r="X27" i="100"/>
  <c r="W27" i="100"/>
  <c r="V27" i="100"/>
  <c r="T27" i="100"/>
  <c r="S27" i="100"/>
  <c r="O27" i="100"/>
  <c r="L27" i="100"/>
  <c r="I27" i="100"/>
  <c r="HJ26" i="100"/>
  <c r="HI26" i="100"/>
  <c r="HG26" i="100"/>
  <c r="HF26" i="100"/>
  <c r="HD26" i="100"/>
  <c r="HC26" i="100"/>
  <c r="HA26" i="100"/>
  <c r="GZ26" i="100"/>
  <c r="GX26" i="100"/>
  <c r="GW26" i="100"/>
  <c r="GU26" i="100"/>
  <c r="GT26" i="100"/>
  <c r="GR26" i="100"/>
  <c r="GQ26" i="100"/>
  <c r="GO26" i="100"/>
  <c r="GN26" i="100"/>
  <c r="GF26" i="100"/>
  <c r="GE26" i="100"/>
  <c r="GC26" i="100"/>
  <c r="GB26" i="100"/>
  <c r="FX26" i="100"/>
  <c r="FU26" i="100"/>
  <c r="FR26" i="100"/>
  <c r="GA26" i="100"/>
  <c r="FQ26" i="100"/>
  <c r="FP26" i="100"/>
  <c r="FN26" i="100"/>
  <c r="FM26" i="100"/>
  <c r="FI26" i="100"/>
  <c r="FF26" i="100"/>
  <c r="FC26" i="100"/>
  <c r="FB26" i="100"/>
  <c r="FA26" i="100"/>
  <c r="EY26" i="100"/>
  <c r="EX26" i="100"/>
  <c r="ET26" i="100"/>
  <c r="EQ26" i="100"/>
  <c r="EN26" i="100"/>
  <c r="EM26" i="100"/>
  <c r="EL26" i="100"/>
  <c r="EJ26" i="100"/>
  <c r="EI26" i="100"/>
  <c r="EE26" i="100"/>
  <c r="EB26" i="100"/>
  <c r="EK26" i="100"/>
  <c r="DY26" i="100"/>
  <c r="DX26" i="100"/>
  <c r="DW26" i="100"/>
  <c r="DU26" i="100"/>
  <c r="DT26" i="100"/>
  <c r="DP26" i="100"/>
  <c r="DM26" i="100"/>
  <c r="DV26" i="100"/>
  <c r="DJ26" i="100"/>
  <c r="DI26" i="100"/>
  <c r="DH26" i="100"/>
  <c r="DF26" i="100"/>
  <c r="DE26" i="100"/>
  <c r="DA26" i="100"/>
  <c r="DG26" i="100"/>
  <c r="CX26" i="100"/>
  <c r="HB26" i="100"/>
  <c r="CU26" i="100"/>
  <c r="CT26" i="100"/>
  <c r="CS26" i="100"/>
  <c r="CQ26" i="100"/>
  <c r="CP26" i="100"/>
  <c r="CL26" i="100"/>
  <c r="CI26" i="100"/>
  <c r="CR26" i="100"/>
  <c r="CF26" i="100"/>
  <c r="CO26" i="100"/>
  <c r="CE26" i="100"/>
  <c r="CD26" i="100"/>
  <c r="CB26" i="100"/>
  <c r="CA26" i="100"/>
  <c r="BW26" i="100"/>
  <c r="CC26" i="100"/>
  <c r="BT26" i="100"/>
  <c r="BQ26" i="100"/>
  <c r="BP26" i="100"/>
  <c r="BO26" i="100"/>
  <c r="BM26" i="100"/>
  <c r="BL26" i="100"/>
  <c r="BH26" i="100"/>
  <c r="BE26" i="100"/>
  <c r="GV26" i="100"/>
  <c r="BB26" i="100"/>
  <c r="BA26" i="100"/>
  <c r="AZ26" i="100"/>
  <c r="AX26" i="100"/>
  <c r="AW26" i="100"/>
  <c r="AS26" i="100"/>
  <c r="AP26" i="100"/>
  <c r="AY26" i="100"/>
  <c r="AM26" i="100"/>
  <c r="AL26" i="100"/>
  <c r="AK26" i="100"/>
  <c r="AI26" i="100"/>
  <c r="AH26" i="100"/>
  <c r="AD26" i="100"/>
  <c r="AA26" i="100"/>
  <c r="AJ26" i="100"/>
  <c r="X26" i="100"/>
  <c r="AG26" i="100"/>
  <c r="W26" i="100"/>
  <c r="V26" i="100"/>
  <c r="T26" i="100"/>
  <c r="S26" i="100"/>
  <c r="O26" i="100"/>
  <c r="U26" i="100"/>
  <c r="L26" i="100"/>
  <c r="I26" i="100"/>
  <c r="R26" i="100"/>
  <c r="HJ25" i="100"/>
  <c r="HI25" i="100"/>
  <c r="HG25" i="100"/>
  <c r="HF25" i="100"/>
  <c r="HD25" i="100"/>
  <c r="HC25" i="100"/>
  <c r="HA25" i="100"/>
  <c r="GZ25" i="100"/>
  <c r="GX25" i="100"/>
  <c r="GW25" i="100"/>
  <c r="GU25" i="100"/>
  <c r="GT25" i="100"/>
  <c r="GR25" i="100"/>
  <c r="GQ25" i="100"/>
  <c r="GO25" i="100"/>
  <c r="GN25" i="100"/>
  <c r="GF25" i="100"/>
  <c r="GE25" i="100"/>
  <c r="GC25" i="100"/>
  <c r="GB25" i="100"/>
  <c r="FX25" i="100"/>
  <c r="FU25" i="100"/>
  <c r="GD25" i="100"/>
  <c r="FR25" i="100"/>
  <c r="GA25" i="100"/>
  <c r="FQ25" i="100"/>
  <c r="FP25" i="100"/>
  <c r="FN25" i="100"/>
  <c r="FM25" i="100"/>
  <c r="FI25" i="100"/>
  <c r="FF25" i="100"/>
  <c r="FC25" i="100"/>
  <c r="FB25" i="100"/>
  <c r="FA25" i="100"/>
  <c r="EX25" i="100"/>
  <c r="ET25" i="100"/>
  <c r="HE25" i="100"/>
  <c r="EQ25" i="100"/>
  <c r="EN25" i="100"/>
  <c r="EM25" i="100"/>
  <c r="EL25" i="100"/>
  <c r="EJ25" i="100"/>
  <c r="EI25" i="100"/>
  <c r="EE25" i="100"/>
  <c r="EK25" i="100"/>
  <c r="EB25" i="100"/>
  <c r="EH25" i="100"/>
  <c r="DY25" i="100"/>
  <c r="DX25" i="100"/>
  <c r="DW25" i="100"/>
  <c r="DU25" i="100"/>
  <c r="DT25" i="100"/>
  <c r="DP25" i="100"/>
  <c r="DV25" i="100"/>
  <c r="DM25" i="100"/>
  <c r="DJ25" i="100"/>
  <c r="DS25" i="100"/>
  <c r="DI25" i="100"/>
  <c r="DH25" i="100"/>
  <c r="DF25" i="100"/>
  <c r="DE25" i="100"/>
  <c r="DA25" i="100"/>
  <c r="CX25" i="100"/>
  <c r="HB25" i="100"/>
  <c r="CU25" i="100"/>
  <c r="CT25" i="100"/>
  <c r="CS25" i="100"/>
  <c r="CQ25" i="100"/>
  <c r="CP25" i="100"/>
  <c r="CL25" i="100"/>
  <c r="CI25" i="100"/>
  <c r="CF25" i="100"/>
  <c r="CO25" i="100"/>
  <c r="CE25" i="100"/>
  <c r="CD25" i="100"/>
  <c r="CB25" i="100"/>
  <c r="CA25" i="100"/>
  <c r="BW25" i="100"/>
  <c r="CC25" i="100"/>
  <c r="BT25" i="100"/>
  <c r="BQ25" i="100"/>
  <c r="BP25" i="100"/>
  <c r="BO25" i="100"/>
  <c r="BM25" i="100"/>
  <c r="BL25" i="100"/>
  <c r="BH25" i="100"/>
  <c r="GS25" i="100"/>
  <c r="BE25" i="100"/>
  <c r="BN25" i="100"/>
  <c r="BB25" i="100"/>
  <c r="BA25" i="100"/>
  <c r="AZ25" i="100"/>
  <c r="AX25" i="100"/>
  <c r="AW25" i="100"/>
  <c r="AS25" i="100"/>
  <c r="AP25" i="100"/>
  <c r="AM25" i="100"/>
  <c r="AL25" i="100"/>
  <c r="AK25" i="100"/>
  <c r="AI25" i="100"/>
  <c r="AH25" i="100"/>
  <c r="AD25" i="100"/>
  <c r="GM25" i="100"/>
  <c r="AA25" i="100"/>
  <c r="X25" i="100"/>
  <c r="AG25" i="100"/>
  <c r="W25" i="100"/>
  <c r="V25" i="100"/>
  <c r="T25" i="100"/>
  <c r="S25" i="100"/>
  <c r="O25" i="100"/>
  <c r="L25" i="100"/>
  <c r="GV25" i="100"/>
  <c r="I25" i="100"/>
  <c r="HJ24" i="100"/>
  <c r="HI24" i="100"/>
  <c r="HG24" i="100"/>
  <c r="HF24" i="100"/>
  <c r="HD24" i="100"/>
  <c r="HC24" i="100"/>
  <c r="HA24" i="100"/>
  <c r="GZ24" i="100"/>
  <c r="GX24" i="100"/>
  <c r="GW24" i="100"/>
  <c r="GU24" i="100"/>
  <c r="GT24" i="100"/>
  <c r="GR24" i="100"/>
  <c r="GQ24" i="100"/>
  <c r="GO24" i="100"/>
  <c r="GN24" i="100"/>
  <c r="GF24" i="100"/>
  <c r="GE24" i="100"/>
  <c r="GC24" i="100"/>
  <c r="GB24" i="100"/>
  <c r="FX24" i="100"/>
  <c r="FU24" i="100"/>
  <c r="FR24" i="100"/>
  <c r="FQ24" i="100"/>
  <c r="FP24" i="100"/>
  <c r="FN24" i="100"/>
  <c r="FM24" i="100"/>
  <c r="FI24" i="100"/>
  <c r="FO24" i="100"/>
  <c r="FF24" i="100"/>
  <c r="FC24" i="100"/>
  <c r="FB24" i="100"/>
  <c r="FA24" i="100"/>
  <c r="EY24" i="100"/>
  <c r="EX24" i="100"/>
  <c r="ET24" i="100"/>
  <c r="EQ24" i="100"/>
  <c r="EN24" i="100"/>
  <c r="EW24" i="100"/>
  <c r="EM24" i="100"/>
  <c r="EL24" i="100"/>
  <c r="EE24" i="100"/>
  <c r="EB24" i="100"/>
  <c r="EK24" i="100"/>
  <c r="DY24" i="100"/>
  <c r="DX24" i="100"/>
  <c r="DW24" i="100"/>
  <c r="DU24" i="100"/>
  <c r="DT24" i="100"/>
  <c r="DP24" i="100"/>
  <c r="DM24" i="100"/>
  <c r="DJ24" i="100"/>
  <c r="DS24" i="100"/>
  <c r="DI24" i="100"/>
  <c r="DH24" i="100"/>
  <c r="DE24" i="100"/>
  <c r="DA24" i="100"/>
  <c r="CX24" i="100"/>
  <c r="CU24" i="100"/>
  <c r="CT24" i="100"/>
  <c r="CS24" i="100"/>
  <c r="CQ24" i="100"/>
  <c r="CP24" i="100"/>
  <c r="CL24" i="100"/>
  <c r="CR24" i="100"/>
  <c r="CI24" i="100"/>
  <c r="CO24" i="100"/>
  <c r="CF24" i="100"/>
  <c r="CE24" i="100"/>
  <c r="CD24" i="100"/>
  <c r="CB24" i="100"/>
  <c r="CA24" i="100"/>
  <c r="BW24" i="100"/>
  <c r="BT24" i="100"/>
  <c r="CC24" i="100"/>
  <c r="BQ24" i="100"/>
  <c r="BP24" i="100"/>
  <c r="BO24" i="100"/>
  <c r="BM24" i="100"/>
  <c r="BL24" i="100"/>
  <c r="BH24" i="100"/>
  <c r="BE24" i="100"/>
  <c r="BN24" i="100"/>
  <c r="BB24" i="100"/>
  <c r="BK24" i="100"/>
  <c r="BA24" i="100"/>
  <c r="AZ24" i="100"/>
  <c r="AX24" i="100"/>
  <c r="AW24" i="100"/>
  <c r="AS24" i="100"/>
  <c r="AY24" i="100"/>
  <c r="AP24" i="100"/>
  <c r="AM24" i="100"/>
  <c r="AV24" i="100"/>
  <c r="AL24" i="100"/>
  <c r="AK24" i="100"/>
  <c r="AI24" i="100"/>
  <c r="AH24" i="100"/>
  <c r="AD24" i="100"/>
  <c r="AA24" i="100"/>
  <c r="X24" i="100"/>
  <c r="AG24" i="100"/>
  <c r="W24" i="100"/>
  <c r="V24" i="100"/>
  <c r="T24" i="100"/>
  <c r="S24" i="100"/>
  <c r="O24" i="100"/>
  <c r="L24" i="100"/>
  <c r="I24" i="100"/>
  <c r="R24" i="100"/>
  <c r="HJ23" i="100"/>
  <c r="HI23" i="100"/>
  <c r="HG23" i="100"/>
  <c r="HF23" i="100"/>
  <c r="HD23" i="100"/>
  <c r="HC23" i="100"/>
  <c r="HA23" i="100"/>
  <c r="GZ23" i="100"/>
  <c r="GX23" i="100"/>
  <c r="GW23" i="100"/>
  <c r="GU23" i="100"/>
  <c r="GT23" i="100"/>
  <c r="GR23" i="100"/>
  <c r="GQ23" i="100"/>
  <c r="GO23" i="100"/>
  <c r="GN23" i="100"/>
  <c r="GF23" i="100"/>
  <c r="GE23" i="100"/>
  <c r="GC23" i="100"/>
  <c r="GB23" i="100"/>
  <c r="FX23" i="100"/>
  <c r="FU23" i="100"/>
  <c r="FR23" i="100"/>
  <c r="FQ23" i="100"/>
  <c r="FP23" i="100"/>
  <c r="FN23" i="100"/>
  <c r="FM23" i="100"/>
  <c r="FI23" i="100"/>
  <c r="FO23" i="100"/>
  <c r="FF23" i="100"/>
  <c r="FC23" i="100"/>
  <c r="FL23" i="100"/>
  <c r="FB23" i="100"/>
  <c r="FA23" i="100"/>
  <c r="EY23" i="100"/>
  <c r="EX23" i="100"/>
  <c r="ET23" i="100"/>
  <c r="EQ23" i="100"/>
  <c r="EZ23" i="100"/>
  <c r="EN23" i="100"/>
  <c r="EW23" i="100"/>
  <c r="EM23" i="100"/>
  <c r="EL23" i="100"/>
  <c r="EJ23" i="100"/>
  <c r="EI23" i="100"/>
  <c r="EE23" i="100"/>
  <c r="EB23" i="100"/>
  <c r="DY23" i="100"/>
  <c r="EH23" i="100"/>
  <c r="DX23" i="100"/>
  <c r="DW23" i="100"/>
  <c r="DU23" i="100"/>
  <c r="DT23" i="100"/>
  <c r="DP23" i="100"/>
  <c r="DV23" i="100"/>
  <c r="DM23" i="100"/>
  <c r="DJ23" i="100"/>
  <c r="DI23" i="100"/>
  <c r="DH23" i="100"/>
  <c r="DF23" i="100"/>
  <c r="DE23" i="100"/>
  <c r="DA23" i="100"/>
  <c r="DG23" i="100"/>
  <c r="CX23" i="100"/>
  <c r="DD23" i="100"/>
  <c r="CU23" i="100"/>
  <c r="CT23" i="100"/>
  <c r="CS23" i="100"/>
  <c r="CQ23" i="100"/>
  <c r="CP23" i="100"/>
  <c r="CL23" i="100"/>
  <c r="CI23" i="100"/>
  <c r="CR23" i="100"/>
  <c r="CF23" i="100"/>
  <c r="CO23" i="100"/>
  <c r="CE23" i="100"/>
  <c r="CD23" i="100"/>
  <c r="CB23" i="100"/>
  <c r="CA23" i="100"/>
  <c r="BW23" i="100"/>
  <c r="CC23" i="100"/>
  <c r="BT23" i="100"/>
  <c r="BZ23" i="100"/>
  <c r="BQ23" i="100"/>
  <c r="BP23" i="100"/>
  <c r="BO23" i="100"/>
  <c r="BM23" i="100"/>
  <c r="BL23" i="100"/>
  <c r="BH23" i="100"/>
  <c r="BE23" i="100"/>
  <c r="BN23" i="100"/>
  <c r="BB23" i="100"/>
  <c r="BK23" i="100"/>
  <c r="BA23" i="100"/>
  <c r="AZ23" i="100"/>
  <c r="AX23" i="100"/>
  <c r="AW23" i="100"/>
  <c r="AS23" i="100"/>
  <c r="AP23" i="100"/>
  <c r="AY23" i="100"/>
  <c r="AM23" i="100"/>
  <c r="AV23" i="100"/>
  <c r="AL23" i="100"/>
  <c r="AK23" i="100"/>
  <c r="AI23" i="100"/>
  <c r="AH23" i="100"/>
  <c r="AD23" i="100"/>
  <c r="AA23" i="100"/>
  <c r="X23" i="100"/>
  <c r="AG23" i="100"/>
  <c r="W23" i="100"/>
  <c r="V23" i="100"/>
  <c r="T23" i="100"/>
  <c r="S23" i="100"/>
  <c r="O23" i="100"/>
  <c r="L23" i="100"/>
  <c r="R23" i="100"/>
  <c r="I23" i="100"/>
  <c r="HJ22" i="100"/>
  <c r="HI22" i="100"/>
  <c r="HG22" i="100"/>
  <c r="HF22" i="100"/>
  <c r="HD22" i="100"/>
  <c r="HC22" i="100"/>
  <c r="HA22" i="100"/>
  <c r="GZ22" i="100"/>
  <c r="GX22" i="100"/>
  <c r="GW22" i="100"/>
  <c r="GU22" i="100"/>
  <c r="GT22" i="100"/>
  <c r="GR22" i="100"/>
  <c r="GQ22" i="100"/>
  <c r="GO22" i="100"/>
  <c r="GN22" i="100"/>
  <c r="GF22" i="100"/>
  <c r="GE22" i="100"/>
  <c r="GC22" i="100"/>
  <c r="GB22" i="100"/>
  <c r="FX22" i="100"/>
  <c r="FU22" i="100"/>
  <c r="GA22" i="100"/>
  <c r="FR22" i="100"/>
  <c r="FQ22" i="100"/>
  <c r="FP22" i="100"/>
  <c r="FN22" i="100"/>
  <c r="FM22" i="100"/>
  <c r="FI22" i="100"/>
  <c r="FF22" i="100"/>
  <c r="FO22" i="100"/>
  <c r="FC22" i="100"/>
  <c r="FL22" i="100"/>
  <c r="FB22" i="100"/>
  <c r="FA22" i="100"/>
  <c r="EY22" i="100"/>
  <c r="ET22" i="100"/>
  <c r="EQ22" i="100"/>
  <c r="EW22" i="100"/>
  <c r="EN22" i="100"/>
  <c r="EM22" i="100"/>
  <c r="EL22" i="100"/>
  <c r="EJ22" i="100"/>
  <c r="EI22" i="100"/>
  <c r="EE22" i="100"/>
  <c r="EB22" i="100"/>
  <c r="DY22" i="100"/>
  <c r="DX22" i="100"/>
  <c r="DW22" i="100"/>
  <c r="DU22" i="100"/>
  <c r="DT22" i="100"/>
  <c r="DP22" i="100"/>
  <c r="DV22" i="100"/>
  <c r="DM22" i="100"/>
  <c r="DJ22" i="100"/>
  <c r="DI22" i="100"/>
  <c r="DH22" i="100"/>
  <c r="DF22" i="100"/>
  <c r="DE22" i="100"/>
  <c r="DA22" i="100"/>
  <c r="CX22" i="100"/>
  <c r="CU22" i="100"/>
  <c r="DD22" i="100"/>
  <c r="CT22" i="100"/>
  <c r="CS22" i="100"/>
  <c r="CQ22" i="100"/>
  <c r="CP22" i="100"/>
  <c r="CL22" i="100"/>
  <c r="CI22" i="100"/>
  <c r="CR22" i="100"/>
  <c r="CF22" i="100"/>
  <c r="CE22" i="100"/>
  <c r="CD22" i="100"/>
  <c r="CB22" i="100"/>
  <c r="CA22" i="100"/>
  <c r="BW22" i="100"/>
  <c r="CC22" i="100"/>
  <c r="BT22" i="100"/>
  <c r="BQ22" i="100"/>
  <c r="BZ22" i="100"/>
  <c r="BP22" i="100"/>
  <c r="BO22" i="100"/>
  <c r="BM22" i="100"/>
  <c r="BL22" i="100"/>
  <c r="BH22" i="100"/>
  <c r="BE22" i="100"/>
  <c r="BN22" i="100"/>
  <c r="BB22" i="100"/>
  <c r="BA22" i="100"/>
  <c r="AZ22" i="100"/>
  <c r="AX22" i="100"/>
  <c r="AW22" i="100"/>
  <c r="AS22" i="100"/>
  <c r="AY22" i="100"/>
  <c r="AP22" i="100"/>
  <c r="AM22" i="100"/>
  <c r="AL22" i="100"/>
  <c r="AK22" i="100"/>
  <c r="AI22" i="100"/>
  <c r="AH22" i="100"/>
  <c r="AD22" i="100"/>
  <c r="GM22" i="100"/>
  <c r="AA22" i="100"/>
  <c r="X22" i="100"/>
  <c r="AG22" i="100"/>
  <c r="W22" i="100"/>
  <c r="V22" i="100"/>
  <c r="T22" i="100"/>
  <c r="S22" i="100"/>
  <c r="O22" i="100"/>
  <c r="L22" i="100"/>
  <c r="I22" i="100"/>
  <c r="R22" i="100"/>
  <c r="HJ21" i="100"/>
  <c r="HI21" i="100"/>
  <c r="HG21" i="100"/>
  <c r="HF21" i="100"/>
  <c r="HD21" i="100"/>
  <c r="HC21" i="100"/>
  <c r="HA21" i="100"/>
  <c r="GZ21" i="100"/>
  <c r="GX21" i="100"/>
  <c r="GW21" i="100"/>
  <c r="GU21" i="100"/>
  <c r="GT21" i="100"/>
  <c r="GR21" i="100"/>
  <c r="GQ21" i="100"/>
  <c r="GO21" i="100"/>
  <c r="GN21" i="100"/>
  <c r="GF21" i="100"/>
  <c r="GE21" i="100"/>
  <c r="GC21" i="100"/>
  <c r="GB21" i="100"/>
  <c r="FX21" i="100"/>
  <c r="GD21" i="100"/>
  <c r="FU21" i="100"/>
  <c r="FR21" i="100"/>
  <c r="FQ21" i="100"/>
  <c r="FP21" i="100"/>
  <c r="FN21" i="100"/>
  <c r="FM21" i="100"/>
  <c r="FI21" i="100"/>
  <c r="FF21" i="100"/>
  <c r="FO21" i="100"/>
  <c r="FC21" i="100"/>
  <c r="FB21" i="100"/>
  <c r="FA21" i="100"/>
  <c r="EY21" i="100"/>
  <c r="EX21" i="100"/>
  <c r="ET21" i="100"/>
  <c r="EQ21" i="100"/>
  <c r="HH21" i="100"/>
  <c r="EN21" i="100"/>
  <c r="EM21" i="100"/>
  <c r="EL21" i="100"/>
  <c r="EJ21" i="100"/>
  <c r="EI21" i="100"/>
  <c r="EE21" i="100"/>
  <c r="EK21" i="100"/>
  <c r="EB21" i="100"/>
  <c r="DY21" i="100"/>
  <c r="DX21" i="100"/>
  <c r="DW21" i="100"/>
  <c r="DU21" i="100"/>
  <c r="DT21" i="100"/>
  <c r="DP21" i="100"/>
  <c r="DM21" i="100"/>
  <c r="DJ21" i="100"/>
  <c r="DI21" i="100"/>
  <c r="DH21" i="100"/>
  <c r="DF21" i="100"/>
  <c r="DE21" i="100"/>
  <c r="DA21" i="100"/>
  <c r="CX21" i="100"/>
  <c r="DD21" i="100"/>
  <c r="CU21" i="100"/>
  <c r="CT21" i="100"/>
  <c r="CS21" i="100"/>
  <c r="CQ21" i="100"/>
  <c r="CP21" i="100"/>
  <c r="CL21" i="100"/>
  <c r="CR21" i="100"/>
  <c r="CI21" i="100"/>
  <c r="CF21" i="100"/>
  <c r="CO21" i="100"/>
  <c r="CE21" i="100"/>
  <c r="CD21" i="100"/>
  <c r="CB21" i="100"/>
  <c r="CA21" i="100"/>
  <c r="BW21" i="100"/>
  <c r="BT21" i="100"/>
  <c r="BQ21" i="100"/>
  <c r="BZ21" i="100"/>
  <c r="BP21" i="100"/>
  <c r="BO21" i="100"/>
  <c r="BM21" i="100"/>
  <c r="BL21" i="100"/>
  <c r="BH21" i="100"/>
  <c r="BN21" i="100"/>
  <c r="BE21" i="100"/>
  <c r="GV21" i="100"/>
  <c r="BB21" i="100"/>
  <c r="BK21" i="100"/>
  <c r="BA21" i="100"/>
  <c r="AZ21" i="100"/>
  <c r="AX21" i="100"/>
  <c r="AW21" i="100"/>
  <c r="AS21" i="100"/>
  <c r="AP21" i="100"/>
  <c r="AY21" i="100"/>
  <c r="AM21" i="100"/>
  <c r="AL21" i="100"/>
  <c r="AK21" i="100"/>
  <c r="AI21" i="100"/>
  <c r="AH21" i="100"/>
  <c r="AD21" i="100"/>
  <c r="AA21" i="100"/>
  <c r="X21" i="100"/>
  <c r="AG21" i="100"/>
  <c r="W21" i="100"/>
  <c r="V21" i="100"/>
  <c r="T21" i="100"/>
  <c r="S21" i="100"/>
  <c r="O21" i="100"/>
  <c r="L21" i="100"/>
  <c r="I21" i="100"/>
  <c r="HJ20" i="100"/>
  <c r="HI20" i="100"/>
  <c r="HG20" i="100"/>
  <c r="HF20" i="100"/>
  <c r="HD20" i="100"/>
  <c r="HC20" i="100"/>
  <c r="HA20" i="100"/>
  <c r="GZ20" i="100"/>
  <c r="GX20" i="100"/>
  <c r="GW20" i="100"/>
  <c r="GU20" i="100"/>
  <c r="GT20" i="100"/>
  <c r="GR20" i="100"/>
  <c r="GQ20" i="100"/>
  <c r="GO20" i="100"/>
  <c r="GN20" i="100"/>
  <c r="GF20" i="100"/>
  <c r="GE20" i="100"/>
  <c r="GC20" i="100"/>
  <c r="GB20" i="100"/>
  <c r="FX20" i="100"/>
  <c r="FU20" i="100"/>
  <c r="GA20" i="100"/>
  <c r="FR20" i="100"/>
  <c r="FQ20" i="100"/>
  <c r="FP20" i="100"/>
  <c r="FN20" i="100"/>
  <c r="FM20" i="100"/>
  <c r="FI20" i="100"/>
  <c r="FF20" i="100"/>
  <c r="FO20" i="100"/>
  <c r="FC20" i="100"/>
  <c r="FB20" i="100"/>
  <c r="FA20" i="100"/>
  <c r="EY20" i="100"/>
  <c r="EX20" i="100"/>
  <c r="ET20" i="100"/>
  <c r="EZ20" i="100"/>
  <c r="EQ20" i="100"/>
  <c r="EN20" i="100"/>
  <c r="EW20" i="100"/>
  <c r="EM20" i="100"/>
  <c r="EL20" i="100"/>
  <c r="EJ20" i="100"/>
  <c r="EI20" i="100"/>
  <c r="EE20" i="100"/>
  <c r="EK20" i="100"/>
  <c r="EB20" i="100"/>
  <c r="DY20" i="100"/>
  <c r="EH20" i="100"/>
  <c r="DX20" i="100"/>
  <c r="DW20" i="100"/>
  <c r="DU20" i="100"/>
  <c r="DT20" i="100"/>
  <c r="DP20" i="100"/>
  <c r="DM20" i="100"/>
  <c r="DJ20" i="100"/>
  <c r="DI20" i="100"/>
  <c r="DH20" i="100"/>
  <c r="DF20" i="100"/>
  <c r="DA20" i="100"/>
  <c r="CX20" i="100"/>
  <c r="DG20" i="100"/>
  <c r="CU20" i="100"/>
  <c r="CT20" i="100"/>
  <c r="CS20" i="100"/>
  <c r="CQ20" i="100"/>
  <c r="CP20" i="100"/>
  <c r="CL20" i="100"/>
  <c r="CI20" i="100"/>
  <c r="CO20" i="100"/>
  <c r="CF20" i="100"/>
  <c r="CE20" i="100"/>
  <c r="CD20" i="100"/>
  <c r="CB20" i="100"/>
  <c r="CA20" i="100"/>
  <c r="BW20" i="100"/>
  <c r="CC20" i="100"/>
  <c r="BT20" i="100"/>
  <c r="BQ20" i="100"/>
  <c r="BP20" i="100"/>
  <c r="BO20" i="100"/>
  <c r="BM20" i="100"/>
  <c r="BL20" i="100"/>
  <c r="BH20" i="100"/>
  <c r="BE20" i="100"/>
  <c r="BB20" i="100"/>
  <c r="BK20" i="100"/>
  <c r="BA20" i="100"/>
  <c r="AZ20" i="100"/>
  <c r="AX20" i="100"/>
  <c r="AW20" i="100"/>
  <c r="AS20" i="100"/>
  <c r="AP20" i="100"/>
  <c r="AY20" i="100"/>
  <c r="AM20" i="100"/>
  <c r="AL20" i="100"/>
  <c r="AK20" i="100"/>
  <c r="AI20" i="100"/>
  <c r="AH20" i="100"/>
  <c r="AD20" i="100"/>
  <c r="AA20" i="100"/>
  <c r="AJ20" i="100"/>
  <c r="X20" i="100"/>
  <c r="AG20" i="100"/>
  <c r="W20" i="100"/>
  <c r="V20" i="100"/>
  <c r="T20" i="100"/>
  <c r="S20" i="100"/>
  <c r="O20" i="100"/>
  <c r="L20" i="100"/>
  <c r="HH20" i="100"/>
  <c r="I20" i="100"/>
  <c r="HJ19" i="100"/>
  <c r="HI19" i="100"/>
  <c r="HG19" i="100"/>
  <c r="HF19" i="100"/>
  <c r="HD19" i="100"/>
  <c r="HC19" i="100"/>
  <c r="HA19" i="100"/>
  <c r="GZ19" i="100"/>
  <c r="GX19" i="100"/>
  <c r="GW19" i="100"/>
  <c r="GU19" i="100"/>
  <c r="GT19" i="100"/>
  <c r="GR19" i="100"/>
  <c r="GQ19" i="100"/>
  <c r="GO19" i="100"/>
  <c r="GN19" i="100"/>
  <c r="GF19" i="100"/>
  <c r="GE19" i="100"/>
  <c r="GC19" i="100"/>
  <c r="GB19" i="100"/>
  <c r="FX19" i="100"/>
  <c r="FU19" i="100"/>
  <c r="GA19" i="100"/>
  <c r="FR19" i="100"/>
  <c r="FQ19" i="100"/>
  <c r="FP19" i="100"/>
  <c r="FN19" i="100"/>
  <c r="FM19" i="100"/>
  <c r="FI19" i="100"/>
  <c r="FF19" i="100"/>
  <c r="FC19" i="100"/>
  <c r="FB19" i="100"/>
  <c r="FA19" i="100"/>
  <c r="EY19" i="100"/>
  <c r="EX19" i="100"/>
  <c r="ET19" i="100"/>
  <c r="EQ19" i="100"/>
  <c r="HH19" i="100"/>
  <c r="EN19" i="100"/>
  <c r="EM19" i="100"/>
  <c r="EL19" i="100"/>
  <c r="EJ19" i="100"/>
  <c r="EI19" i="100"/>
  <c r="EE19" i="100"/>
  <c r="EK19" i="100"/>
  <c r="EB19" i="100"/>
  <c r="DY19" i="100"/>
  <c r="EH19" i="100"/>
  <c r="DX19" i="100"/>
  <c r="DW19" i="100"/>
  <c r="DU19" i="100"/>
  <c r="DT19" i="100"/>
  <c r="DP19" i="100"/>
  <c r="DM19" i="100"/>
  <c r="DV19" i="100"/>
  <c r="DJ19" i="100"/>
  <c r="DI19" i="100"/>
  <c r="DH19" i="100"/>
  <c r="DF19" i="100"/>
  <c r="DE19" i="100"/>
  <c r="DA19" i="100"/>
  <c r="CX19" i="100"/>
  <c r="CU19" i="100"/>
  <c r="CT19" i="100"/>
  <c r="CS19" i="100"/>
  <c r="CQ19" i="100"/>
  <c r="CP19" i="100"/>
  <c r="CL19" i="100"/>
  <c r="CI19" i="100"/>
  <c r="CF19" i="100"/>
  <c r="CO19" i="100"/>
  <c r="CE19" i="100"/>
  <c r="CD19" i="100"/>
  <c r="CB19" i="100"/>
  <c r="CA19" i="100"/>
  <c r="BW19" i="100"/>
  <c r="BT19" i="100"/>
  <c r="BQ19" i="100"/>
  <c r="BP19" i="100"/>
  <c r="BO19" i="100"/>
  <c r="BM19" i="100"/>
  <c r="BL19" i="100"/>
  <c r="BH19" i="100"/>
  <c r="BE19" i="100"/>
  <c r="GV19" i="100"/>
  <c r="BB19" i="100"/>
  <c r="BA19" i="100"/>
  <c r="AZ19" i="100"/>
  <c r="AX19" i="100"/>
  <c r="AW19" i="100"/>
  <c r="AS19" i="100"/>
  <c r="AP19" i="100"/>
  <c r="AV19" i="100"/>
  <c r="AM19" i="100"/>
  <c r="AL19" i="100"/>
  <c r="AK19" i="100"/>
  <c r="AI19" i="100"/>
  <c r="AH19" i="100"/>
  <c r="AD19" i="100"/>
  <c r="AJ19" i="100"/>
  <c r="AA19" i="100"/>
  <c r="GP19" i="100"/>
  <c r="X19" i="100"/>
  <c r="W19" i="100"/>
  <c r="V19" i="100"/>
  <c r="T19" i="100"/>
  <c r="S19" i="100"/>
  <c r="O19" i="100"/>
  <c r="L19" i="100"/>
  <c r="I19" i="100"/>
  <c r="HJ18" i="100"/>
  <c r="HI18" i="100"/>
  <c r="HG18" i="100"/>
  <c r="HF18" i="100"/>
  <c r="HD18" i="100"/>
  <c r="HC18" i="100"/>
  <c r="HA18" i="100"/>
  <c r="GZ18" i="100"/>
  <c r="GX18" i="100"/>
  <c r="GW18" i="100"/>
  <c r="GU18" i="100"/>
  <c r="GT18" i="100"/>
  <c r="GR18" i="100"/>
  <c r="GQ18" i="100"/>
  <c r="GO18" i="100"/>
  <c r="GN18" i="100"/>
  <c r="GF18" i="100"/>
  <c r="GE18" i="100"/>
  <c r="GC18" i="100"/>
  <c r="GB18" i="100"/>
  <c r="FX18" i="100"/>
  <c r="FU18" i="100"/>
  <c r="FR18" i="100"/>
  <c r="FQ18" i="100"/>
  <c r="FP18" i="100"/>
  <c r="FN18" i="100"/>
  <c r="FM18" i="100"/>
  <c r="FI18" i="100"/>
  <c r="FF18" i="100"/>
  <c r="FC18" i="100"/>
  <c r="FB18" i="100"/>
  <c r="FA18" i="100"/>
  <c r="EY18" i="100"/>
  <c r="EX18" i="100"/>
  <c r="ET18" i="100"/>
  <c r="HE18" i="100"/>
  <c r="EQ18" i="100"/>
  <c r="EN18" i="100"/>
  <c r="EW18" i="100"/>
  <c r="EM18" i="100"/>
  <c r="EL18" i="100"/>
  <c r="EJ18" i="100"/>
  <c r="EI18" i="100"/>
  <c r="EE18" i="100"/>
  <c r="EB18" i="100"/>
  <c r="DY18" i="100"/>
  <c r="EH18" i="100"/>
  <c r="DX18" i="100"/>
  <c r="DW18" i="100"/>
  <c r="DU18" i="100"/>
  <c r="DT18" i="100"/>
  <c r="DP18" i="100"/>
  <c r="DM18" i="100"/>
  <c r="DS18" i="100"/>
  <c r="DJ18" i="100"/>
  <c r="DI18" i="100"/>
  <c r="DH18" i="100"/>
  <c r="DF18" i="100"/>
  <c r="DE18" i="100"/>
  <c r="DA18" i="100"/>
  <c r="CX18" i="100"/>
  <c r="CU18" i="100"/>
  <c r="CT18" i="100"/>
  <c r="CS18" i="100"/>
  <c r="CQ18" i="100"/>
  <c r="CP18" i="100"/>
  <c r="CL18" i="100"/>
  <c r="CI18" i="100"/>
  <c r="CF18" i="100"/>
  <c r="CO18" i="100"/>
  <c r="CE18" i="100"/>
  <c r="CD18" i="100"/>
  <c r="CB18" i="100"/>
  <c r="CA18" i="100"/>
  <c r="BW18" i="100"/>
  <c r="BT18" i="100"/>
  <c r="CC18" i="100"/>
  <c r="BQ18" i="100"/>
  <c r="BZ18" i="100"/>
  <c r="BP18" i="100"/>
  <c r="BO18" i="100"/>
  <c r="BM18" i="100"/>
  <c r="BL18" i="100"/>
  <c r="BH18" i="100"/>
  <c r="GS18" i="100"/>
  <c r="BE18" i="100"/>
  <c r="BB18" i="100"/>
  <c r="BK18" i="100"/>
  <c r="BA18" i="100"/>
  <c r="AZ18" i="100"/>
  <c r="AX18" i="100"/>
  <c r="AW18" i="100"/>
  <c r="AS18" i="100"/>
  <c r="AP18" i="100"/>
  <c r="AM18" i="100"/>
  <c r="AL18" i="100"/>
  <c r="AK18" i="100"/>
  <c r="AI18" i="100"/>
  <c r="AH18" i="100"/>
  <c r="AD18" i="100"/>
  <c r="AA18" i="100"/>
  <c r="AJ18" i="100"/>
  <c r="X18" i="100"/>
  <c r="W18" i="100"/>
  <c r="V18" i="100"/>
  <c r="T18" i="100"/>
  <c r="S18" i="100"/>
  <c r="O18" i="100"/>
  <c r="L18" i="100"/>
  <c r="I18" i="100"/>
  <c r="HJ17" i="100"/>
  <c r="HI17" i="100"/>
  <c r="HH17" i="100"/>
  <c r="HG17" i="100"/>
  <c r="HF17" i="100"/>
  <c r="HE17" i="100"/>
  <c r="HD17" i="100"/>
  <c r="HC17" i="100"/>
  <c r="HB17" i="100"/>
  <c r="HA17" i="100"/>
  <c r="GZ17" i="100"/>
  <c r="GY17" i="100"/>
  <c r="GX17" i="100"/>
  <c r="GW17" i="100"/>
  <c r="GV17" i="100"/>
  <c r="GU17" i="100"/>
  <c r="GT17" i="100"/>
  <c r="GS17" i="100"/>
  <c r="GR17" i="100"/>
  <c r="GQ17" i="100"/>
  <c r="GP17" i="100"/>
  <c r="GN17" i="100"/>
  <c r="GM17" i="100"/>
  <c r="GC17" i="100"/>
  <c r="GB17" i="100"/>
  <c r="GA17" i="100"/>
  <c r="HJ16" i="100"/>
  <c r="HG16" i="100"/>
  <c r="HA16" i="100"/>
  <c r="GX16" i="100"/>
  <c r="GU16" i="100"/>
  <c r="GR16" i="100"/>
  <c r="GF16" i="100"/>
  <c r="GC16" i="100"/>
  <c r="FY16" i="100"/>
  <c r="FV16" i="100"/>
  <c r="FU16" i="100"/>
  <c r="FS16" i="100"/>
  <c r="FQ16" i="100"/>
  <c r="FN16" i="100"/>
  <c r="FJ16" i="100"/>
  <c r="FP16" i="100"/>
  <c r="FG16" i="100"/>
  <c r="FF16" i="100"/>
  <c r="FD16" i="100"/>
  <c r="FB16" i="100"/>
  <c r="EY16" i="100"/>
  <c r="EU16" i="100"/>
  <c r="ER16" i="100"/>
  <c r="ER40" i="100"/>
  <c r="EO16" i="100"/>
  <c r="EM16" i="100"/>
  <c r="EJ16" i="100"/>
  <c r="EF16" i="100"/>
  <c r="EC16" i="100"/>
  <c r="DZ16" i="100"/>
  <c r="DX16" i="100"/>
  <c r="DU16" i="100"/>
  <c r="DQ16" i="100"/>
  <c r="DN16" i="100"/>
  <c r="DM16" i="100"/>
  <c r="DK16" i="100"/>
  <c r="DF16" i="100"/>
  <c r="DB16" i="100"/>
  <c r="DA16" i="100"/>
  <c r="CY16" i="100"/>
  <c r="CV16" i="100"/>
  <c r="CV40" i="100"/>
  <c r="CT16" i="100"/>
  <c r="CQ16" i="100"/>
  <c r="CM16" i="100"/>
  <c r="CL16" i="100"/>
  <c r="CJ16" i="100"/>
  <c r="CI16" i="100"/>
  <c r="CR16" i="100"/>
  <c r="CG16" i="100"/>
  <c r="CE16" i="100"/>
  <c r="CB16" i="100"/>
  <c r="BX16" i="100"/>
  <c r="BU16" i="100"/>
  <c r="BR16" i="100"/>
  <c r="BP16" i="100"/>
  <c r="BM16" i="100"/>
  <c r="BI16" i="100"/>
  <c r="BH16" i="100"/>
  <c r="BF16" i="100"/>
  <c r="BL16" i="100"/>
  <c r="BC16" i="100"/>
  <c r="BA16" i="100"/>
  <c r="AX16" i="100"/>
  <c r="AT16" i="100"/>
  <c r="AQ16" i="100"/>
  <c r="AN16" i="100"/>
  <c r="AL16" i="100"/>
  <c r="AI16" i="100"/>
  <c r="AE16" i="100"/>
  <c r="AD16" i="100"/>
  <c r="GM16" i="100"/>
  <c r="AB16" i="100"/>
  <c r="AB40" i="100"/>
  <c r="Y16" i="100"/>
  <c r="Y40" i="100"/>
  <c r="W16" i="100"/>
  <c r="T16" i="100"/>
  <c r="P16" i="100"/>
  <c r="GT16" i="100"/>
  <c r="P42" i="100"/>
  <c r="M16" i="100"/>
  <c r="GW16" i="100"/>
  <c r="J16" i="100"/>
  <c r="S16" i="100"/>
  <c r="HJ15" i="100"/>
  <c r="HI15" i="100"/>
  <c r="HG15" i="100"/>
  <c r="HF15" i="100"/>
  <c r="HC15" i="100"/>
  <c r="HA15" i="100"/>
  <c r="GZ15" i="100"/>
  <c r="GX15" i="100"/>
  <c r="GW15" i="100"/>
  <c r="GU15" i="100"/>
  <c r="GT15" i="100"/>
  <c r="GR15" i="100"/>
  <c r="GQ15" i="100"/>
  <c r="GN15" i="100"/>
  <c r="GF15" i="100"/>
  <c r="GE15" i="100"/>
  <c r="GC15" i="100"/>
  <c r="GB15" i="100"/>
  <c r="FX15" i="100"/>
  <c r="FU15" i="100"/>
  <c r="FR15" i="100"/>
  <c r="FQ15" i="100"/>
  <c r="FP15" i="100"/>
  <c r="FN15" i="100"/>
  <c r="FM15" i="100"/>
  <c r="FI15" i="100"/>
  <c r="FF15" i="100"/>
  <c r="FC15" i="100"/>
  <c r="FB15" i="100"/>
  <c r="FA15" i="100"/>
  <c r="EY15" i="100"/>
  <c r="EX15" i="100"/>
  <c r="ET15" i="100"/>
  <c r="HE15" i="100"/>
  <c r="EQ15" i="100"/>
  <c r="EN15" i="100"/>
  <c r="EW15" i="100"/>
  <c r="EM15" i="100"/>
  <c r="EL15" i="100"/>
  <c r="EJ15" i="100"/>
  <c r="EI15" i="100"/>
  <c r="EE15" i="100"/>
  <c r="EK15" i="100"/>
  <c r="EB15" i="100"/>
  <c r="DY15" i="100"/>
  <c r="EH15" i="100"/>
  <c r="DX15" i="100"/>
  <c r="DW15" i="100"/>
  <c r="DU15" i="100"/>
  <c r="DT15" i="100"/>
  <c r="DP15" i="100"/>
  <c r="DV15" i="100"/>
  <c r="DM15" i="100"/>
  <c r="DJ15" i="100"/>
  <c r="DS15" i="100"/>
  <c r="DH15" i="100"/>
  <c r="DF15" i="100"/>
  <c r="DE15" i="100"/>
  <c r="DA15" i="100"/>
  <c r="GY15" i="100"/>
  <c r="CX15" i="100"/>
  <c r="HB15" i="100"/>
  <c r="DD15" i="100"/>
  <c r="CU15" i="100"/>
  <c r="CT15" i="100"/>
  <c r="CS15" i="100"/>
  <c r="CQ15" i="100"/>
  <c r="CP15" i="100"/>
  <c r="CL15" i="100"/>
  <c r="CI15" i="100"/>
  <c r="CO15" i="100"/>
  <c r="CF15" i="100"/>
  <c r="CE15" i="100"/>
  <c r="CD15" i="100"/>
  <c r="CB15" i="100"/>
  <c r="CA15" i="100"/>
  <c r="BW15" i="100"/>
  <c r="BT15" i="100"/>
  <c r="BQ15" i="100"/>
  <c r="BP15" i="100"/>
  <c r="BO15" i="100"/>
  <c r="BM15" i="100"/>
  <c r="BL15" i="100"/>
  <c r="BH15" i="100"/>
  <c r="BE15" i="100"/>
  <c r="BK15" i="100"/>
  <c r="BB15" i="100"/>
  <c r="BA15" i="100"/>
  <c r="AZ15" i="100"/>
  <c r="AX15" i="100"/>
  <c r="AW15" i="100"/>
  <c r="AS15" i="100"/>
  <c r="AY15" i="100"/>
  <c r="AP15" i="100"/>
  <c r="AM15" i="100"/>
  <c r="AV15" i="100"/>
  <c r="AL15" i="100"/>
  <c r="AK15" i="100"/>
  <c r="AI15" i="100"/>
  <c r="AH15" i="100"/>
  <c r="AD15" i="100"/>
  <c r="AA15" i="100"/>
  <c r="AG15" i="100"/>
  <c r="X15" i="100"/>
  <c r="W15" i="100"/>
  <c r="V15" i="100"/>
  <c r="T15" i="100"/>
  <c r="S15" i="100"/>
  <c r="O15" i="100"/>
  <c r="U15" i="100"/>
  <c r="L15" i="100"/>
  <c r="I15" i="100"/>
  <c r="HJ14" i="100"/>
  <c r="HI14" i="100"/>
  <c r="HG14" i="100"/>
  <c r="HF14" i="100"/>
  <c r="HC14" i="100"/>
  <c r="HA14" i="100"/>
  <c r="GZ14" i="100"/>
  <c r="GX14" i="100"/>
  <c r="GW14" i="100"/>
  <c r="GU14" i="100"/>
  <c r="GT14" i="100"/>
  <c r="GR14" i="100"/>
  <c r="GQ14" i="100"/>
  <c r="GN14" i="100"/>
  <c r="GF14" i="100"/>
  <c r="GE14" i="100"/>
  <c r="GC14" i="100"/>
  <c r="GB14" i="100"/>
  <c r="FX14" i="100"/>
  <c r="FU14" i="100"/>
  <c r="FR14" i="100"/>
  <c r="FQ14" i="100"/>
  <c r="FP14" i="100"/>
  <c r="FO14" i="100"/>
  <c r="FN14" i="100"/>
  <c r="FM14" i="100"/>
  <c r="FI14" i="100"/>
  <c r="FF14" i="100"/>
  <c r="FC14" i="100"/>
  <c r="FB14" i="100"/>
  <c r="FA14" i="100"/>
  <c r="EY14" i="100"/>
  <c r="EX14" i="100"/>
  <c r="ET14" i="100"/>
  <c r="HE14" i="100"/>
  <c r="EQ14" i="100"/>
  <c r="EN14" i="100"/>
  <c r="EM14" i="100"/>
  <c r="EL14" i="100"/>
  <c r="EJ14" i="100"/>
  <c r="EI14" i="100"/>
  <c r="EE14" i="100"/>
  <c r="EB14" i="100"/>
  <c r="EK14" i="100"/>
  <c r="DY14" i="100"/>
  <c r="EH14" i="100"/>
  <c r="DX14" i="100"/>
  <c r="DW14" i="100"/>
  <c r="DU14" i="100"/>
  <c r="DT14" i="100"/>
  <c r="DP14" i="100"/>
  <c r="DM14" i="100"/>
  <c r="DJ14" i="100"/>
  <c r="DS14" i="100"/>
  <c r="DH14" i="100"/>
  <c r="DF14" i="100"/>
  <c r="DE14" i="100"/>
  <c r="DA14" i="100"/>
  <c r="CX14" i="100"/>
  <c r="DG14" i="100"/>
  <c r="CU14" i="100"/>
  <c r="DD14" i="100"/>
  <c r="CT14" i="100"/>
  <c r="CS14" i="100"/>
  <c r="CQ14" i="100"/>
  <c r="CP14" i="100"/>
  <c r="CL14" i="100"/>
  <c r="CR14" i="100"/>
  <c r="CI14" i="100"/>
  <c r="CF14" i="100"/>
  <c r="CO14" i="100"/>
  <c r="CE14" i="100"/>
  <c r="CD14" i="100"/>
  <c r="CB14" i="100"/>
  <c r="CA14" i="100"/>
  <c r="BW14" i="100"/>
  <c r="BT14" i="100"/>
  <c r="CC14" i="100"/>
  <c r="BQ14" i="100"/>
  <c r="BP14" i="100"/>
  <c r="BO14" i="100"/>
  <c r="BM14" i="100"/>
  <c r="BL14" i="100"/>
  <c r="BH14" i="100"/>
  <c r="GS14" i="100"/>
  <c r="BE14" i="100"/>
  <c r="BN14" i="100"/>
  <c r="BB14" i="100"/>
  <c r="BA14" i="100"/>
  <c r="AZ14" i="100"/>
  <c r="AX14" i="100"/>
  <c r="AW14" i="100"/>
  <c r="AS14" i="100"/>
  <c r="AP14" i="100"/>
  <c r="AV14" i="100"/>
  <c r="AM14" i="100"/>
  <c r="AL14" i="100"/>
  <c r="AK14" i="100"/>
  <c r="AI14" i="100"/>
  <c r="AH14" i="100"/>
  <c r="AD14" i="100"/>
  <c r="AA14" i="100"/>
  <c r="X14" i="100"/>
  <c r="AG14" i="100"/>
  <c r="W14" i="100"/>
  <c r="V14" i="100"/>
  <c r="T14" i="100"/>
  <c r="S14" i="100"/>
  <c r="O14" i="100"/>
  <c r="L14" i="100"/>
  <c r="I14" i="100"/>
  <c r="HJ13" i="100"/>
  <c r="HI13" i="100"/>
  <c r="HG13" i="100"/>
  <c r="HF13" i="100"/>
  <c r="HC13" i="100"/>
  <c r="HA13" i="100"/>
  <c r="GZ13" i="100"/>
  <c r="GX13" i="100"/>
  <c r="GW13" i="100"/>
  <c r="GU13" i="100"/>
  <c r="GT13" i="100"/>
  <c r="GR13" i="100"/>
  <c r="GQ13" i="100"/>
  <c r="GN13" i="100"/>
  <c r="GF13" i="100"/>
  <c r="GE13" i="100"/>
  <c r="GC13" i="100"/>
  <c r="GB13" i="100"/>
  <c r="FX13" i="100"/>
  <c r="FU13" i="100"/>
  <c r="FR13" i="100"/>
  <c r="FQ13" i="100"/>
  <c r="FP13" i="100"/>
  <c r="FN13" i="100"/>
  <c r="FM13" i="100"/>
  <c r="FI13" i="100"/>
  <c r="FF13" i="100"/>
  <c r="FO13" i="100"/>
  <c r="FC13" i="100"/>
  <c r="FL13" i="100"/>
  <c r="FB13" i="100"/>
  <c r="FA13" i="100"/>
  <c r="EY13" i="100"/>
  <c r="EX13" i="100"/>
  <c r="ET13" i="100"/>
  <c r="EQ13" i="100"/>
  <c r="EN13" i="100"/>
  <c r="EM13" i="100"/>
  <c r="EL13" i="100"/>
  <c r="EJ13" i="100"/>
  <c r="EI13" i="100"/>
  <c r="EE13" i="100"/>
  <c r="EK13" i="100"/>
  <c r="EB13" i="100"/>
  <c r="DY13" i="100"/>
  <c r="EH13" i="100"/>
  <c r="DX13" i="100"/>
  <c r="DW13" i="100"/>
  <c r="DU13" i="100"/>
  <c r="DT13" i="100"/>
  <c r="DP13" i="100"/>
  <c r="DV13" i="100"/>
  <c r="DM13" i="100"/>
  <c r="DJ13" i="100"/>
  <c r="DH13" i="100"/>
  <c r="DF13" i="100"/>
  <c r="DE13" i="100"/>
  <c r="DA13" i="100"/>
  <c r="CX13" i="100"/>
  <c r="CU13" i="100"/>
  <c r="CU16" i="100"/>
  <c r="CT13" i="100"/>
  <c r="CS13" i="100"/>
  <c r="CQ13" i="100"/>
  <c r="CP13" i="100"/>
  <c r="CL13" i="100"/>
  <c r="CR13" i="100"/>
  <c r="CI13" i="100"/>
  <c r="CF13" i="100"/>
  <c r="CE13" i="100"/>
  <c r="CD13" i="100"/>
  <c r="CB13" i="100"/>
  <c r="CA13" i="100"/>
  <c r="BW13" i="100"/>
  <c r="CC13" i="100"/>
  <c r="BT13" i="100"/>
  <c r="BZ13" i="100"/>
  <c r="BQ13" i="100"/>
  <c r="BP13" i="100"/>
  <c r="BO13" i="100"/>
  <c r="BM13" i="100"/>
  <c r="BL13" i="100"/>
  <c r="BH13" i="100"/>
  <c r="BE13" i="100"/>
  <c r="BK13" i="100"/>
  <c r="BB13" i="100"/>
  <c r="BA13" i="100"/>
  <c r="AZ13" i="100"/>
  <c r="AX13" i="100"/>
  <c r="AW13" i="100"/>
  <c r="AV13" i="100"/>
  <c r="AS13" i="100"/>
  <c r="AY13" i="100"/>
  <c r="AP13" i="100"/>
  <c r="AM13" i="100"/>
  <c r="AL13" i="100"/>
  <c r="AK13" i="100"/>
  <c r="AI13" i="100"/>
  <c r="AH13" i="100"/>
  <c r="AD13" i="100"/>
  <c r="AA13" i="100"/>
  <c r="X13" i="100"/>
  <c r="W13" i="100"/>
  <c r="V13" i="100"/>
  <c r="T13" i="100"/>
  <c r="S13" i="100"/>
  <c r="O13" i="100"/>
  <c r="L13" i="100"/>
  <c r="I13" i="100"/>
  <c r="HJ12" i="100"/>
  <c r="HI12" i="100"/>
  <c r="HG12" i="100"/>
  <c r="HF12" i="100"/>
  <c r="HC12" i="100"/>
  <c r="HA12" i="100"/>
  <c r="GZ12" i="100"/>
  <c r="GX12" i="100"/>
  <c r="GW12" i="100"/>
  <c r="GU12" i="100"/>
  <c r="GT12" i="100"/>
  <c r="GR12" i="100"/>
  <c r="GQ12" i="100"/>
  <c r="GN12" i="100"/>
  <c r="GF12" i="100"/>
  <c r="GE12" i="100"/>
  <c r="GC12" i="100"/>
  <c r="GB12" i="100"/>
  <c r="FX12" i="100"/>
  <c r="FU12" i="100"/>
  <c r="FR12" i="100"/>
  <c r="GA12" i="100"/>
  <c r="FQ12" i="100"/>
  <c r="FP12" i="100"/>
  <c r="FN12" i="100"/>
  <c r="FM12" i="100"/>
  <c r="FI12" i="100"/>
  <c r="FO12" i="100"/>
  <c r="FF12" i="100"/>
  <c r="FC12" i="100"/>
  <c r="FL12" i="100"/>
  <c r="FB12" i="100"/>
  <c r="FA12" i="100"/>
  <c r="EY12" i="100"/>
  <c r="EX12" i="100"/>
  <c r="ET12" i="100"/>
  <c r="EQ12" i="100"/>
  <c r="EW12" i="100"/>
  <c r="EN12" i="100"/>
  <c r="EM12" i="100"/>
  <c r="EL12" i="100"/>
  <c r="EJ12" i="100"/>
  <c r="EI12" i="100"/>
  <c r="EE12" i="100"/>
  <c r="EB12" i="100"/>
  <c r="DY12" i="100"/>
  <c r="DX12" i="100"/>
  <c r="DW12" i="100"/>
  <c r="DU12" i="100"/>
  <c r="DT12" i="100"/>
  <c r="DP12" i="100"/>
  <c r="DM12" i="100"/>
  <c r="DS12" i="100"/>
  <c r="DJ12" i="100"/>
  <c r="DH12" i="100"/>
  <c r="DF12" i="100"/>
  <c r="DE12" i="100"/>
  <c r="DA12" i="100"/>
  <c r="CX12" i="100"/>
  <c r="CU12" i="100"/>
  <c r="CT12" i="100"/>
  <c r="CS12" i="100"/>
  <c r="CQ12" i="100"/>
  <c r="CP12" i="100"/>
  <c r="CL12" i="100"/>
  <c r="CI12" i="100"/>
  <c r="CF12" i="100"/>
  <c r="CE12" i="100"/>
  <c r="CD12" i="100"/>
  <c r="CB12" i="100"/>
  <c r="CA12" i="100"/>
  <c r="BW12" i="100"/>
  <c r="BT12" i="100"/>
  <c r="BQ12" i="100"/>
  <c r="BP12" i="100"/>
  <c r="BO12" i="100"/>
  <c r="BM12" i="100"/>
  <c r="BL12" i="100"/>
  <c r="BH12" i="100"/>
  <c r="BE12" i="100"/>
  <c r="BB12" i="100"/>
  <c r="BA12" i="100"/>
  <c r="AZ12" i="100"/>
  <c r="AX12" i="100"/>
  <c r="AW12" i="100"/>
  <c r="AS12" i="100"/>
  <c r="AY12" i="100"/>
  <c r="AP12" i="100"/>
  <c r="AM12" i="100"/>
  <c r="AV12" i="100"/>
  <c r="AM16" i="100"/>
  <c r="AL12" i="100"/>
  <c r="AK12" i="100"/>
  <c r="AI12" i="100"/>
  <c r="AH12" i="100"/>
  <c r="AD12" i="100"/>
  <c r="AA12" i="100"/>
  <c r="X12" i="100"/>
  <c r="AG12" i="100"/>
  <c r="W12" i="100"/>
  <c r="V12" i="100"/>
  <c r="T12" i="100"/>
  <c r="S12" i="100"/>
  <c r="O12" i="100"/>
  <c r="L12" i="100"/>
  <c r="R12" i="100"/>
  <c r="I12" i="100"/>
  <c r="HJ11" i="100"/>
  <c r="HI11" i="100"/>
  <c r="HG11" i="100"/>
  <c r="HF11" i="100"/>
  <c r="HC11" i="100"/>
  <c r="HA11" i="100"/>
  <c r="GZ11" i="100"/>
  <c r="GW11" i="100"/>
  <c r="GT11" i="100"/>
  <c r="GR11" i="100"/>
  <c r="GQ11" i="100"/>
  <c r="GN11" i="100"/>
  <c r="GF11" i="100"/>
  <c r="GE11" i="100"/>
  <c r="GC11" i="100"/>
  <c r="GB11" i="100"/>
  <c r="FX11" i="100"/>
  <c r="GD11" i="100"/>
  <c r="FU11" i="100"/>
  <c r="FR11" i="100"/>
  <c r="GA11" i="100"/>
  <c r="FQ11" i="100"/>
  <c r="FP11" i="100"/>
  <c r="FN11" i="100"/>
  <c r="FM11" i="100"/>
  <c r="FI11" i="100"/>
  <c r="FF11" i="100"/>
  <c r="FO11" i="100"/>
  <c r="FC11" i="100"/>
  <c r="FB11" i="100"/>
  <c r="FA11" i="100"/>
  <c r="EY11" i="100"/>
  <c r="EX11" i="100"/>
  <c r="ET11" i="100"/>
  <c r="EQ11" i="100"/>
  <c r="EN11" i="100"/>
  <c r="EM11" i="100"/>
  <c r="EL11" i="100"/>
  <c r="EJ11" i="100"/>
  <c r="EI11" i="100"/>
  <c r="EE11" i="100"/>
  <c r="EK11" i="100"/>
  <c r="EB11" i="100"/>
  <c r="EH11" i="100"/>
  <c r="DY11" i="100"/>
  <c r="DX11" i="100"/>
  <c r="DW11" i="100"/>
  <c r="DU11" i="100"/>
  <c r="DT11" i="100"/>
  <c r="DP11" i="100"/>
  <c r="DM11" i="100"/>
  <c r="DJ11" i="100"/>
  <c r="DH11" i="100"/>
  <c r="DF11" i="100"/>
  <c r="DE11" i="100"/>
  <c r="DA11" i="100"/>
  <c r="GY11" i="100"/>
  <c r="DG11" i="100"/>
  <c r="CX11" i="100"/>
  <c r="DD11" i="100"/>
  <c r="CU11" i="100"/>
  <c r="CT11" i="100"/>
  <c r="CS11" i="100"/>
  <c r="CQ11" i="100"/>
  <c r="CP11" i="100"/>
  <c r="CL11" i="100"/>
  <c r="CI11" i="100"/>
  <c r="CR11" i="100"/>
  <c r="CF11" i="100"/>
  <c r="CO11" i="100"/>
  <c r="CE11" i="100"/>
  <c r="CD11" i="100"/>
  <c r="CB11" i="100"/>
  <c r="CA11" i="100"/>
  <c r="BW11" i="100"/>
  <c r="BT11" i="100"/>
  <c r="BZ11" i="100"/>
  <c r="BQ11" i="100"/>
  <c r="BP11" i="100"/>
  <c r="BO11" i="100"/>
  <c r="BM11" i="100"/>
  <c r="BL11" i="100"/>
  <c r="BH11" i="100"/>
  <c r="BN11" i="100"/>
  <c r="BE11" i="100"/>
  <c r="GV11" i="100"/>
  <c r="BB11" i="100"/>
  <c r="BK11" i="100"/>
  <c r="BA11" i="100"/>
  <c r="AZ11" i="100"/>
  <c r="AX11" i="100"/>
  <c r="AW11" i="100"/>
  <c r="AS11" i="100"/>
  <c r="AP11" i="100"/>
  <c r="AV11" i="100"/>
  <c r="AM11" i="100"/>
  <c r="AL11" i="100"/>
  <c r="AK11" i="100"/>
  <c r="AI11" i="100"/>
  <c r="AH11" i="100"/>
  <c r="AD11" i="100"/>
  <c r="AA11" i="100"/>
  <c r="GP11" i="100"/>
  <c r="X11" i="100"/>
  <c r="AG11" i="100"/>
  <c r="W11" i="100"/>
  <c r="V11" i="100"/>
  <c r="T11" i="100"/>
  <c r="S11" i="100"/>
  <c r="O11" i="100"/>
  <c r="L11" i="100"/>
  <c r="U11" i="100"/>
  <c r="I11" i="100"/>
  <c r="HI10" i="100"/>
  <c r="HF10" i="100"/>
  <c r="HC10" i="100"/>
  <c r="GZ10" i="100"/>
  <c r="GW10" i="100"/>
  <c r="GT10" i="100"/>
  <c r="GQ10" i="100"/>
  <c r="GN10" i="100"/>
  <c r="GF10" i="100"/>
  <c r="GE10" i="100"/>
  <c r="GC10" i="100"/>
  <c r="GB10" i="100"/>
  <c r="FX10" i="100"/>
  <c r="FU10" i="100"/>
  <c r="GA10" i="100"/>
  <c r="FR10" i="100"/>
  <c r="FQ10" i="100"/>
  <c r="FP10" i="100"/>
  <c r="FN10" i="100"/>
  <c r="FM10" i="100"/>
  <c r="FI10" i="100"/>
  <c r="FO10" i="100"/>
  <c r="FF10" i="100"/>
  <c r="FC10" i="100"/>
  <c r="FB10" i="100"/>
  <c r="FA10" i="100"/>
  <c r="EY10" i="100"/>
  <c r="EX10" i="100"/>
  <c r="ET10" i="100"/>
  <c r="HE10" i="100"/>
  <c r="EQ10" i="100"/>
  <c r="EZ10" i="100"/>
  <c r="EN10" i="100"/>
  <c r="EW10" i="100"/>
  <c r="EM10" i="100"/>
  <c r="EL10" i="100"/>
  <c r="EJ10" i="100"/>
  <c r="EI10" i="100"/>
  <c r="EE10" i="100"/>
  <c r="EK10" i="100"/>
  <c r="EB10" i="100"/>
  <c r="DY10" i="100"/>
  <c r="EH10" i="100"/>
  <c r="DX10" i="100"/>
  <c r="DW10" i="100"/>
  <c r="DV10" i="100"/>
  <c r="DU10" i="100"/>
  <c r="DT10" i="100"/>
  <c r="DP10" i="100"/>
  <c r="DM10" i="100"/>
  <c r="DJ10" i="100"/>
  <c r="DS10" i="100"/>
  <c r="DH10" i="100"/>
  <c r="DF10" i="100"/>
  <c r="DE10" i="100"/>
  <c r="DA10" i="100"/>
  <c r="DG10" i="100"/>
  <c r="CX10" i="100"/>
  <c r="DD10" i="100"/>
  <c r="HB10" i="100"/>
  <c r="CU10" i="100"/>
  <c r="CT10" i="100"/>
  <c r="CS10" i="100"/>
  <c r="CQ10" i="100"/>
  <c r="CP10" i="100"/>
  <c r="CL10" i="100"/>
  <c r="CI10" i="100"/>
  <c r="CO10" i="100"/>
  <c r="CF10" i="100"/>
  <c r="CE10" i="100"/>
  <c r="CD10" i="100"/>
  <c r="CC10" i="100"/>
  <c r="CB10" i="100"/>
  <c r="CA10" i="100"/>
  <c r="BW10" i="100"/>
  <c r="BT10" i="100"/>
  <c r="BQ10" i="100"/>
  <c r="BQ16" i="100"/>
  <c r="BP10" i="100"/>
  <c r="BO10" i="100"/>
  <c r="BM10" i="100"/>
  <c r="BL10" i="100"/>
  <c r="BH10" i="100"/>
  <c r="BN10" i="100"/>
  <c r="BE10" i="100"/>
  <c r="GV10" i="100"/>
  <c r="BB10" i="100"/>
  <c r="BB16" i="100"/>
  <c r="BA10" i="100"/>
  <c r="AZ10" i="100"/>
  <c r="AX10" i="100"/>
  <c r="AW10" i="100"/>
  <c r="AS10" i="100"/>
  <c r="AY10" i="100"/>
  <c r="AP10" i="100"/>
  <c r="AM10" i="100"/>
  <c r="AL10" i="100"/>
  <c r="AK10" i="100"/>
  <c r="AI10" i="100"/>
  <c r="AH10" i="100"/>
  <c r="AD10" i="100"/>
  <c r="AA10" i="100"/>
  <c r="X10" i="100"/>
  <c r="AG10" i="100"/>
  <c r="W10" i="100"/>
  <c r="V10" i="100"/>
  <c r="T10" i="100"/>
  <c r="S10" i="100"/>
  <c r="O10" i="100"/>
  <c r="L10" i="100"/>
  <c r="I10" i="100"/>
  <c r="R10" i="100"/>
  <c r="EP8" i="100"/>
  <c r="EQ8" i="100"/>
  <c r="ER8" i="100"/>
  <c r="ES8" i="100"/>
  <c r="ET8" i="100"/>
  <c r="EU8" i="100"/>
  <c r="EV8" i="100"/>
  <c r="EW8" i="100"/>
  <c r="EX8" i="100"/>
  <c r="EY8" i="100"/>
  <c r="EZ8" i="100"/>
  <c r="FA8" i="100"/>
  <c r="FB8" i="100"/>
  <c r="FC8" i="100"/>
  <c r="FD8" i="100"/>
  <c r="FE8" i="100"/>
  <c r="FF8" i="100"/>
  <c r="FG8" i="100"/>
  <c r="FH8" i="100"/>
  <c r="FI8" i="100"/>
  <c r="FJ8" i="100"/>
  <c r="FK8" i="100"/>
  <c r="FL8" i="100"/>
  <c r="FM8" i="100"/>
  <c r="FN8" i="100"/>
  <c r="FO8" i="100"/>
  <c r="FP8" i="100"/>
  <c r="FQ8" i="100"/>
  <c r="EO8" i="100"/>
  <c r="EL8" i="100"/>
  <c r="EJ8" i="100"/>
  <c r="EG8" i="100"/>
  <c r="EH8" i="100"/>
  <c r="DZ8" i="100"/>
  <c r="EA8" i="100"/>
  <c r="EB8" i="100"/>
  <c r="EC8" i="100"/>
  <c r="ED8" i="100"/>
  <c r="EE8" i="100"/>
  <c r="B8" i="100"/>
  <c r="I8" i="100"/>
  <c r="J8" i="100"/>
  <c r="K8" i="100"/>
  <c r="L8" i="100"/>
  <c r="M8" i="100"/>
  <c r="N8" i="100"/>
  <c r="O8" i="100"/>
  <c r="P8" i="100"/>
  <c r="Q8" i="100"/>
  <c r="R8" i="100"/>
  <c r="S8" i="100"/>
  <c r="T8" i="100"/>
  <c r="U8" i="100"/>
  <c r="V8" i="100"/>
  <c r="W8" i="100"/>
  <c r="X8" i="100"/>
  <c r="Y8" i="100"/>
  <c r="Z8" i="100"/>
  <c r="AA8" i="100"/>
  <c r="AB8" i="100"/>
  <c r="AC8" i="100"/>
  <c r="AD8" i="100"/>
  <c r="AE8" i="100"/>
  <c r="AF8" i="100"/>
  <c r="AG8" i="100"/>
  <c r="AH8" i="100"/>
  <c r="AI8" i="100"/>
  <c r="AJ8" i="100"/>
  <c r="AK8" i="100"/>
  <c r="AL8" i="100"/>
  <c r="AM8" i="100"/>
  <c r="AN8" i="100"/>
  <c r="AO8" i="100"/>
  <c r="AP8" i="100"/>
  <c r="AQ8" i="100"/>
  <c r="AR8" i="100"/>
  <c r="AS8" i="100"/>
  <c r="AT8" i="100"/>
  <c r="AU8" i="100"/>
  <c r="AV8" i="100"/>
  <c r="AW8" i="100"/>
  <c r="AX8" i="100"/>
  <c r="AY8" i="100"/>
  <c r="AZ8" i="100"/>
  <c r="BA8" i="100"/>
  <c r="BB8" i="100"/>
  <c r="BC8" i="100"/>
  <c r="BD8" i="100"/>
  <c r="BE8" i="100"/>
  <c r="BF8" i="100"/>
  <c r="BG8" i="100"/>
  <c r="BH8" i="100"/>
  <c r="BI8" i="100"/>
  <c r="BJ8" i="100"/>
  <c r="BK8" i="100"/>
  <c r="BL8" i="100"/>
  <c r="BM8" i="100"/>
  <c r="BN8" i="100"/>
  <c r="BO8" i="100"/>
  <c r="BP8" i="100"/>
  <c r="BQ8" i="100"/>
  <c r="BR8" i="100"/>
  <c r="BS8" i="100"/>
  <c r="BT8" i="100"/>
  <c r="BU8" i="100"/>
  <c r="BV8" i="100"/>
  <c r="BW8" i="100"/>
  <c r="BX8" i="100"/>
  <c r="BY8" i="100"/>
  <c r="BZ8" i="100"/>
  <c r="CA8" i="100"/>
  <c r="CB8" i="100"/>
  <c r="CC8" i="100"/>
  <c r="CD8" i="100"/>
  <c r="CE8" i="100"/>
  <c r="CF8" i="100"/>
  <c r="CG8" i="100"/>
  <c r="CH8" i="100"/>
  <c r="CI8" i="100"/>
  <c r="CJ8" i="100"/>
  <c r="CK8" i="100"/>
  <c r="CL8" i="100"/>
  <c r="CM8" i="100"/>
  <c r="CN8" i="100"/>
  <c r="CO8" i="100"/>
  <c r="CP8" i="100"/>
  <c r="CQ8" i="100"/>
  <c r="CR8" i="100"/>
  <c r="CS8" i="100"/>
  <c r="CT8" i="100"/>
  <c r="CU8" i="100"/>
  <c r="CV8" i="100"/>
  <c r="CW8" i="100"/>
  <c r="CX8" i="100"/>
  <c r="CY8" i="100"/>
  <c r="CZ8" i="100"/>
  <c r="DA8" i="100"/>
  <c r="DB8" i="100"/>
  <c r="DC8" i="100"/>
  <c r="DD8" i="100"/>
  <c r="DE8" i="100"/>
  <c r="DF8" i="100"/>
  <c r="DG8" i="100"/>
  <c r="DH8" i="100"/>
  <c r="DI8" i="100"/>
  <c r="DJ8" i="100"/>
  <c r="DK8" i="100"/>
  <c r="DL8" i="100"/>
  <c r="DM8" i="100"/>
  <c r="DN8" i="100"/>
  <c r="DO8" i="100"/>
  <c r="DP8" i="100"/>
  <c r="DQ8" i="100"/>
  <c r="DR8" i="100"/>
  <c r="DS8" i="100"/>
  <c r="DT8" i="100"/>
  <c r="DU8" i="100"/>
  <c r="DV8" i="100"/>
  <c r="DW8" i="100"/>
  <c r="DX8" i="100"/>
  <c r="HG42" i="99"/>
  <c r="O42" i="99"/>
  <c r="L42" i="99"/>
  <c r="IE41" i="99"/>
  <c r="ID41" i="99"/>
  <c r="IC41" i="99"/>
  <c r="IB41" i="99"/>
  <c r="IA41" i="99"/>
  <c r="HZ41" i="99"/>
  <c r="HY41" i="99"/>
  <c r="HX41" i="99"/>
  <c r="HW41" i="99"/>
  <c r="HV41" i="99"/>
  <c r="HU41" i="99"/>
  <c r="HT41" i="99"/>
  <c r="HS41" i="99"/>
  <c r="HR41" i="99"/>
  <c r="HQ41" i="99"/>
  <c r="HP41" i="99"/>
  <c r="HO41" i="99"/>
  <c r="HN41" i="99"/>
  <c r="HM41" i="99"/>
  <c r="HL41" i="99"/>
  <c r="HK41" i="99"/>
  <c r="HJ41" i="99"/>
  <c r="HI41" i="99"/>
  <c r="HH41" i="99"/>
  <c r="HG41" i="99"/>
  <c r="HF41" i="99"/>
  <c r="HD41" i="99"/>
  <c r="HC41" i="99"/>
  <c r="HB41" i="99"/>
  <c r="HA41" i="99"/>
  <c r="GZ41" i="99"/>
  <c r="GY41" i="99"/>
  <c r="GX41" i="99"/>
  <c r="GW41" i="99"/>
  <c r="GV41" i="99"/>
  <c r="GU41" i="99"/>
  <c r="GT41" i="99"/>
  <c r="GS41" i="99"/>
  <c r="GR41" i="99"/>
  <c r="GQ41" i="99"/>
  <c r="GP41" i="99"/>
  <c r="GO41" i="99"/>
  <c r="GN41" i="99"/>
  <c r="GM41" i="99"/>
  <c r="GL41" i="99"/>
  <c r="GK41" i="99"/>
  <c r="GJ41" i="99"/>
  <c r="GH41" i="99"/>
  <c r="GG41" i="99"/>
  <c r="FZ41" i="99"/>
  <c r="FY41" i="99"/>
  <c r="FX41" i="99"/>
  <c r="FW41" i="99"/>
  <c r="FV41" i="99"/>
  <c r="FU41" i="99"/>
  <c r="FK41" i="99"/>
  <c r="FJ41" i="99"/>
  <c r="FI41" i="99"/>
  <c r="FH41" i="99"/>
  <c r="FG41" i="99"/>
  <c r="FF41" i="99"/>
  <c r="EV41" i="99"/>
  <c r="EU41" i="99"/>
  <c r="ET41" i="99"/>
  <c r="ES41" i="99"/>
  <c r="ER41" i="99"/>
  <c r="EQ41" i="99"/>
  <c r="EG41" i="99"/>
  <c r="EF41" i="99"/>
  <c r="EE41" i="99"/>
  <c r="ED41" i="99"/>
  <c r="EC41" i="99"/>
  <c r="EB41" i="99"/>
  <c r="DO41" i="99"/>
  <c r="DN41" i="99"/>
  <c r="DM41" i="99"/>
  <c r="DC41" i="99"/>
  <c r="DB41" i="99"/>
  <c r="DA41" i="99"/>
  <c r="CZ41" i="99"/>
  <c r="CY41" i="99"/>
  <c r="CX41" i="99"/>
  <c r="CM41" i="99"/>
  <c r="CL41" i="99"/>
  <c r="CJ41" i="99"/>
  <c r="CI41" i="99"/>
  <c r="BW41" i="99"/>
  <c r="BT41" i="99"/>
  <c r="BH41" i="99"/>
  <c r="BE41" i="99"/>
  <c r="AU41" i="99"/>
  <c r="AS41" i="99"/>
  <c r="AP41" i="99"/>
  <c r="AD41" i="99"/>
  <c r="AA41" i="99"/>
  <c r="O41" i="99"/>
  <c r="L41" i="99"/>
  <c r="HG40" i="99"/>
  <c r="FB40" i="99"/>
  <c r="FB42" i="99"/>
  <c r="HG39" i="99"/>
  <c r="GF39" i="99"/>
  <c r="GF40" i="99"/>
  <c r="GF42" i="99"/>
  <c r="GE39" i="99"/>
  <c r="GC39" i="99"/>
  <c r="GC40" i="99"/>
  <c r="GC42" i="99"/>
  <c r="GI42" i="99"/>
  <c r="GB39" i="99"/>
  <c r="GA39" i="99"/>
  <c r="GG39" i="99"/>
  <c r="FT39" i="99"/>
  <c r="FT40" i="99"/>
  <c r="FS39" i="99"/>
  <c r="FR39" i="99"/>
  <c r="FQ39" i="99"/>
  <c r="FQ40" i="99"/>
  <c r="FP39" i="99"/>
  <c r="FN39" i="99"/>
  <c r="FM39" i="99"/>
  <c r="FL39" i="99"/>
  <c r="FE39" i="99"/>
  <c r="FK39" i="99"/>
  <c r="FD39" i="99"/>
  <c r="FB39" i="99"/>
  <c r="FA39" i="99"/>
  <c r="EZ39" i="99"/>
  <c r="FI39" i="99"/>
  <c r="EY39" i="99"/>
  <c r="EY40" i="99"/>
  <c r="EX39" i="99"/>
  <c r="EP39" i="99"/>
  <c r="EP40" i="99"/>
  <c r="EO39" i="99"/>
  <c r="EM39" i="99"/>
  <c r="EM40" i="99"/>
  <c r="EL39" i="99"/>
  <c r="EJ39" i="99"/>
  <c r="EI39" i="99"/>
  <c r="EA39" i="99"/>
  <c r="DZ39" i="99"/>
  <c r="DY39" i="99"/>
  <c r="HT39" i="99"/>
  <c r="DX39" i="99"/>
  <c r="DW39" i="99"/>
  <c r="DU39" i="99"/>
  <c r="DU40" i="99"/>
  <c r="DT39" i="99"/>
  <c r="DL39" i="99"/>
  <c r="DK39" i="99"/>
  <c r="DI39" i="99"/>
  <c r="DI40" i="99"/>
  <c r="DR40" i="99"/>
  <c r="DI42" i="99"/>
  <c r="DR42" i="99"/>
  <c r="DH39" i="99"/>
  <c r="DF39" i="99"/>
  <c r="DF40" i="99"/>
  <c r="DE39" i="99"/>
  <c r="DD39" i="99"/>
  <c r="CW39" i="99"/>
  <c r="DC39" i="99"/>
  <c r="CV39" i="99"/>
  <c r="CU39" i="99"/>
  <c r="CT39" i="99"/>
  <c r="CT40" i="99"/>
  <c r="CT42" i="99"/>
  <c r="CS39" i="99"/>
  <c r="DB39" i="99"/>
  <c r="CR39" i="99"/>
  <c r="CX39" i="99"/>
  <c r="CQ39" i="99"/>
  <c r="CQ40" i="99"/>
  <c r="CP39" i="99"/>
  <c r="CH39" i="99"/>
  <c r="HJ39" i="99"/>
  <c r="CG39" i="99"/>
  <c r="CE39" i="99"/>
  <c r="HM39" i="99"/>
  <c r="CD39" i="99"/>
  <c r="CB39" i="99"/>
  <c r="CB40" i="99"/>
  <c r="CA39" i="99"/>
  <c r="CA42" i="99"/>
  <c r="CJ42" i="99"/>
  <c r="BS39" i="99"/>
  <c r="BS40" i="99"/>
  <c r="BS42" i="99"/>
  <c r="BR39" i="99"/>
  <c r="BQ39" i="99"/>
  <c r="BP39" i="99"/>
  <c r="BP40" i="99"/>
  <c r="BP42" i="99"/>
  <c r="BO39" i="99"/>
  <c r="BM39" i="99"/>
  <c r="BL39" i="99"/>
  <c r="BL42" i="99"/>
  <c r="BD39" i="99"/>
  <c r="BD40" i="99"/>
  <c r="BC39" i="99"/>
  <c r="BA39" i="99"/>
  <c r="AZ39" i="99"/>
  <c r="AX39" i="99"/>
  <c r="AX40" i="99"/>
  <c r="AW39" i="99"/>
  <c r="AO39" i="99"/>
  <c r="AN39" i="99"/>
  <c r="AL39" i="99"/>
  <c r="AK39" i="99"/>
  <c r="AK42" i="99"/>
  <c r="AI39" i="99"/>
  <c r="AI40" i="99"/>
  <c r="AH39" i="99"/>
  <c r="Z39" i="99"/>
  <c r="Y39" i="99"/>
  <c r="W39" i="99"/>
  <c r="V39" i="99"/>
  <c r="U39" i="99"/>
  <c r="AD39" i="99"/>
  <c r="T39" i="99"/>
  <c r="T40" i="99"/>
  <c r="S39" i="99"/>
  <c r="K39" i="99"/>
  <c r="K40" i="99"/>
  <c r="K42" i="99"/>
  <c r="J39" i="99"/>
  <c r="H39" i="99"/>
  <c r="Q39" i="99"/>
  <c r="H40" i="99"/>
  <c r="H42" i="99"/>
  <c r="Q42" i="99"/>
  <c r="G39" i="99"/>
  <c r="E39" i="99"/>
  <c r="D39" i="99"/>
  <c r="IE38" i="99"/>
  <c r="ID38" i="99"/>
  <c r="IB38" i="99"/>
  <c r="IA38" i="99"/>
  <c r="HY38" i="99"/>
  <c r="HX38" i="99"/>
  <c r="HV38" i="99"/>
  <c r="HU38" i="99"/>
  <c r="HS38" i="99"/>
  <c r="HR38" i="99"/>
  <c r="HP38" i="99"/>
  <c r="HO38" i="99"/>
  <c r="HM38" i="99"/>
  <c r="HL38" i="99"/>
  <c r="HJ38" i="99"/>
  <c r="HI38" i="99"/>
  <c r="HG38" i="99"/>
  <c r="HF38" i="99"/>
  <c r="HD38" i="99"/>
  <c r="HC38" i="99"/>
  <c r="HA38" i="99"/>
  <c r="GZ38" i="99"/>
  <c r="GX38" i="99"/>
  <c r="GW38" i="99"/>
  <c r="GU38" i="99"/>
  <c r="GT38" i="99"/>
  <c r="GR38" i="99"/>
  <c r="GQ38" i="99"/>
  <c r="GO38" i="99"/>
  <c r="GN38" i="99"/>
  <c r="GL38" i="99"/>
  <c r="GK38" i="99"/>
  <c r="GI38" i="99"/>
  <c r="GH38" i="99"/>
  <c r="GD38" i="99"/>
  <c r="GA38" i="99"/>
  <c r="FZ38" i="99"/>
  <c r="FY38" i="99"/>
  <c r="FW38" i="99"/>
  <c r="FV38" i="99"/>
  <c r="FR38" i="99"/>
  <c r="FO38" i="99"/>
  <c r="IC38" i="99"/>
  <c r="FL38" i="99"/>
  <c r="FU38" i="99"/>
  <c r="FK38" i="99"/>
  <c r="FJ38" i="99"/>
  <c r="FH38" i="99"/>
  <c r="FG38" i="99"/>
  <c r="FC38" i="99"/>
  <c r="FI38" i="99"/>
  <c r="EZ38" i="99"/>
  <c r="EW38" i="99"/>
  <c r="FF38" i="99"/>
  <c r="EV38" i="99"/>
  <c r="EU38" i="99"/>
  <c r="ES38" i="99"/>
  <c r="ER38" i="99"/>
  <c r="EN38" i="99"/>
  <c r="HN38" i="99"/>
  <c r="EK38" i="99"/>
  <c r="EH38" i="99"/>
  <c r="EG38" i="99"/>
  <c r="EF38" i="99"/>
  <c r="ED38" i="99"/>
  <c r="EC38" i="99"/>
  <c r="DY38" i="99"/>
  <c r="DV38" i="99"/>
  <c r="HW38" i="99"/>
  <c r="DS38" i="99"/>
  <c r="DR38" i="99"/>
  <c r="DQ38" i="99"/>
  <c r="DO38" i="99"/>
  <c r="DN38" i="99"/>
  <c r="DJ38" i="99"/>
  <c r="DG38" i="99"/>
  <c r="DD38" i="99"/>
  <c r="DM38" i="99"/>
  <c r="DC38" i="99"/>
  <c r="DB38" i="99"/>
  <c r="CZ38" i="99"/>
  <c r="CY38" i="99"/>
  <c r="CU38" i="99"/>
  <c r="CR38" i="99"/>
  <c r="CO38" i="99"/>
  <c r="CM38" i="99"/>
  <c r="CJ38" i="99"/>
  <c r="CF38" i="99"/>
  <c r="CC38" i="99"/>
  <c r="HK38" i="99"/>
  <c r="BZ38" i="99"/>
  <c r="BX38" i="99"/>
  <c r="BU38" i="99"/>
  <c r="BQ38" i="99"/>
  <c r="BN38" i="99"/>
  <c r="BK38" i="99"/>
  <c r="BJ38" i="99"/>
  <c r="BI38" i="99"/>
  <c r="BG38" i="99"/>
  <c r="BF38" i="99"/>
  <c r="BB38" i="99"/>
  <c r="AY38" i="99"/>
  <c r="BH38" i="99"/>
  <c r="AV38" i="99"/>
  <c r="BE38" i="99"/>
  <c r="AU38" i="99"/>
  <c r="AT38" i="99"/>
  <c r="AR38" i="99"/>
  <c r="AQ38" i="99"/>
  <c r="AM38" i="99"/>
  <c r="GP38" i="99"/>
  <c r="AJ38" i="99"/>
  <c r="AG38" i="99"/>
  <c r="AF38" i="99"/>
  <c r="AE38" i="99"/>
  <c r="AC38" i="99"/>
  <c r="AB38" i="99"/>
  <c r="U38" i="99"/>
  <c r="AD38" i="99"/>
  <c r="R38" i="99"/>
  <c r="Q38" i="99"/>
  <c r="P38" i="99"/>
  <c r="N38" i="99"/>
  <c r="M38" i="99"/>
  <c r="I38" i="99"/>
  <c r="F38" i="99"/>
  <c r="GM38" i="99"/>
  <c r="C38" i="99"/>
  <c r="L38" i="99"/>
  <c r="IE37" i="99"/>
  <c r="ID37" i="99"/>
  <c r="IB37" i="99"/>
  <c r="IA37" i="99"/>
  <c r="HY37" i="99"/>
  <c r="HX37" i="99"/>
  <c r="HV37" i="99"/>
  <c r="HU37" i="99"/>
  <c r="HS37" i="99"/>
  <c r="HR37" i="99"/>
  <c r="HP37" i="99"/>
  <c r="HO37" i="99"/>
  <c r="HM37" i="99"/>
  <c r="HL37" i="99"/>
  <c r="HJ37" i="99"/>
  <c r="HI37" i="99"/>
  <c r="HG37" i="99"/>
  <c r="HF37" i="99"/>
  <c r="HD37" i="99"/>
  <c r="HC37" i="99"/>
  <c r="HA37" i="99"/>
  <c r="GZ37" i="99"/>
  <c r="GX37" i="99"/>
  <c r="GW37" i="99"/>
  <c r="GU37" i="99"/>
  <c r="GT37" i="99"/>
  <c r="GR37" i="99"/>
  <c r="GQ37" i="99"/>
  <c r="GO37" i="99"/>
  <c r="GN37" i="99"/>
  <c r="GL37" i="99"/>
  <c r="GK37" i="99"/>
  <c r="GI37" i="99"/>
  <c r="GH37" i="99"/>
  <c r="GD37" i="99"/>
  <c r="GA37" i="99"/>
  <c r="GG37" i="99"/>
  <c r="FZ37" i="99"/>
  <c r="FY37" i="99"/>
  <c r="FW37" i="99"/>
  <c r="FV37" i="99"/>
  <c r="FR37" i="99"/>
  <c r="FO37" i="99"/>
  <c r="FL37" i="99"/>
  <c r="FK37" i="99"/>
  <c r="FJ37" i="99"/>
  <c r="FH37" i="99"/>
  <c r="FG37" i="99"/>
  <c r="FC37" i="99"/>
  <c r="FI37" i="99"/>
  <c r="EZ37" i="99"/>
  <c r="EW37" i="99"/>
  <c r="FF37" i="99"/>
  <c r="EV37" i="99"/>
  <c r="ES37" i="99"/>
  <c r="ER37" i="99"/>
  <c r="EN37" i="99"/>
  <c r="EK37" i="99"/>
  <c r="EH37" i="99"/>
  <c r="EG37" i="99"/>
  <c r="EF37" i="99"/>
  <c r="ED37" i="99"/>
  <c r="EC37" i="99"/>
  <c r="DY37" i="99"/>
  <c r="DV37" i="99"/>
  <c r="HW37" i="99"/>
  <c r="DS37" i="99"/>
  <c r="DR37" i="99"/>
  <c r="DQ37" i="99"/>
  <c r="DP37" i="99"/>
  <c r="DO37" i="99"/>
  <c r="DN37" i="99"/>
  <c r="DJ37" i="99"/>
  <c r="DG37" i="99"/>
  <c r="DM37" i="99"/>
  <c r="DD37" i="99"/>
  <c r="DC37" i="99"/>
  <c r="DB37" i="99"/>
  <c r="CZ37" i="99"/>
  <c r="CY37" i="99"/>
  <c r="CU37" i="99"/>
  <c r="CR37" i="99"/>
  <c r="DA37" i="99"/>
  <c r="CO37" i="99"/>
  <c r="CM37" i="99"/>
  <c r="CJ37" i="99"/>
  <c r="CF37" i="99"/>
  <c r="HH37" i="99"/>
  <c r="CC37" i="99"/>
  <c r="CI37" i="99"/>
  <c r="BZ37" i="99"/>
  <c r="BX37" i="99"/>
  <c r="BU37" i="99"/>
  <c r="BQ37" i="99"/>
  <c r="BN37" i="99"/>
  <c r="BK37" i="99"/>
  <c r="BJ37" i="99"/>
  <c r="BI37" i="99"/>
  <c r="BG37" i="99"/>
  <c r="BF37" i="99"/>
  <c r="BB37" i="99"/>
  <c r="AY37" i="99"/>
  <c r="AV37" i="99"/>
  <c r="AU37" i="99"/>
  <c r="AT37" i="99"/>
  <c r="AR37" i="99"/>
  <c r="AQ37" i="99"/>
  <c r="AM37" i="99"/>
  <c r="AJ37" i="99"/>
  <c r="AS37" i="99"/>
  <c r="AG37" i="99"/>
  <c r="AF37" i="99"/>
  <c r="AE37" i="99"/>
  <c r="AC37" i="99"/>
  <c r="AB37" i="99"/>
  <c r="U37" i="99"/>
  <c r="AD37" i="99"/>
  <c r="R37" i="99"/>
  <c r="Q37" i="99"/>
  <c r="P37" i="99"/>
  <c r="N37" i="99"/>
  <c r="M37" i="99"/>
  <c r="I37" i="99"/>
  <c r="F37" i="99"/>
  <c r="O37" i="99"/>
  <c r="C37" i="99"/>
  <c r="IE36" i="99"/>
  <c r="ID36" i="99"/>
  <c r="IB36" i="99"/>
  <c r="IA36" i="99"/>
  <c r="HY36" i="99"/>
  <c r="HX36" i="99"/>
  <c r="HV36" i="99"/>
  <c r="HU36" i="99"/>
  <c r="HS36" i="99"/>
  <c r="HR36" i="99"/>
  <c r="HP36" i="99"/>
  <c r="HO36" i="99"/>
  <c r="HM36" i="99"/>
  <c r="HL36" i="99"/>
  <c r="HJ36" i="99"/>
  <c r="HI36" i="99"/>
  <c r="HG36" i="99"/>
  <c r="HF36" i="99"/>
  <c r="HD36" i="99"/>
  <c r="HC36" i="99"/>
  <c r="HA36" i="99"/>
  <c r="GZ36" i="99"/>
  <c r="GX36" i="99"/>
  <c r="GW36" i="99"/>
  <c r="GU36" i="99"/>
  <c r="GT36" i="99"/>
  <c r="GR36" i="99"/>
  <c r="GQ36" i="99"/>
  <c r="GO36" i="99"/>
  <c r="GN36" i="99"/>
  <c r="GL36" i="99"/>
  <c r="GK36" i="99"/>
  <c r="GI36" i="99"/>
  <c r="GH36" i="99"/>
  <c r="GD36" i="99"/>
  <c r="GA36" i="99"/>
  <c r="GG36" i="99"/>
  <c r="FZ36" i="99"/>
  <c r="FY36" i="99"/>
  <c r="FW36" i="99"/>
  <c r="FV36" i="99"/>
  <c r="FR36" i="99"/>
  <c r="FO36" i="99"/>
  <c r="IC36" i="99"/>
  <c r="FL36" i="99"/>
  <c r="FU36" i="99"/>
  <c r="FK36" i="99"/>
  <c r="FJ36" i="99"/>
  <c r="FH36" i="99"/>
  <c r="FG36" i="99"/>
  <c r="FC36" i="99"/>
  <c r="FI36" i="99"/>
  <c r="EZ36" i="99"/>
  <c r="EW36" i="99"/>
  <c r="FF36" i="99"/>
  <c r="EV36" i="99"/>
  <c r="ES36" i="99"/>
  <c r="ER36" i="99"/>
  <c r="EN36" i="99"/>
  <c r="EK36" i="99"/>
  <c r="EH36" i="99"/>
  <c r="EG36" i="99"/>
  <c r="EF36" i="99"/>
  <c r="ED36" i="99"/>
  <c r="EC36" i="99"/>
  <c r="DY36" i="99"/>
  <c r="HT36" i="99"/>
  <c r="DV36" i="99"/>
  <c r="DS36" i="99"/>
  <c r="DR36" i="99"/>
  <c r="DQ36" i="99"/>
  <c r="DO36" i="99"/>
  <c r="DN36" i="99"/>
  <c r="DJ36" i="99"/>
  <c r="DP36" i="99"/>
  <c r="DG36" i="99"/>
  <c r="DD36" i="99"/>
  <c r="DM36" i="99"/>
  <c r="DC36" i="99"/>
  <c r="DB36" i="99"/>
  <c r="CZ36" i="99"/>
  <c r="CY36" i="99"/>
  <c r="CU36" i="99"/>
  <c r="CR36" i="99"/>
  <c r="CO36" i="99"/>
  <c r="CX36" i="99"/>
  <c r="CM36" i="99"/>
  <c r="CJ36" i="99"/>
  <c r="CF36" i="99"/>
  <c r="HH36" i="99"/>
  <c r="CC36" i="99"/>
  <c r="BZ36" i="99"/>
  <c r="BX36" i="99"/>
  <c r="BU36" i="99"/>
  <c r="BQ36" i="99"/>
  <c r="BN36" i="99"/>
  <c r="BT36" i="99"/>
  <c r="BK36" i="99"/>
  <c r="BJ36" i="99"/>
  <c r="BI36" i="99"/>
  <c r="BG36" i="99"/>
  <c r="BF36" i="99"/>
  <c r="BB36" i="99"/>
  <c r="GV36" i="99"/>
  <c r="AY36" i="99"/>
  <c r="AV36" i="99"/>
  <c r="BE36" i="99"/>
  <c r="AU36" i="99"/>
  <c r="AT36" i="99"/>
  <c r="AR36" i="99"/>
  <c r="AQ36" i="99"/>
  <c r="AM36" i="99"/>
  <c r="AJ36" i="99"/>
  <c r="AG36" i="99"/>
  <c r="AP36" i="99"/>
  <c r="AF36" i="99"/>
  <c r="AE36" i="99"/>
  <c r="AC36" i="99"/>
  <c r="AB36" i="99"/>
  <c r="U36" i="99"/>
  <c r="GM36" i="99"/>
  <c r="R36" i="99"/>
  <c r="Q36" i="99"/>
  <c r="P36" i="99"/>
  <c r="N36" i="99"/>
  <c r="M36" i="99"/>
  <c r="I36" i="99"/>
  <c r="F36" i="99"/>
  <c r="C36" i="99"/>
  <c r="IE35" i="99"/>
  <c r="ID35" i="99"/>
  <c r="IB35" i="99"/>
  <c r="IA35" i="99"/>
  <c r="HY35" i="99"/>
  <c r="HX35" i="99"/>
  <c r="HV35" i="99"/>
  <c r="HU35" i="99"/>
  <c r="HS35" i="99"/>
  <c r="HR35" i="99"/>
  <c r="HP35" i="99"/>
  <c r="HO35" i="99"/>
  <c r="HM35" i="99"/>
  <c r="HL35" i="99"/>
  <c r="HJ35" i="99"/>
  <c r="HI35" i="99"/>
  <c r="HG35" i="99"/>
  <c r="HF35" i="99"/>
  <c r="HD35" i="99"/>
  <c r="HC35" i="99"/>
  <c r="HA35" i="99"/>
  <c r="GZ35" i="99"/>
  <c r="GX35" i="99"/>
  <c r="GW35" i="99"/>
  <c r="GU35" i="99"/>
  <c r="GT35" i="99"/>
  <c r="GR35" i="99"/>
  <c r="GQ35" i="99"/>
  <c r="GO35" i="99"/>
  <c r="GN35" i="99"/>
  <c r="GL35" i="99"/>
  <c r="GK35" i="99"/>
  <c r="GI35" i="99"/>
  <c r="GH35" i="99"/>
  <c r="GD35" i="99"/>
  <c r="GA35" i="99"/>
  <c r="GG35" i="99"/>
  <c r="FZ35" i="99"/>
  <c r="FY35" i="99"/>
  <c r="FW35" i="99"/>
  <c r="FV35" i="99"/>
  <c r="FR35" i="99"/>
  <c r="FO35" i="99"/>
  <c r="FL35" i="99"/>
  <c r="FU35" i="99"/>
  <c r="FK35" i="99"/>
  <c r="FJ35" i="99"/>
  <c r="FH35" i="99"/>
  <c r="FG35" i="99"/>
  <c r="FC35" i="99"/>
  <c r="EZ35" i="99"/>
  <c r="EW35" i="99"/>
  <c r="EV35" i="99"/>
  <c r="EU35" i="99"/>
  <c r="ES35" i="99"/>
  <c r="ER35" i="99"/>
  <c r="EN35" i="99"/>
  <c r="EK35" i="99"/>
  <c r="EH35" i="99"/>
  <c r="EG35" i="99"/>
  <c r="EF35" i="99"/>
  <c r="ED35" i="99"/>
  <c r="EC35" i="99"/>
  <c r="DY35" i="99"/>
  <c r="DV35" i="99"/>
  <c r="EE35" i="99"/>
  <c r="DS35" i="99"/>
  <c r="DR35" i="99"/>
  <c r="DQ35" i="99"/>
  <c r="DO35" i="99"/>
  <c r="DN35" i="99"/>
  <c r="DJ35" i="99"/>
  <c r="DG35" i="99"/>
  <c r="DD35" i="99"/>
  <c r="DC35" i="99"/>
  <c r="DB35" i="99"/>
  <c r="CZ35" i="99"/>
  <c r="CY35" i="99"/>
  <c r="CU35" i="99"/>
  <c r="CR35" i="99"/>
  <c r="CX35" i="99"/>
  <c r="DA35" i="99"/>
  <c r="CO35" i="99"/>
  <c r="CM35" i="99"/>
  <c r="CJ35" i="99"/>
  <c r="CF35" i="99"/>
  <c r="HH35" i="99"/>
  <c r="CC35" i="99"/>
  <c r="BZ35" i="99"/>
  <c r="BX35" i="99"/>
  <c r="BU35" i="99"/>
  <c r="BQ35" i="99"/>
  <c r="BN35" i="99"/>
  <c r="BK35" i="99"/>
  <c r="BJ35" i="99"/>
  <c r="BI35" i="99"/>
  <c r="BG35" i="99"/>
  <c r="BF35" i="99"/>
  <c r="BB35" i="99"/>
  <c r="AY35" i="99"/>
  <c r="BE35" i="99"/>
  <c r="AV35" i="99"/>
  <c r="AU35" i="99"/>
  <c r="AT35" i="99"/>
  <c r="AR35" i="99"/>
  <c r="AQ35" i="99"/>
  <c r="AM35" i="99"/>
  <c r="AJ35" i="99"/>
  <c r="AG35" i="99"/>
  <c r="AF35" i="99"/>
  <c r="AE35" i="99"/>
  <c r="AC35" i="99"/>
  <c r="AB35" i="99"/>
  <c r="U35" i="99"/>
  <c r="R35" i="99"/>
  <c r="Q35" i="99"/>
  <c r="P35" i="99"/>
  <c r="N35" i="99"/>
  <c r="M35" i="99"/>
  <c r="I35" i="99"/>
  <c r="F35" i="99"/>
  <c r="C35" i="99"/>
  <c r="L35" i="99"/>
  <c r="IE34" i="99"/>
  <c r="ID34" i="99"/>
  <c r="IB34" i="99"/>
  <c r="IA34" i="99"/>
  <c r="HY34" i="99"/>
  <c r="HX34" i="99"/>
  <c r="HV34" i="99"/>
  <c r="HU34" i="99"/>
  <c r="HS34" i="99"/>
  <c r="HR34" i="99"/>
  <c r="HP34" i="99"/>
  <c r="HO34" i="99"/>
  <c r="HM34" i="99"/>
  <c r="HL34" i="99"/>
  <c r="HJ34" i="99"/>
  <c r="HI34" i="99"/>
  <c r="HG34" i="99"/>
  <c r="HF34" i="99"/>
  <c r="HD34" i="99"/>
  <c r="HC34" i="99"/>
  <c r="HA34" i="99"/>
  <c r="GZ34" i="99"/>
  <c r="GX34" i="99"/>
  <c r="GW34" i="99"/>
  <c r="GU34" i="99"/>
  <c r="GT34" i="99"/>
  <c r="GR34" i="99"/>
  <c r="GQ34" i="99"/>
  <c r="GO34" i="99"/>
  <c r="GN34" i="99"/>
  <c r="GL34" i="99"/>
  <c r="GK34" i="99"/>
  <c r="GI34" i="99"/>
  <c r="GH34" i="99"/>
  <c r="GD34" i="99"/>
  <c r="GA34" i="99"/>
  <c r="GG34" i="99"/>
  <c r="FZ34" i="99"/>
  <c r="FY34" i="99"/>
  <c r="FW34" i="99"/>
  <c r="FV34" i="99"/>
  <c r="FR34" i="99"/>
  <c r="FO34" i="99"/>
  <c r="FL34" i="99"/>
  <c r="FK34" i="99"/>
  <c r="FJ34" i="99"/>
  <c r="FH34" i="99"/>
  <c r="FG34" i="99"/>
  <c r="FC34" i="99"/>
  <c r="EZ34" i="99"/>
  <c r="EW34" i="99"/>
  <c r="FF34" i="99"/>
  <c r="EV34" i="99"/>
  <c r="EU34" i="99"/>
  <c r="ES34" i="99"/>
  <c r="ER34" i="99"/>
  <c r="EN34" i="99"/>
  <c r="ET34" i="99"/>
  <c r="EK34" i="99"/>
  <c r="EH34" i="99"/>
  <c r="EG34" i="99"/>
  <c r="EF34" i="99"/>
  <c r="ED34" i="99"/>
  <c r="EC34" i="99"/>
  <c r="DY34" i="99"/>
  <c r="DV34" i="99"/>
  <c r="EE34" i="99"/>
  <c r="DS34" i="99"/>
  <c r="DR34" i="99"/>
  <c r="DQ34" i="99"/>
  <c r="DO34" i="99"/>
  <c r="DN34" i="99"/>
  <c r="DJ34" i="99"/>
  <c r="DG34" i="99"/>
  <c r="DP34" i="99"/>
  <c r="DD34" i="99"/>
  <c r="DM34" i="99"/>
  <c r="DC34" i="99"/>
  <c r="DB34" i="99"/>
  <c r="CZ34" i="99"/>
  <c r="CY34" i="99"/>
  <c r="CU34" i="99"/>
  <c r="CR34" i="99"/>
  <c r="CX34" i="99"/>
  <c r="CO34" i="99"/>
  <c r="CM34" i="99"/>
  <c r="CJ34" i="99"/>
  <c r="CF34" i="99"/>
  <c r="HH34" i="99"/>
  <c r="CC34" i="99"/>
  <c r="HK34" i="99"/>
  <c r="BZ34" i="99"/>
  <c r="BX34" i="99"/>
  <c r="BU34" i="99"/>
  <c r="BQ34" i="99"/>
  <c r="BN34" i="99"/>
  <c r="BK34" i="99"/>
  <c r="BJ34" i="99"/>
  <c r="BI34" i="99"/>
  <c r="BG34" i="99"/>
  <c r="BF34" i="99"/>
  <c r="BB34" i="99"/>
  <c r="AY34" i="99"/>
  <c r="AV34" i="99"/>
  <c r="AU34" i="99"/>
  <c r="AT34" i="99"/>
  <c r="AR34" i="99"/>
  <c r="AQ34" i="99"/>
  <c r="AM34" i="99"/>
  <c r="AJ34" i="99"/>
  <c r="AG34" i="99"/>
  <c r="AF34" i="99"/>
  <c r="AE34" i="99"/>
  <c r="AC34" i="99"/>
  <c r="AB34" i="99"/>
  <c r="U34" i="99"/>
  <c r="R34" i="99"/>
  <c r="Q34" i="99"/>
  <c r="P34" i="99"/>
  <c r="N34" i="99"/>
  <c r="M34" i="99"/>
  <c r="I34" i="99"/>
  <c r="O34" i="99"/>
  <c r="F34" i="99"/>
  <c r="C34" i="99"/>
  <c r="L34" i="99"/>
  <c r="IE33" i="99"/>
  <c r="ID33" i="99"/>
  <c r="IB33" i="99"/>
  <c r="IA33" i="99"/>
  <c r="HY33" i="99"/>
  <c r="HX33" i="99"/>
  <c r="HV33" i="99"/>
  <c r="HU33" i="99"/>
  <c r="HS33" i="99"/>
  <c r="HR33" i="99"/>
  <c r="HP33" i="99"/>
  <c r="HO33" i="99"/>
  <c r="HM33" i="99"/>
  <c r="HL33" i="99"/>
  <c r="HJ33" i="99"/>
  <c r="HI33" i="99"/>
  <c r="HG33" i="99"/>
  <c r="HF33" i="99"/>
  <c r="HD33" i="99"/>
  <c r="HC33" i="99"/>
  <c r="HA33" i="99"/>
  <c r="GZ33" i="99"/>
  <c r="GX33" i="99"/>
  <c r="GW33" i="99"/>
  <c r="GU33" i="99"/>
  <c r="GT33" i="99"/>
  <c r="GR33" i="99"/>
  <c r="GQ33" i="99"/>
  <c r="GO33" i="99"/>
  <c r="GN33" i="99"/>
  <c r="GL33" i="99"/>
  <c r="GK33" i="99"/>
  <c r="GI33" i="99"/>
  <c r="GH33" i="99"/>
  <c r="GD33" i="99"/>
  <c r="GA33" i="99"/>
  <c r="GG33" i="99"/>
  <c r="FZ33" i="99"/>
  <c r="FY33" i="99"/>
  <c r="FW33" i="99"/>
  <c r="FV33" i="99"/>
  <c r="FR33" i="99"/>
  <c r="HZ33" i="99"/>
  <c r="FO33" i="99"/>
  <c r="FL33" i="99"/>
  <c r="FU33" i="99"/>
  <c r="FK33" i="99"/>
  <c r="FJ33" i="99"/>
  <c r="FH33" i="99"/>
  <c r="FG33" i="99"/>
  <c r="FC33" i="99"/>
  <c r="EZ33" i="99"/>
  <c r="FI33" i="99"/>
  <c r="EW33" i="99"/>
  <c r="EV33" i="99"/>
  <c r="EU33" i="99"/>
  <c r="ES33" i="99"/>
  <c r="ER33" i="99"/>
  <c r="EN33" i="99"/>
  <c r="EK33" i="99"/>
  <c r="HQ33" i="99"/>
  <c r="EH33" i="99"/>
  <c r="EG33" i="99"/>
  <c r="EF33" i="99"/>
  <c r="ED33" i="99"/>
  <c r="EC33" i="99"/>
  <c r="DY33" i="99"/>
  <c r="DV33" i="99"/>
  <c r="DS33" i="99"/>
  <c r="DR33" i="99"/>
  <c r="DQ33" i="99"/>
  <c r="DO33" i="99"/>
  <c r="DN33" i="99"/>
  <c r="DJ33" i="99"/>
  <c r="DP33" i="99"/>
  <c r="DG33" i="99"/>
  <c r="DD33" i="99"/>
  <c r="DM33" i="99"/>
  <c r="DC33" i="99"/>
  <c r="DB33" i="99"/>
  <c r="CZ33" i="99"/>
  <c r="CY33" i="99"/>
  <c r="CU33" i="99"/>
  <c r="CR33" i="99"/>
  <c r="DA33" i="99"/>
  <c r="CO33" i="99"/>
  <c r="CM33" i="99"/>
  <c r="CJ33" i="99"/>
  <c r="CF33" i="99"/>
  <c r="HH33" i="99"/>
  <c r="CC33" i="99"/>
  <c r="CL33" i="99"/>
  <c r="BZ33" i="99"/>
  <c r="BX33" i="99"/>
  <c r="BU33" i="99"/>
  <c r="BQ33" i="99"/>
  <c r="BN33" i="99"/>
  <c r="BK33" i="99"/>
  <c r="BJ33" i="99"/>
  <c r="BI33" i="99"/>
  <c r="BG33" i="99"/>
  <c r="BF33" i="99"/>
  <c r="BB33" i="99"/>
  <c r="AY33" i="99"/>
  <c r="GY33" i="99"/>
  <c r="AV33" i="99"/>
  <c r="BE33" i="99"/>
  <c r="AU33" i="99"/>
  <c r="AT33" i="99"/>
  <c r="AR33" i="99"/>
  <c r="AQ33" i="99"/>
  <c r="AM33" i="99"/>
  <c r="AJ33" i="99"/>
  <c r="GS33" i="99"/>
  <c r="AG33" i="99"/>
  <c r="AP33" i="99"/>
  <c r="AF33" i="99"/>
  <c r="AE33" i="99"/>
  <c r="AC33" i="99"/>
  <c r="AB33" i="99"/>
  <c r="U33" i="99"/>
  <c r="R33" i="99"/>
  <c r="Q33" i="99"/>
  <c r="P33" i="99"/>
  <c r="N33" i="99"/>
  <c r="M33" i="99"/>
  <c r="I33" i="99"/>
  <c r="F33" i="99"/>
  <c r="C33" i="99"/>
  <c r="L33" i="99"/>
  <c r="IE32" i="99"/>
  <c r="ID32" i="99"/>
  <c r="IB32" i="99"/>
  <c r="IA32" i="99"/>
  <c r="HY32" i="99"/>
  <c r="HX32" i="99"/>
  <c r="HV32" i="99"/>
  <c r="HU32" i="99"/>
  <c r="HS32" i="99"/>
  <c r="HR32" i="99"/>
  <c r="HP32" i="99"/>
  <c r="HO32" i="99"/>
  <c r="HM32" i="99"/>
  <c r="HL32" i="99"/>
  <c r="HJ32" i="99"/>
  <c r="HI32" i="99"/>
  <c r="HG32" i="99"/>
  <c r="HF32" i="99"/>
  <c r="HD32" i="99"/>
  <c r="HC32" i="99"/>
  <c r="HA32" i="99"/>
  <c r="GZ32" i="99"/>
  <c r="GX32" i="99"/>
  <c r="GW32" i="99"/>
  <c r="GU32" i="99"/>
  <c r="GT32" i="99"/>
  <c r="GR32" i="99"/>
  <c r="GQ32" i="99"/>
  <c r="GO32" i="99"/>
  <c r="GN32" i="99"/>
  <c r="GL32" i="99"/>
  <c r="GK32" i="99"/>
  <c r="GI32" i="99"/>
  <c r="GH32" i="99"/>
  <c r="GD32" i="99"/>
  <c r="GA32" i="99"/>
  <c r="GG32" i="99"/>
  <c r="FZ32" i="99"/>
  <c r="FY32" i="99"/>
  <c r="FW32" i="99"/>
  <c r="FV32" i="99"/>
  <c r="FR32" i="99"/>
  <c r="FO32" i="99"/>
  <c r="FL32" i="99"/>
  <c r="FU32" i="99"/>
  <c r="FK32" i="99"/>
  <c r="FJ32" i="99"/>
  <c r="FH32" i="99"/>
  <c r="FG32" i="99"/>
  <c r="FC32" i="99"/>
  <c r="FI32" i="99"/>
  <c r="EZ32" i="99"/>
  <c r="EW32" i="99"/>
  <c r="FF32" i="99"/>
  <c r="EV32" i="99"/>
  <c r="EU32" i="99"/>
  <c r="ES32" i="99"/>
  <c r="ER32" i="99"/>
  <c r="EN32" i="99"/>
  <c r="EK32" i="99"/>
  <c r="EH32" i="99"/>
  <c r="EG32" i="99"/>
  <c r="EF32" i="99"/>
  <c r="ED32" i="99"/>
  <c r="EC32" i="99"/>
  <c r="DY32" i="99"/>
  <c r="DV32" i="99"/>
  <c r="HW32" i="99"/>
  <c r="DS32" i="99"/>
  <c r="EB32" i="99"/>
  <c r="DR32" i="99"/>
  <c r="DQ32" i="99"/>
  <c r="DO32" i="99"/>
  <c r="DN32" i="99"/>
  <c r="DJ32" i="99"/>
  <c r="DP32" i="99"/>
  <c r="DG32" i="99"/>
  <c r="DD32" i="99"/>
  <c r="DM32" i="99"/>
  <c r="DC32" i="99"/>
  <c r="DB32" i="99"/>
  <c r="CZ32" i="99"/>
  <c r="CY32" i="99"/>
  <c r="CU32" i="99"/>
  <c r="CR32" i="99"/>
  <c r="CO32" i="99"/>
  <c r="CX32" i="99"/>
  <c r="CM32" i="99"/>
  <c r="CJ32" i="99"/>
  <c r="CF32" i="99"/>
  <c r="HH32" i="99"/>
  <c r="CC32" i="99"/>
  <c r="CI32" i="99"/>
  <c r="BZ32" i="99"/>
  <c r="BX32" i="99"/>
  <c r="BU32" i="99"/>
  <c r="BQ32" i="99"/>
  <c r="HB32" i="99"/>
  <c r="BN32" i="99"/>
  <c r="BK32" i="99"/>
  <c r="BJ32" i="99"/>
  <c r="BI32" i="99"/>
  <c r="BG32" i="99"/>
  <c r="BF32" i="99"/>
  <c r="BB32" i="99"/>
  <c r="AY32" i="99"/>
  <c r="AV32" i="99"/>
  <c r="AU32" i="99"/>
  <c r="AT32" i="99"/>
  <c r="AR32" i="99"/>
  <c r="AQ32" i="99"/>
  <c r="AM32" i="99"/>
  <c r="AJ32" i="99"/>
  <c r="GS32" i="99"/>
  <c r="AG32" i="99"/>
  <c r="AF32" i="99"/>
  <c r="AE32" i="99"/>
  <c r="AC32" i="99"/>
  <c r="AB32" i="99"/>
  <c r="U32" i="99"/>
  <c r="GM32" i="99"/>
  <c r="R32" i="99"/>
  <c r="Q32" i="99"/>
  <c r="P32" i="99"/>
  <c r="N32" i="99"/>
  <c r="M32" i="99"/>
  <c r="I32" i="99"/>
  <c r="F32" i="99"/>
  <c r="O32" i="99"/>
  <c r="C32" i="99"/>
  <c r="IE31" i="99"/>
  <c r="ID31" i="99"/>
  <c r="IB31" i="99"/>
  <c r="IA31" i="99"/>
  <c r="HY31" i="99"/>
  <c r="HX31" i="99"/>
  <c r="HV31" i="99"/>
  <c r="HU31" i="99"/>
  <c r="HS31" i="99"/>
  <c r="HR31" i="99"/>
  <c r="HP31" i="99"/>
  <c r="HO31" i="99"/>
  <c r="HM31" i="99"/>
  <c r="HL31" i="99"/>
  <c r="HJ31" i="99"/>
  <c r="HI31" i="99"/>
  <c r="HG31" i="99"/>
  <c r="HF31" i="99"/>
  <c r="HD31" i="99"/>
  <c r="HC31" i="99"/>
  <c r="HA31" i="99"/>
  <c r="GZ31" i="99"/>
  <c r="GX31" i="99"/>
  <c r="GW31" i="99"/>
  <c r="GU31" i="99"/>
  <c r="GT31" i="99"/>
  <c r="GR31" i="99"/>
  <c r="GQ31" i="99"/>
  <c r="GO31" i="99"/>
  <c r="GN31" i="99"/>
  <c r="GL31" i="99"/>
  <c r="GK31" i="99"/>
  <c r="GI31" i="99"/>
  <c r="GH31" i="99"/>
  <c r="GD31" i="99"/>
  <c r="GA31" i="99"/>
  <c r="GG31" i="99"/>
  <c r="FZ31" i="99"/>
  <c r="FY31" i="99"/>
  <c r="FW31" i="99"/>
  <c r="FV31" i="99"/>
  <c r="FR31" i="99"/>
  <c r="FO31" i="99"/>
  <c r="FL31" i="99"/>
  <c r="FK31" i="99"/>
  <c r="FJ31" i="99"/>
  <c r="FH31" i="99"/>
  <c r="FG31" i="99"/>
  <c r="FC31" i="99"/>
  <c r="FI31" i="99"/>
  <c r="EZ31" i="99"/>
  <c r="EW31" i="99"/>
  <c r="FF31" i="99"/>
  <c r="EV31" i="99"/>
  <c r="EU31" i="99"/>
  <c r="ES31" i="99"/>
  <c r="ER31" i="99"/>
  <c r="EN31" i="99"/>
  <c r="EK31" i="99"/>
  <c r="ET31" i="99"/>
  <c r="EH31" i="99"/>
  <c r="EG31" i="99"/>
  <c r="EF31" i="99"/>
  <c r="ED31" i="99"/>
  <c r="EC31" i="99"/>
  <c r="DY31" i="99"/>
  <c r="DV31" i="99"/>
  <c r="DS31" i="99"/>
  <c r="DR31" i="99"/>
  <c r="DQ31" i="99"/>
  <c r="DO31" i="99"/>
  <c r="DN31" i="99"/>
  <c r="DJ31" i="99"/>
  <c r="DG31" i="99"/>
  <c r="DP31" i="99"/>
  <c r="DD31" i="99"/>
  <c r="DM31" i="99"/>
  <c r="DC31" i="99"/>
  <c r="DB31" i="99"/>
  <c r="CZ31" i="99"/>
  <c r="CY31" i="99"/>
  <c r="CU31" i="99"/>
  <c r="CR31" i="99"/>
  <c r="CO31" i="99"/>
  <c r="CX31" i="99"/>
  <c r="CM31" i="99"/>
  <c r="CJ31" i="99"/>
  <c r="CF31" i="99"/>
  <c r="HH31" i="99"/>
  <c r="CC31" i="99"/>
  <c r="CI31" i="99"/>
  <c r="BZ31" i="99"/>
  <c r="BX31" i="99"/>
  <c r="BU31" i="99"/>
  <c r="BQ31" i="99"/>
  <c r="HB31" i="99"/>
  <c r="BN31" i="99"/>
  <c r="BW31" i="99"/>
  <c r="HE31" i="99"/>
  <c r="BK31" i="99"/>
  <c r="BJ31" i="99"/>
  <c r="BI31" i="99"/>
  <c r="BG31" i="99"/>
  <c r="BF31" i="99"/>
  <c r="BB31" i="99"/>
  <c r="AY31" i="99"/>
  <c r="AV31" i="99"/>
  <c r="BE31" i="99"/>
  <c r="AU31" i="99"/>
  <c r="AT31" i="99"/>
  <c r="AR31" i="99"/>
  <c r="AQ31" i="99"/>
  <c r="AM31" i="99"/>
  <c r="AJ31" i="99"/>
  <c r="AG31" i="99"/>
  <c r="AP31" i="99"/>
  <c r="AF31" i="99"/>
  <c r="AE31" i="99"/>
  <c r="AC31" i="99"/>
  <c r="AB31" i="99"/>
  <c r="U31" i="99"/>
  <c r="R31" i="99"/>
  <c r="Q31" i="99"/>
  <c r="P31" i="99"/>
  <c r="N31" i="99"/>
  <c r="M31" i="99"/>
  <c r="I31" i="99"/>
  <c r="F31" i="99"/>
  <c r="C31" i="99"/>
  <c r="L31" i="99"/>
  <c r="IE30" i="99"/>
  <c r="ID30" i="99"/>
  <c r="IB30" i="99"/>
  <c r="IA30" i="99"/>
  <c r="HY30" i="99"/>
  <c r="HX30" i="99"/>
  <c r="HV30" i="99"/>
  <c r="HU30" i="99"/>
  <c r="HS30" i="99"/>
  <c r="HR30" i="99"/>
  <c r="HP30" i="99"/>
  <c r="HO30" i="99"/>
  <c r="HM30" i="99"/>
  <c r="HL30" i="99"/>
  <c r="HJ30" i="99"/>
  <c r="HI30" i="99"/>
  <c r="HG30" i="99"/>
  <c r="HF30" i="99"/>
  <c r="HD30" i="99"/>
  <c r="HC30" i="99"/>
  <c r="HA30" i="99"/>
  <c r="GZ30" i="99"/>
  <c r="GX30" i="99"/>
  <c r="GW30" i="99"/>
  <c r="GU30" i="99"/>
  <c r="GT30" i="99"/>
  <c r="GR30" i="99"/>
  <c r="GQ30" i="99"/>
  <c r="GO30" i="99"/>
  <c r="GN30" i="99"/>
  <c r="GL30" i="99"/>
  <c r="GK30" i="99"/>
  <c r="GI30" i="99"/>
  <c r="GH30" i="99"/>
  <c r="GD30" i="99"/>
  <c r="GA30" i="99"/>
  <c r="GG30" i="99"/>
  <c r="FZ30" i="99"/>
  <c r="FY30" i="99"/>
  <c r="FW30" i="99"/>
  <c r="FV30" i="99"/>
  <c r="FR30" i="99"/>
  <c r="FO30" i="99"/>
  <c r="IC30" i="99"/>
  <c r="FL30" i="99"/>
  <c r="FU30" i="99"/>
  <c r="FK30" i="99"/>
  <c r="FJ30" i="99"/>
  <c r="FH30" i="99"/>
  <c r="FG30" i="99"/>
  <c r="FC30" i="99"/>
  <c r="FI30" i="99"/>
  <c r="EZ30" i="99"/>
  <c r="EW30" i="99"/>
  <c r="FF30" i="99"/>
  <c r="EV30" i="99"/>
  <c r="EU30" i="99"/>
  <c r="ES30" i="99"/>
  <c r="ER30" i="99"/>
  <c r="EN30" i="99"/>
  <c r="HN30" i="99"/>
  <c r="EK30" i="99"/>
  <c r="EH30" i="99"/>
  <c r="EQ30" i="99"/>
  <c r="EG30" i="99"/>
  <c r="EF30" i="99"/>
  <c r="ED30" i="99"/>
  <c r="EC30" i="99"/>
  <c r="DY30" i="99"/>
  <c r="DV30" i="99"/>
  <c r="DS30" i="99"/>
  <c r="DR30" i="99"/>
  <c r="DQ30" i="99"/>
  <c r="DO30" i="99"/>
  <c r="DN30" i="99"/>
  <c r="DJ30" i="99"/>
  <c r="DG30" i="99"/>
  <c r="DP30" i="99"/>
  <c r="DD30" i="99"/>
  <c r="DC30" i="99"/>
  <c r="DB30" i="99"/>
  <c r="CZ30" i="99"/>
  <c r="CY30" i="99"/>
  <c r="CU30" i="99"/>
  <c r="CR30" i="99"/>
  <c r="DA30" i="99"/>
  <c r="CO30" i="99"/>
  <c r="CM30" i="99"/>
  <c r="CJ30" i="99"/>
  <c r="CF30" i="99"/>
  <c r="HH30" i="99"/>
  <c r="CC30" i="99"/>
  <c r="CI30" i="99"/>
  <c r="BZ30" i="99"/>
  <c r="BX30" i="99"/>
  <c r="BU30" i="99"/>
  <c r="BQ30" i="99"/>
  <c r="BN30" i="99"/>
  <c r="BK30" i="99"/>
  <c r="BJ30" i="99"/>
  <c r="BI30" i="99"/>
  <c r="BG30" i="99"/>
  <c r="BF30" i="99"/>
  <c r="BB30" i="99"/>
  <c r="AY30" i="99"/>
  <c r="AV30" i="99"/>
  <c r="AU30" i="99"/>
  <c r="AT30" i="99"/>
  <c r="AR30" i="99"/>
  <c r="AQ30" i="99"/>
  <c r="AM30" i="99"/>
  <c r="AJ30" i="99"/>
  <c r="GS30" i="99"/>
  <c r="AG30" i="99"/>
  <c r="AF30" i="99"/>
  <c r="AE30" i="99"/>
  <c r="AC30" i="99"/>
  <c r="AB30" i="99"/>
  <c r="U30" i="99"/>
  <c r="R30" i="99"/>
  <c r="Q30" i="99"/>
  <c r="P30" i="99"/>
  <c r="N30" i="99"/>
  <c r="M30" i="99"/>
  <c r="I30" i="99"/>
  <c r="F30" i="99"/>
  <c r="O30" i="99"/>
  <c r="C30" i="99"/>
  <c r="IE29" i="99"/>
  <c r="ID29" i="99"/>
  <c r="IB29" i="99"/>
  <c r="IA29" i="99"/>
  <c r="HY29" i="99"/>
  <c r="HX29" i="99"/>
  <c r="HV29" i="99"/>
  <c r="HU29" i="99"/>
  <c r="HS29" i="99"/>
  <c r="HR29" i="99"/>
  <c r="HP29" i="99"/>
  <c r="HO29" i="99"/>
  <c r="HM29" i="99"/>
  <c r="HL29" i="99"/>
  <c r="HJ29" i="99"/>
  <c r="HI29" i="99"/>
  <c r="HG29" i="99"/>
  <c r="HF29" i="99"/>
  <c r="HD29" i="99"/>
  <c r="HC29" i="99"/>
  <c r="HA29" i="99"/>
  <c r="GZ29" i="99"/>
  <c r="GX29" i="99"/>
  <c r="GW29" i="99"/>
  <c r="GU29" i="99"/>
  <c r="GT29" i="99"/>
  <c r="GR29" i="99"/>
  <c r="GQ29" i="99"/>
  <c r="GO29" i="99"/>
  <c r="GN29" i="99"/>
  <c r="GL29" i="99"/>
  <c r="GK29" i="99"/>
  <c r="GI29" i="99"/>
  <c r="GH29" i="99"/>
  <c r="GD29" i="99"/>
  <c r="GA29" i="99"/>
  <c r="GG29" i="99"/>
  <c r="FZ29" i="99"/>
  <c r="FY29" i="99"/>
  <c r="FW29" i="99"/>
  <c r="FV29" i="99"/>
  <c r="FR29" i="99"/>
  <c r="FO29" i="99"/>
  <c r="FL29" i="99"/>
  <c r="FK29" i="99"/>
  <c r="FJ29" i="99"/>
  <c r="FH29" i="99"/>
  <c r="FG29" i="99"/>
  <c r="FC29" i="99"/>
  <c r="FI29" i="99"/>
  <c r="EZ29" i="99"/>
  <c r="EW29" i="99"/>
  <c r="FF29" i="99"/>
  <c r="EV29" i="99"/>
  <c r="EU29" i="99"/>
  <c r="ES29" i="99"/>
  <c r="ER29" i="99"/>
  <c r="EN29" i="99"/>
  <c r="EK29" i="99"/>
  <c r="ET29" i="99"/>
  <c r="EH29" i="99"/>
  <c r="EG29" i="99"/>
  <c r="EF29" i="99"/>
  <c r="ED29" i="99"/>
  <c r="EC29" i="99"/>
  <c r="DY29" i="99"/>
  <c r="DV29" i="99"/>
  <c r="EE29" i="99"/>
  <c r="DS29" i="99"/>
  <c r="DR29" i="99"/>
  <c r="DQ29" i="99"/>
  <c r="DO29" i="99"/>
  <c r="DN29" i="99"/>
  <c r="DJ29" i="99"/>
  <c r="DG29" i="99"/>
  <c r="DD29" i="99"/>
  <c r="DC29" i="99"/>
  <c r="DB29" i="99"/>
  <c r="CZ29" i="99"/>
  <c r="CY29" i="99"/>
  <c r="CU29" i="99"/>
  <c r="CR29" i="99"/>
  <c r="CO29" i="99"/>
  <c r="CM29" i="99"/>
  <c r="CJ29" i="99"/>
  <c r="CF29" i="99"/>
  <c r="CC29" i="99"/>
  <c r="CL29" i="99"/>
  <c r="HK29" i="99"/>
  <c r="BZ29" i="99"/>
  <c r="BX29" i="99"/>
  <c r="BU29" i="99"/>
  <c r="BQ29" i="99"/>
  <c r="BN29" i="99"/>
  <c r="BK29" i="99"/>
  <c r="BJ29" i="99"/>
  <c r="BI29" i="99"/>
  <c r="BG29" i="99"/>
  <c r="BF29" i="99"/>
  <c r="BB29" i="99"/>
  <c r="AY29" i="99"/>
  <c r="AV29" i="99"/>
  <c r="AU29" i="99"/>
  <c r="AT29" i="99"/>
  <c r="AR29" i="99"/>
  <c r="AQ29" i="99"/>
  <c r="AM29" i="99"/>
  <c r="AJ29" i="99"/>
  <c r="GS29" i="99"/>
  <c r="AG29" i="99"/>
  <c r="AF29" i="99"/>
  <c r="AE29" i="99"/>
  <c r="AD29" i="99"/>
  <c r="AC29" i="99"/>
  <c r="AB29" i="99"/>
  <c r="U29" i="99"/>
  <c r="R29" i="99"/>
  <c r="AA29" i="99"/>
  <c r="Q29" i="99"/>
  <c r="P29" i="99"/>
  <c r="N29" i="99"/>
  <c r="M29" i="99"/>
  <c r="I29" i="99"/>
  <c r="O29" i="99"/>
  <c r="F29" i="99"/>
  <c r="C29" i="99"/>
  <c r="L29" i="99"/>
  <c r="IE28" i="99"/>
  <c r="ID28" i="99"/>
  <c r="IB28" i="99"/>
  <c r="IA28" i="99"/>
  <c r="HY28" i="99"/>
  <c r="HX28" i="99"/>
  <c r="HV28" i="99"/>
  <c r="HU28" i="99"/>
  <c r="HS28" i="99"/>
  <c r="HR28" i="99"/>
  <c r="HP28" i="99"/>
  <c r="HO28" i="99"/>
  <c r="HM28" i="99"/>
  <c r="HL28" i="99"/>
  <c r="HJ28" i="99"/>
  <c r="HI28" i="99"/>
  <c r="HG28" i="99"/>
  <c r="HF28" i="99"/>
  <c r="HD28" i="99"/>
  <c r="HC28" i="99"/>
  <c r="HA28" i="99"/>
  <c r="GZ28" i="99"/>
  <c r="GX28" i="99"/>
  <c r="GW28" i="99"/>
  <c r="GU28" i="99"/>
  <c r="GT28" i="99"/>
  <c r="GR28" i="99"/>
  <c r="GQ28" i="99"/>
  <c r="GO28" i="99"/>
  <c r="GN28" i="99"/>
  <c r="GL28" i="99"/>
  <c r="GK28" i="99"/>
  <c r="GI28" i="99"/>
  <c r="GH28" i="99"/>
  <c r="GG28" i="99"/>
  <c r="GD28" i="99"/>
  <c r="GA28" i="99"/>
  <c r="FZ28" i="99"/>
  <c r="FY28" i="99"/>
  <c r="FW28" i="99"/>
  <c r="FV28" i="99"/>
  <c r="FR28" i="99"/>
  <c r="FO28" i="99"/>
  <c r="FX28" i="99"/>
  <c r="FL28" i="99"/>
  <c r="FK28" i="99"/>
  <c r="FJ28" i="99"/>
  <c r="FH28" i="99"/>
  <c r="FG28" i="99"/>
  <c r="FC28" i="99"/>
  <c r="FI28" i="99"/>
  <c r="EZ28" i="99"/>
  <c r="EW28" i="99"/>
  <c r="FF28" i="99"/>
  <c r="EV28" i="99"/>
  <c r="EU28" i="99"/>
  <c r="ES28" i="99"/>
  <c r="ER28" i="99"/>
  <c r="EN28" i="99"/>
  <c r="EK28" i="99"/>
  <c r="HQ28" i="99"/>
  <c r="EH28" i="99"/>
  <c r="EG28" i="99"/>
  <c r="EF28" i="99"/>
  <c r="ED28" i="99"/>
  <c r="EC28" i="99"/>
  <c r="DY28" i="99"/>
  <c r="HT28" i="99"/>
  <c r="DV28" i="99"/>
  <c r="DS28" i="99"/>
  <c r="DR28" i="99"/>
  <c r="DQ28" i="99"/>
  <c r="DO28" i="99"/>
  <c r="DN28" i="99"/>
  <c r="DJ28" i="99"/>
  <c r="DG28" i="99"/>
  <c r="DP28" i="99"/>
  <c r="DD28" i="99"/>
  <c r="DC28" i="99"/>
  <c r="DB28" i="99"/>
  <c r="CZ28" i="99"/>
  <c r="CY28" i="99"/>
  <c r="CU28" i="99"/>
  <c r="CR28" i="99"/>
  <c r="DA28" i="99"/>
  <c r="CO28" i="99"/>
  <c r="CM28" i="99"/>
  <c r="CJ28" i="99"/>
  <c r="CF28" i="99"/>
  <c r="HH28" i="99"/>
  <c r="CC28" i="99"/>
  <c r="BZ28" i="99"/>
  <c r="BX28" i="99"/>
  <c r="BU28" i="99"/>
  <c r="BQ28" i="99"/>
  <c r="BN28" i="99"/>
  <c r="BW28" i="99"/>
  <c r="BK28" i="99"/>
  <c r="BJ28" i="99"/>
  <c r="BI28" i="99"/>
  <c r="BG28" i="99"/>
  <c r="BF28" i="99"/>
  <c r="BB28" i="99"/>
  <c r="AY28" i="99"/>
  <c r="AV28" i="99"/>
  <c r="AU28" i="99"/>
  <c r="AT28" i="99"/>
  <c r="AR28" i="99"/>
  <c r="AQ28" i="99"/>
  <c r="AM28" i="99"/>
  <c r="GP28" i="99"/>
  <c r="AJ28" i="99"/>
  <c r="AG28" i="99"/>
  <c r="AF28" i="99"/>
  <c r="AE28" i="99"/>
  <c r="AC28" i="99"/>
  <c r="AB28" i="99"/>
  <c r="U28" i="99"/>
  <c r="R28" i="99"/>
  <c r="AA28" i="99"/>
  <c r="Q28" i="99"/>
  <c r="P28" i="99"/>
  <c r="N28" i="99"/>
  <c r="M28" i="99"/>
  <c r="I28" i="99"/>
  <c r="F28" i="99"/>
  <c r="C28" i="99"/>
  <c r="IE27" i="99"/>
  <c r="ID27" i="99"/>
  <c r="IB27" i="99"/>
  <c r="IA27" i="99"/>
  <c r="HY27" i="99"/>
  <c r="HX27" i="99"/>
  <c r="HV27" i="99"/>
  <c r="HU27" i="99"/>
  <c r="HS27" i="99"/>
  <c r="HR27" i="99"/>
  <c r="HP27" i="99"/>
  <c r="HO27" i="99"/>
  <c r="HM27" i="99"/>
  <c r="HL27" i="99"/>
  <c r="HJ27" i="99"/>
  <c r="HI27" i="99"/>
  <c r="HG27" i="99"/>
  <c r="HF27" i="99"/>
  <c r="HD27" i="99"/>
  <c r="HC27" i="99"/>
  <c r="HA27" i="99"/>
  <c r="GZ27" i="99"/>
  <c r="GX27" i="99"/>
  <c r="GW27" i="99"/>
  <c r="GU27" i="99"/>
  <c r="GT27" i="99"/>
  <c r="GR27" i="99"/>
  <c r="GQ27" i="99"/>
  <c r="GO27" i="99"/>
  <c r="GN27" i="99"/>
  <c r="GL27" i="99"/>
  <c r="GK27" i="99"/>
  <c r="GI27" i="99"/>
  <c r="GH27" i="99"/>
  <c r="GD27" i="99"/>
  <c r="GA27" i="99"/>
  <c r="GG27" i="99"/>
  <c r="FZ27" i="99"/>
  <c r="FY27" i="99"/>
  <c r="FW27" i="99"/>
  <c r="FV27" i="99"/>
  <c r="FR27" i="99"/>
  <c r="FO27" i="99"/>
  <c r="FU27" i="99"/>
  <c r="IC27" i="99"/>
  <c r="FL27" i="99"/>
  <c r="FK27" i="99"/>
  <c r="FJ27" i="99"/>
  <c r="FH27" i="99"/>
  <c r="FG27" i="99"/>
  <c r="FC27" i="99"/>
  <c r="FI27" i="99"/>
  <c r="EZ27" i="99"/>
  <c r="EW27" i="99"/>
  <c r="FF27" i="99"/>
  <c r="EV27" i="99"/>
  <c r="EU27" i="99"/>
  <c r="ES27" i="99"/>
  <c r="ER27" i="99"/>
  <c r="EN27" i="99"/>
  <c r="EK27" i="99"/>
  <c r="EH27" i="99"/>
  <c r="EG27" i="99"/>
  <c r="EF27" i="99"/>
  <c r="ED27" i="99"/>
  <c r="EC27" i="99"/>
  <c r="DY27" i="99"/>
  <c r="HT27" i="99"/>
  <c r="DV27" i="99"/>
  <c r="HW27" i="99"/>
  <c r="DS27" i="99"/>
  <c r="DR27" i="99"/>
  <c r="DQ27" i="99"/>
  <c r="DO27" i="99"/>
  <c r="DN27" i="99"/>
  <c r="DJ27" i="99"/>
  <c r="DG27" i="99"/>
  <c r="DD27" i="99"/>
  <c r="DM27" i="99"/>
  <c r="DC27" i="99"/>
  <c r="DB27" i="99"/>
  <c r="CZ27" i="99"/>
  <c r="CY27" i="99"/>
  <c r="CU27" i="99"/>
  <c r="CR27" i="99"/>
  <c r="CX27" i="99"/>
  <c r="CO27" i="99"/>
  <c r="CM27" i="99"/>
  <c r="CJ27" i="99"/>
  <c r="CF27" i="99"/>
  <c r="HH27" i="99"/>
  <c r="CC27" i="99"/>
  <c r="BZ27" i="99"/>
  <c r="CI27" i="99"/>
  <c r="BX27" i="99"/>
  <c r="BU27" i="99"/>
  <c r="BQ27" i="99"/>
  <c r="BN27" i="99"/>
  <c r="BK27" i="99"/>
  <c r="BJ27" i="99"/>
  <c r="BI27" i="99"/>
  <c r="BG27" i="99"/>
  <c r="BF27" i="99"/>
  <c r="BB27" i="99"/>
  <c r="AY27" i="99"/>
  <c r="AV27" i="99"/>
  <c r="AU27" i="99"/>
  <c r="AT27" i="99"/>
  <c r="AR27" i="99"/>
  <c r="AQ27" i="99"/>
  <c r="AM27" i="99"/>
  <c r="AJ27" i="99"/>
  <c r="GS27" i="99"/>
  <c r="AG27" i="99"/>
  <c r="AF27" i="99"/>
  <c r="AE27" i="99"/>
  <c r="AC27" i="99"/>
  <c r="AB27" i="99"/>
  <c r="U27" i="99"/>
  <c r="R27" i="99"/>
  <c r="Q27" i="99"/>
  <c r="P27" i="99"/>
  <c r="N27" i="99"/>
  <c r="M27" i="99"/>
  <c r="I27" i="99"/>
  <c r="F27" i="99"/>
  <c r="O27" i="99"/>
  <c r="C27" i="99"/>
  <c r="IE26" i="99"/>
  <c r="ID26" i="99"/>
  <c r="IB26" i="99"/>
  <c r="IA26" i="99"/>
  <c r="HY26" i="99"/>
  <c r="HX26" i="99"/>
  <c r="HV26" i="99"/>
  <c r="HU26" i="99"/>
  <c r="HS26" i="99"/>
  <c r="HR26" i="99"/>
  <c r="HP26" i="99"/>
  <c r="HO26" i="99"/>
  <c r="HM26" i="99"/>
  <c r="HL26" i="99"/>
  <c r="HJ26" i="99"/>
  <c r="HI26" i="99"/>
  <c r="HG26" i="99"/>
  <c r="HF26" i="99"/>
  <c r="HD26" i="99"/>
  <c r="HC26" i="99"/>
  <c r="HA26" i="99"/>
  <c r="GZ26" i="99"/>
  <c r="GX26" i="99"/>
  <c r="GW26" i="99"/>
  <c r="GU26" i="99"/>
  <c r="GT26" i="99"/>
  <c r="GR26" i="99"/>
  <c r="GQ26" i="99"/>
  <c r="GO26" i="99"/>
  <c r="GN26" i="99"/>
  <c r="GL26" i="99"/>
  <c r="GK26" i="99"/>
  <c r="GI26" i="99"/>
  <c r="GH26" i="99"/>
  <c r="GD26" i="99"/>
  <c r="GA26" i="99"/>
  <c r="GG26" i="99"/>
  <c r="FZ26" i="99"/>
  <c r="FY26" i="99"/>
  <c r="FW26" i="99"/>
  <c r="FV26" i="99"/>
  <c r="FR26" i="99"/>
  <c r="HZ26" i="99"/>
  <c r="FO26" i="99"/>
  <c r="FL26" i="99"/>
  <c r="FU26" i="99"/>
  <c r="FK26" i="99"/>
  <c r="FJ26" i="99"/>
  <c r="FH26" i="99"/>
  <c r="FG26" i="99"/>
  <c r="FC26" i="99"/>
  <c r="FI26" i="99"/>
  <c r="EZ26" i="99"/>
  <c r="EW26" i="99"/>
  <c r="FF26" i="99"/>
  <c r="EV26" i="99"/>
  <c r="EU26" i="99"/>
  <c r="ES26" i="99"/>
  <c r="ER26" i="99"/>
  <c r="EN26" i="99"/>
  <c r="HN26" i="99"/>
  <c r="EK26" i="99"/>
  <c r="EH26" i="99"/>
  <c r="EQ26" i="99"/>
  <c r="EG26" i="99"/>
  <c r="EF26" i="99"/>
  <c r="ED26" i="99"/>
  <c r="EC26" i="99"/>
  <c r="DY26" i="99"/>
  <c r="DV26" i="99"/>
  <c r="DS26" i="99"/>
  <c r="EB26" i="99"/>
  <c r="DR26" i="99"/>
  <c r="DQ26" i="99"/>
  <c r="DO26" i="99"/>
  <c r="DN26" i="99"/>
  <c r="DJ26" i="99"/>
  <c r="DG26" i="99"/>
  <c r="DP26" i="99"/>
  <c r="DD26" i="99"/>
  <c r="DC26" i="99"/>
  <c r="DB26" i="99"/>
  <c r="CZ26" i="99"/>
  <c r="CY26" i="99"/>
  <c r="CU26" i="99"/>
  <c r="CR26" i="99"/>
  <c r="DA26" i="99"/>
  <c r="CO26" i="99"/>
  <c r="CM26" i="99"/>
  <c r="CJ26" i="99"/>
  <c r="CF26" i="99"/>
  <c r="HH26" i="99"/>
  <c r="CC26" i="99"/>
  <c r="BZ26" i="99"/>
  <c r="BX26" i="99"/>
  <c r="BU26" i="99"/>
  <c r="BQ26" i="99"/>
  <c r="BN26" i="99"/>
  <c r="BK26" i="99"/>
  <c r="BT26" i="99"/>
  <c r="BJ26" i="99"/>
  <c r="BI26" i="99"/>
  <c r="BG26" i="99"/>
  <c r="BF26" i="99"/>
  <c r="BB26" i="99"/>
  <c r="AY26" i="99"/>
  <c r="AV26" i="99"/>
  <c r="AU26" i="99"/>
  <c r="AT26" i="99"/>
  <c r="AR26" i="99"/>
  <c r="AQ26" i="99"/>
  <c r="AM26" i="99"/>
  <c r="AS26" i="99"/>
  <c r="AJ26" i="99"/>
  <c r="AG26" i="99"/>
  <c r="AF26" i="99"/>
  <c r="AE26" i="99"/>
  <c r="AC26" i="99"/>
  <c r="AB26" i="99"/>
  <c r="U26" i="99"/>
  <c r="R26" i="99"/>
  <c r="Q26" i="99"/>
  <c r="P26" i="99"/>
  <c r="N26" i="99"/>
  <c r="M26" i="99"/>
  <c r="I26" i="99"/>
  <c r="F26" i="99"/>
  <c r="C26" i="99"/>
  <c r="L26" i="99"/>
  <c r="IE25" i="99"/>
  <c r="ID25" i="99"/>
  <c r="IB25" i="99"/>
  <c r="IA25" i="99"/>
  <c r="HY25" i="99"/>
  <c r="HX25" i="99"/>
  <c r="HV25" i="99"/>
  <c r="HU25" i="99"/>
  <c r="HS25" i="99"/>
  <c r="HR25" i="99"/>
  <c r="HP25" i="99"/>
  <c r="HO25" i="99"/>
  <c r="HM25" i="99"/>
  <c r="HL25" i="99"/>
  <c r="HJ25" i="99"/>
  <c r="HI25" i="99"/>
  <c r="HG25" i="99"/>
  <c r="HF25" i="99"/>
  <c r="HD25" i="99"/>
  <c r="HC25" i="99"/>
  <c r="HA25" i="99"/>
  <c r="GZ25" i="99"/>
  <c r="GX25" i="99"/>
  <c r="GW25" i="99"/>
  <c r="GU25" i="99"/>
  <c r="GT25" i="99"/>
  <c r="GR25" i="99"/>
  <c r="GQ25" i="99"/>
  <c r="GO25" i="99"/>
  <c r="GN25" i="99"/>
  <c r="GL25" i="99"/>
  <c r="GK25" i="99"/>
  <c r="GI25" i="99"/>
  <c r="GH25" i="99"/>
  <c r="GD25" i="99"/>
  <c r="GA25" i="99"/>
  <c r="FZ25" i="99"/>
  <c r="FY25" i="99"/>
  <c r="FW25" i="99"/>
  <c r="FV25" i="99"/>
  <c r="FR25" i="99"/>
  <c r="FO25" i="99"/>
  <c r="FL25" i="99"/>
  <c r="FK25" i="99"/>
  <c r="FJ25" i="99"/>
  <c r="FH25" i="99"/>
  <c r="FG25" i="99"/>
  <c r="FC25" i="99"/>
  <c r="EZ25" i="99"/>
  <c r="FI25" i="99"/>
  <c r="EW25" i="99"/>
  <c r="EV25" i="99"/>
  <c r="EU25" i="99"/>
  <c r="ES25" i="99"/>
  <c r="ER25" i="99"/>
  <c r="EN25" i="99"/>
  <c r="EK25" i="99"/>
  <c r="EH25" i="99"/>
  <c r="EG25" i="99"/>
  <c r="EF25" i="99"/>
  <c r="ED25" i="99"/>
  <c r="EC25" i="99"/>
  <c r="DY25" i="99"/>
  <c r="HT25" i="99"/>
  <c r="DV25" i="99"/>
  <c r="DS25" i="99"/>
  <c r="DR25" i="99"/>
  <c r="DQ25" i="99"/>
  <c r="DO25" i="99"/>
  <c r="DN25" i="99"/>
  <c r="DJ25" i="99"/>
  <c r="DG25" i="99"/>
  <c r="DD25" i="99"/>
  <c r="DM25" i="99"/>
  <c r="DC25" i="99"/>
  <c r="DB25" i="99"/>
  <c r="CZ25" i="99"/>
  <c r="CY25" i="99"/>
  <c r="CU25" i="99"/>
  <c r="CR25" i="99"/>
  <c r="CX25" i="99"/>
  <c r="CO25" i="99"/>
  <c r="CM25" i="99"/>
  <c r="CJ25" i="99"/>
  <c r="CF25" i="99"/>
  <c r="HH25" i="99"/>
  <c r="CC25" i="99"/>
  <c r="BZ25" i="99"/>
  <c r="BX25" i="99"/>
  <c r="BU25" i="99"/>
  <c r="BQ25" i="99"/>
  <c r="HB25" i="99"/>
  <c r="BN25" i="99"/>
  <c r="HE25" i="99"/>
  <c r="BK25" i="99"/>
  <c r="BJ25" i="99"/>
  <c r="BI25" i="99"/>
  <c r="BG25" i="99"/>
  <c r="BF25" i="99"/>
  <c r="BB25" i="99"/>
  <c r="AY25" i="99"/>
  <c r="AV25" i="99"/>
  <c r="AU25" i="99"/>
  <c r="AT25" i="99"/>
  <c r="AR25" i="99"/>
  <c r="AQ25" i="99"/>
  <c r="AM25" i="99"/>
  <c r="GP25" i="99"/>
  <c r="AJ25" i="99"/>
  <c r="AG25" i="99"/>
  <c r="AF25" i="99"/>
  <c r="AE25" i="99"/>
  <c r="AC25" i="99"/>
  <c r="AB25" i="99"/>
  <c r="U25" i="99"/>
  <c r="AD25" i="99"/>
  <c r="R25" i="99"/>
  <c r="Q25" i="99"/>
  <c r="P25" i="99"/>
  <c r="N25" i="99"/>
  <c r="M25" i="99"/>
  <c r="I25" i="99"/>
  <c r="F25" i="99"/>
  <c r="O25" i="99"/>
  <c r="C25" i="99"/>
  <c r="IE24" i="99"/>
  <c r="ID24" i="99"/>
  <c r="IB24" i="99"/>
  <c r="IA24" i="99"/>
  <c r="HY24" i="99"/>
  <c r="HX24" i="99"/>
  <c r="HV24" i="99"/>
  <c r="HU24" i="99"/>
  <c r="HS24" i="99"/>
  <c r="HR24" i="99"/>
  <c r="HP24" i="99"/>
  <c r="HO24" i="99"/>
  <c r="HM24" i="99"/>
  <c r="HL24" i="99"/>
  <c r="HJ24" i="99"/>
  <c r="HI24" i="99"/>
  <c r="HG24" i="99"/>
  <c r="HF24" i="99"/>
  <c r="HD24" i="99"/>
  <c r="HC24" i="99"/>
  <c r="HA24" i="99"/>
  <c r="GZ24" i="99"/>
  <c r="GX24" i="99"/>
  <c r="GW24" i="99"/>
  <c r="GU24" i="99"/>
  <c r="GT24" i="99"/>
  <c r="GR24" i="99"/>
  <c r="GQ24" i="99"/>
  <c r="GO24" i="99"/>
  <c r="GN24" i="99"/>
  <c r="GL24" i="99"/>
  <c r="GK24" i="99"/>
  <c r="GI24" i="99"/>
  <c r="GH24" i="99"/>
  <c r="GD24" i="99"/>
  <c r="GA24" i="99"/>
  <c r="FZ24" i="99"/>
  <c r="FY24" i="99"/>
  <c r="FW24" i="99"/>
  <c r="FV24" i="99"/>
  <c r="FR24" i="99"/>
  <c r="HZ24" i="99"/>
  <c r="FO24" i="99"/>
  <c r="IC24" i="99"/>
  <c r="FL24" i="99"/>
  <c r="FK24" i="99"/>
  <c r="FJ24" i="99"/>
  <c r="FH24" i="99"/>
  <c r="FG24" i="99"/>
  <c r="FC24" i="99"/>
  <c r="FI24" i="99"/>
  <c r="EZ24" i="99"/>
  <c r="EW24" i="99"/>
  <c r="FF24" i="99"/>
  <c r="EV24" i="99"/>
  <c r="EU24" i="99"/>
  <c r="ES24" i="99"/>
  <c r="ER24" i="99"/>
  <c r="EN24" i="99"/>
  <c r="HN24" i="99"/>
  <c r="EK24" i="99"/>
  <c r="HQ24" i="99"/>
  <c r="EH24" i="99"/>
  <c r="EG24" i="99"/>
  <c r="EF24" i="99"/>
  <c r="ED24" i="99"/>
  <c r="EC24" i="99"/>
  <c r="DY24" i="99"/>
  <c r="DV24" i="99"/>
  <c r="DS24" i="99"/>
  <c r="DR24" i="99"/>
  <c r="DQ24" i="99"/>
  <c r="DO24" i="99"/>
  <c r="DN24" i="99"/>
  <c r="DJ24" i="99"/>
  <c r="DG24" i="99"/>
  <c r="DD24" i="99"/>
  <c r="DC24" i="99"/>
  <c r="DB24" i="99"/>
  <c r="CZ24" i="99"/>
  <c r="CY24" i="99"/>
  <c r="CU24" i="99"/>
  <c r="DA24" i="99"/>
  <c r="CR24" i="99"/>
  <c r="CO24" i="99"/>
  <c r="CX24" i="99"/>
  <c r="CM24" i="99"/>
  <c r="CJ24" i="99"/>
  <c r="CF24" i="99"/>
  <c r="CC24" i="99"/>
  <c r="CL24" i="99"/>
  <c r="BZ24" i="99"/>
  <c r="CI24" i="99"/>
  <c r="BX24" i="99"/>
  <c r="BU24" i="99"/>
  <c r="BQ24" i="99"/>
  <c r="BN24" i="99"/>
  <c r="HE24" i="99"/>
  <c r="BK24" i="99"/>
  <c r="BJ24" i="99"/>
  <c r="BI24" i="99"/>
  <c r="BG24" i="99"/>
  <c r="BF24" i="99"/>
  <c r="BB24" i="99"/>
  <c r="AY24" i="99"/>
  <c r="AV24" i="99"/>
  <c r="AU24" i="99"/>
  <c r="AT24" i="99"/>
  <c r="AR24" i="99"/>
  <c r="AQ24" i="99"/>
  <c r="AM24" i="99"/>
  <c r="GP24" i="99"/>
  <c r="AJ24" i="99"/>
  <c r="AP24" i="99"/>
  <c r="AG24" i="99"/>
  <c r="AF24" i="99"/>
  <c r="AE24" i="99"/>
  <c r="AC24" i="99"/>
  <c r="AB24" i="99"/>
  <c r="U24" i="99"/>
  <c r="GM24" i="99"/>
  <c r="R24" i="99"/>
  <c r="Q24" i="99"/>
  <c r="P24" i="99"/>
  <c r="N24" i="99"/>
  <c r="M24" i="99"/>
  <c r="I24" i="99"/>
  <c r="F24" i="99"/>
  <c r="O24" i="99"/>
  <c r="C24" i="99"/>
  <c r="IE23" i="99"/>
  <c r="ID23" i="99"/>
  <c r="IB23" i="99"/>
  <c r="IA23" i="99"/>
  <c r="HY23" i="99"/>
  <c r="HX23" i="99"/>
  <c r="HV23" i="99"/>
  <c r="HU23" i="99"/>
  <c r="HS23" i="99"/>
  <c r="HR23" i="99"/>
  <c r="HP23" i="99"/>
  <c r="HO23" i="99"/>
  <c r="HM23" i="99"/>
  <c r="HL23" i="99"/>
  <c r="HJ23" i="99"/>
  <c r="HI23" i="99"/>
  <c r="HG23" i="99"/>
  <c r="HF23" i="99"/>
  <c r="HD23" i="99"/>
  <c r="HC23" i="99"/>
  <c r="HA23" i="99"/>
  <c r="GZ23" i="99"/>
  <c r="GX23" i="99"/>
  <c r="GW23" i="99"/>
  <c r="GU23" i="99"/>
  <c r="GT23" i="99"/>
  <c r="GR23" i="99"/>
  <c r="GQ23" i="99"/>
  <c r="GO23" i="99"/>
  <c r="GN23" i="99"/>
  <c r="GL23" i="99"/>
  <c r="GK23" i="99"/>
  <c r="GI23" i="99"/>
  <c r="GH23" i="99"/>
  <c r="GD23" i="99"/>
  <c r="GA23" i="99"/>
  <c r="GG23" i="99"/>
  <c r="FZ23" i="99"/>
  <c r="FY23" i="99"/>
  <c r="FW23" i="99"/>
  <c r="FV23" i="99"/>
  <c r="FR23" i="99"/>
  <c r="FO23" i="99"/>
  <c r="IC23" i="99"/>
  <c r="FL23" i="99"/>
  <c r="FK23" i="99"/>
  <c r="FJ23" i="99"/>
  <c r="FH23" i="99"/>
  <c r="FG23" i="99"/>
  <c r="FC23" i="99"/>
  <c r="EZ23" i="99"/>
  <c r="FI23" i="99"/>
  <c r="EW23" i="99"/>
  <c r="EV23" i="99"/>
  <c r="EU23" i="99"/>
  <c r="ES23" i="99"/>
  <c r="ER23" i="99"/>
  <c r="EN23" i="99"/>
  <c r="EK23" i="99"/>
  <c r="EH23" i="99"/>
  <c r="EG23" i="99"/>
  <c r="EF23" i="99"/>
  <c r="ED23" i="99"/>
  <c r="EC23" i="99"/>
  <c r="DY23" i="99"/>
  <c r="DV23" i="99"/>
  <c r="DS23" i="99"/>
  <c r="DR23" i="99"/>
  <c r="DQ23" i="99"/>
  <c r="DO23" i="99"/>
  <c r="DN23" i="99"/>
  <c r="DJ23" i="99"/>
  <c r="DG23" i="99"/>
  <c r="DD23" i="99"/>
  <c r="DC23" i="99"/>
  <c r="DB23" i="99"/>
  <c r="CZ23" i="99"/>
  <c r="CY23" i="99"/>
  <c r="CU23" i="99"/>
  <c r="CR23" i="99"/>
  <c r="CO23" i="99"/>
  <c r="CM23" i="99"/>
  <c r="CJ23" i="99"/>
  <c r="CF23" i="99"/>
  <c r="CC23" i="99"/>
  <c r="CL23" i="99"/>
  <c r="HK23" i="99"/>
  <c r="BZ23" i="99"/>
  <c r="BX23" i="99"/>
  <c r="BU23" i="99"/>
  <c r="BQ23" i="99"/>
  <c r="BN23" i="99"/>
  <c r="BW23" i="99"/>
  <c r="BK23" i="99"/>
  <c r="BJ23" i="99"/>
  <c r="BI23" i="99"/>
  <c r="BG23" i="99"/>
  <c r="BF23" i="99"/>
  <c r="BB23" i="99"/>
  <c r="AY23" i="99"/>
  <c r="AV23" i="99"/>
  <c r="AU23" i="99"/>
  <c r="AT23" i="99"/>
  <c r="AR23" i="99"/>
  <c r="AQ23" i="99"/>
  <c r="AM23" i="99"/>
  <c r="GP23" i="99"/>
  <c r="AJ23" i="99"/>
  <c r="AG23" i="99"/>
  <c r="AF23" i="99"/>
  <c r="AE23" i="99"/>
  <c r="AC23" i="99"/>
  <c r="AB23" i="99"/>
  <c r="U23" i="99"/>
  <c r="R23" i="99"/>
  <c r="Q23" i="99"/>
  <c r="P23" i="99"/>
  <c r="N23" i="99"/>
  <c r="M23" i="99"/>
  <c r="I23" i="99"/>
  <c r="F23" i="99"/>
  <c r="L23" i="99"/>
  <c r="C23" i="99"/>
  <c r="IE22" i="99"/>
  <c r="ID22" i="99"/>
  <c r="IB22" i="99"/>
  <c r="IA22" i="99"/>
  <c r="HY22" i="99"/>
  <c r="HX22" i="99"/>
  <c r="HV22" i="99"/>
  <c r="HU22" i="99"/>
  <c r="HS22" i="99"/>
  <c r="HR22" i="99"/>
  <c r="HP22" i="99"/>
  <c r="HO22" i="99"/>
  <c r="HM22" i="99"/>
  <c r="HL22" i="99"/>
  <c r="HJ22" i="99"/>
  <c r="HI22" i="99"/>
  <c r="HG22" i="99"/>
  <c r="HF22" i="99"/>
  <c r="HD22" i="99"/>
  <c r="HC22" i="99"/>
  <c r="HA22" i="99"/>
  <c r="GZ22" i="99"/>
  <c r="GX22" i="99"/>
  <c r="GW22" i="99"/>
  <c r="GU22" i="99"/>
  <c r="GT22" i="99"/>
  <c r="GR22" i="99"/>
  <c r="GQ22" i="99"/>
  <c r="GO22" i="99"/>
  <c r="GN22" i="99"/>
  <c r="GL22" i="99"/>
  <c r="GK22" i="99"/>
  <c r="GI22" i="99"/>
  <c r="GH22" i="99"/>
  <c r="GD22" i="99"/>
  <c r="GA22" i="99"/>
  <c r="GG22" i="99"/>
  <c r="FZ22" i="99"/>
  <c r="FY22" i="99"/>
  <c r="FW22" i="99"/>
  <c r="FV22" i="99"/>
  <c r="FR22" i="99"/>
  <c r="HZ22" i="99"/>
  <c r="FO22" i="99"/>
  <c r="FL22" i="99"/>
  <c r="FK22" i="99"/>
  <c r="FJ22" i="99"/>
  <c r="FH22" i="99"/>
  <c r="FG22" i="99"/>
  <c r="FC22" i="99"/>
  <c r="EZ22" i="99"/>
  <c r="EW22" i="99"/>
  <c r="EV22" i="99"/>
  <c r="EU22" i="99"/>
  <c r="ES22" i="99"/>
  <c r="ER22" i="99"/>
  <c r="EN22" i="99"/>
  <c r="EK22" i="99"/>
  <c r="EH22" i="99"/>
  <c r="EG22" i="99"/>
  <c r="EF22" i="99"/>
  <c r="ED22" i="99"/>
  <c r="EC22" i="99"/>
  <c r="DY22" i="99"/>
  <c r="DV22" i="99"/>
  <c r="DS22" i="99"/>
  <c r="DR22" i="99"/>
  <c r="DQ22" i="99"/>
  <c r="DO22" i="99"/>
  <c r="DN22" i="99"/>
  <c r="DJ22" i="99"/>
  <c r="DG22" i="99"/>
  <c r="DP22" i="99"/>
  <c r="DD22" i="99"/>
  <c r="DC22" i="99"/>
  <c r="DB22" i="99"/>
  <c r="CZ22" i="99"/>
  <c r="CY22" i="99"/>
  <c r="CU22" i="99"/>
  <c r="CR22" i="99"/>
  <c r="CO22" i="99"/>
  <c r="CM22" i="99"/>
  <c r="CJ22" i="99"/>
  <c r="CF22" i="99"/>
  <c r="HH22" i="99"/>
  <c r="CC22" i="99"/>
  <c r="HK22" i="99"/>
  <c r="BZ22" i="99"/>
  <c r="BX22" i="99"/>
  <c r="BU22" i="99"/>
  <c r="BQ22" i="99"/>
  <c r="BN22" i="99"/>
  <c r="HE22" i="99"/>
  <c r="BK22" i="99"/>
  <c r="BT22" i="99"/>
  <c r="BJ22" i="99"/>
  <c r="BI22" i="99"/>
  <c r="BG22" i="99"/>
  <c r="BF22" i="99"/>
  <c r="BB22" i="99"/>
  <c r="AY22" i="99"/>
  <c r="AV22" i="99"/>
  <c r="AU22" i="99"/>
  <c r="AT22" i="99"/>
  <c r="AR22" i="99"/>
  <c r="AQ22" i="99"/>
  <c r="AM22" i="99"/>
  <c r="AJ22" i="99"/>
  <c r="AG22" i="99"/>
  <c r="AF22" i="99"/>
  <c r="AE22" i="99"/>
  <c r="AC22" i="99"/>
  <c r="AB22" i="99"/>
  <c r="U22" i="99"/>
  <c r="R22" i="99"/>
  <c r="Q22" i="99"/>
  <c r="P22" i="99"/>
  <c r="N22" i="99"/>
  <c r="M22" i="99"/>
  <c r="I22" i="99"/>
  <c r="F22" i="99"/>
  <c r="L22" i="99"/>
  <c r="C22" i="99"/>
  <c r="IE21" i="99"/>
  <c r="ID21" i="99"/>
  <c r="IB21" i="99"/>
  <c r="IA21" i="99"/>
  <c r="HY21" i="99"/>
  <c r="HX21" i="99"/>
  <c r="HV21" i="99"/>
  <c r="HU21" i="99"/>
  <c r="HS21" i="99"/>
  <c r="HR21" i="99"/>
  <c r="HP21" i="99"/>
  <c r="HO21" i="99"/>
  <c r="HM21" i="99"/>
  <c r="HL21" i="99"/>
  <c r="HJ21" i="99"/>
  <c r="HI21" i="99"/>
  <c r="HG21" i="99"/>
  <c r="HF21" i="99"/>
  <c r="HD21" i="99"/>
  <c r="HC21" i="99"/>
  <c r="HA21" i="99"/>
  <c r="GZ21" i="99"/>
  <c r="GX21" i="99"/>
  <c r="GW21" i="99"/>
  <c r="GU21" i="99"/>
  <c r="GT21" i="99"/>
  <c r="GR21" i="99"/>
  <c r="GQ21" i="99"/>
  <c r="GO21" i="99"/>
  <c r="GN21" i="99"/>
  <c r="GL21" i="99"/>
  <c r="GK21" i="99"/>
  <c r="GI21" i="99"/>
  <c r="GH21" i="99"/>
  <c r="GD21" i="99"/>
  <c r="GA21" i="99"/>
  <c r="FZ21" i="99"/>
  <c r="FY21" i="99"/>
  <c r="FW21" i="99"/>
  <c r="FV21" i="99"/>
  <c r="FR21" i="99"/>
  <c r="FO21" i="99"/>
  <c r="FX21" i="99"/>
  <c r="FL21" i="99"/>
  <c r="FK21" i="99"/>
  <c r="FJ21" i="99"/>
  <c r="FH21" i="99"/>
  <c r="FG21" i="99"/>
  <c r="FC21" i="99"/>
  <c r="EZ21" i="99"/>
  <c r="EW21" i="99"/>
  <c r="EV21" i="99"/>
  <c r="EU21" i="99"/>
  <c r="ES21" i="99"/>
  <c r="ER21" i="99"/>
  <c r="EN21" i="99"/>
  <c r="EK21" i="99"/>
  <c r="EH21" i="99"/>
  <c r="EQ21" i="99"/>
  <c r="EG21" i="99"/>
  <c r="EF21" i="99"/>
  <c r="ED21" i="99"/>
  <c r="EC21" i="99"/>
  <c r="DY21" i="99"/>
  <c r="DV21" i="99"/>
  <c r="EB21" i="99"/>
  <c r="DS21" i="99"/>
  <c r="DR21" i="99"/>
  <c r="DQ21" i="99"/>
  <c r="DO21" i="99"/>
  <c r="DN21" i="99"/>
  <c r="DJ21" i="99"/>
  <c r="DG21" i="99"/>
  <c r="DD21" i="99"/>
  <c r="DM21" i="99"/>
  <c r="DC21" i="99"/>
  <c r="DB21" i="99"/>
  <c r="CZ21" i="99"/>
  <c r="CY21" i="99"/>
  <c r="CU21" i="99"/>
  <c r="CR21" i="99"/>
  <c r="CO21" i="99"/>
  <c r="CM21" i="99"/>
  <c r="CJ21" i="99"/>
  <c r="CF21" i="99"/>
  <c r="CC21" i="99"/>
  <c r="HK21" i="99"/>
  <c r="BZ21" i="99"/>
  <c r="BX21" i="99"/>
  <c r="BU21" i="99"/>
  <c r="BQ21" i="99"/>
  <c r="BN21" i="99"/>
  <c r="HE21" i="99"/>
  <c r="BK21" i="99"/>
  <c r="BT21" i="99"/>
  <c r="BJ21" i="99"/>
  <c r="BI21" i="99"/>
  <c r="BG21" i="99"/>
  <c r="BF21" i="99"/>
  <c r="BB21" i="99"/>
  <c r="AY21" i="99"/>
  <c r="AV21" i="99"/>
  <c r="AU21" i="99"/>
  <c r="AT21" i="99"/>
  <c r="AR21" i="99"/>
  <c r="AQ21" i="99"/>
  <c r="AM21" i="99"/>
  <c r="AJ21" i="99"/>
  <c r="AG21" i="99"/>
  <c r="AF21" i="99"/>
  <c r="AE21" i="99"/>
  <c r="AC21" i="99"/>
  <c r="AB21" i="99"/>
  <c r="U21" i="99"/>
  <c r="R21" i="99"/>
  <c r="AA21" i="99"/>
  <c r="Q21" i="99"/>
  <c r="P21" i="99"/>
  <c r="N21" i="99"/>
  <c r="M21" i="99"/>
  <c r="I21" i="99"/>
  <c r="F21" i="99"/>
  <c r="O21" i="99"/>
  <c r="C21" i="99"/>
  <c r="IE20" i="99"/>
  <c r="ID20" i="99"/>
  <c r="IB20" i="99"/>
  <c r="IA20" i="99"/>
  <c r="HY20" i="99"/>
  <c r="HX20" i="99"/>
  <c r="HV20" i="99"/>
  <c r="HU20" i="99"/>
  <c r="HS20" i="99"/>
  <c r="HR20" i="99"/>
  <c r="HP20" i="99"/>
  <c r="HO20" i="99"/>
  <c r="HM20" i="99"/>
  <c r="HL20" i="99"/>
  <c r="HJ20" i="99"/>
  <c r="HI20" i="99"/>
  <c r="HG20" i="99"/>
  <c r="HF20" i="99"/>
  <c r="HD20" i="99"/>
  <c r="HC20" i="99"/>
  <c r="HA20" i="99"/>
  <c r="GZ20" i="99"/>
  <c r="GX20" i="99"/>
  <c r="GW20" i="99"/>
  <c r="GU20" i="99"/>
  <c r="GT20" i="99"/>
  <c r="GR20" i="99"/>
  <c r="GQ20" i="99"/>
  <c r="GO20" i="99"/>
  <c r="GN20" i="99"/>
  <c r="GL20" i="99"/>
  <c r="GK20" i="99"/>
  <c r="GI20" i="99"/>
  <c r="GH20" i="99"/>
  <c r="GD20" i="99"/>
  <c r="GG20" i="99"/>
  <c r="GA20" i="99"/>
  <c r="FZ20" i="99"/>
  <c r="FY20" i="99"/>
  <c r="FW20" i="99"/>
  <c r="FV20" i="99"/>
  <c r="FR20" i="99"/>
  <c r="FO20" i="99"/>
  <c r="IC20" i="99"/>
  <c r="FL20" i="99"/>
  <c r="FU20" i="99"/>
  <c r="FK20" i="99"/>
  <c r="FJ20" i="99"/>
  <c r="FH20" i="99"/>
  <c r="FG20" i="99"/>
  <c r="FC20" i="99"/>
  <c r="EZ20" i="99"/>
  <c r="EW20" i="99"/>
  <c r="FF20" i="99"/>
  <c r="EV20" i="99"/>
  <c r="EU20" i="99"/>
  <c r="ES20" i="99"/>
  <c r="ER20" i="99"/>
  <c r="EN20" i="99"/>
  <c r="EK20" i="99"/>
  <c r="EH20" i="99"/>
  <c r="EQ20" i="99"/>
  <c r="EG20" i="99"/>
  <c r="EF20" i="99"/>
  <c r="ED20" i="99"/>
  <c r="EC20" i="99"/>
  <c r="DY20" i="99"/>
  <c r="HT20" i="99"/>
  <c r="DV20" i="99"/>
  <c r="EB20" i="99"/>
  <c r="DS20" i="99"/>
  <c r="DR20" i="99"/>
  <c r="DQ20" i="99"/>
  <c r="DO20" i="99"/>
  <c r="DN20" i="99"/>
  <c r="DJ20" i="99"/>
  <c r="DG20" i="99"/>
  <c r="DD20" i="99"/>
  <c r="DM20" i="99"/>
  <c r="DC20" i="99"/>
  <c r="DB20" i="99"/>
  <c r="CZ20" i="99"/>
  <c r="CY20" i="99"/>
  <c r="CU20" i="99"/>
  <c r="CR20" i="99"/>
  <c r="DA20" i="99"/>
  <c r="CO20" i="99"/>
  <c r="CX20" i="99"/>
  <c r="CM20" i="99"/>
  <c r="CJ20" i="99"/>
  <c r="CF20" i="99"/>
  <c r="HH20" i="99"/>
  <c r="CC20" i="99"/>
  <c r="BZ20" i="99"/>
  <c r="BX20" i="99"/>
  <c r="BU20" i="99"/>
  <c r="BQ20" i="99"/>
  <c r="BN20" i="99"/>
  <c r="BK20" i="99"/>
  <c r="BJ20" i="99"/>
  <c r="BI20" i="99"/>
  <c r="BG20" i="99"/>
  <c r="BB20" i="99"/>
  <c r="AY20" i="99"/>
  <c r="BE20" i="99"/>
  <c r="AV20" i="99"/>
  <c r="AU20" i="99"/>
  <c r="AT20" i="99"/>
  <c r="AR20" i="99"/>
  <c r="AQ20" i="99"/>
  <c r="AM20" i="99"/>
  <c r="AJ20" i="99"/>
  <c r="AG20" i="99"/>
  <c r="AF20" i="99"/>
  <c r="AE20" i="99"/>
  <c r="AC20" i="99"/>
  <c r="AB20" i="99"/>
  <c r="U20" i="99"/>
  <c r="HQ20" i="99"/>
  <c r="R20" i="99"/>
  <c r="Q20" i="99"/>
  <c r="P20" i="99"/>
  <c r="N20" i="99"/>
  <c r="M20" i="99"/>
  <c r="I20" i="99"/>
  <c r="F20" i="99"/>
  <c r="C20" i="99"/>
  <c r="IE19" i="99"/>
  <c r="ID19" i="99"/>
  <c r="IB19" i="99"/>
  <c r="IA19" i="99"/>
  <c r="HY19" i="99"/>
  <c r="HX19" i="99"/>
  <c r="HV19" i="99"/>
  <c r="HU19" i="99"/>
  <c r="HS19" i="99"/>
  <c r="HR19" i="99"/>
  <c r="HP19" i="99"/>
  <c r="HO19" i="99"/>
  <c r="HM19" i="99"/>
  <c r="HL19" i="99"/>
  <c r="HJ19" i="99"/>
  <c r="HI19" i="99"/>
  <c r="HG19" i="99"/>
  <c r="HF19" i="99"/>
  <c r="HD19" i="99"/>
  <c r="HC19" i="99"/>
  <c r="HA19" i="99"/>
  <c r="GZ19" i="99"/>
  <c r="GX19" i="99"/>
  <c r="GW19" i="99"/>
  <c r="GU19" i="99"/>
  <c r="GT19" i="99"/>
  <c r="GR19" i="99"/>
  <c r="GQ19" i="99"/>
  <c r="GO19" i="99"/>
  <c r="GN19" i="99"/>
  <c r="GL19" i="99"/>
  <c r="GK19" i="99"/>
  <c r="GI19" i="99"/>
  <c r="GH19" i="99"/>
  <c r="GD19" i="99"/>
  <c r="GA19" i="99"/>
  <c r="FZ19" i="99"/>
  <c r="FY19" i="99"/>
  <c r="FW19" i="99"/>
  <c r="FV19" i="99"/>
  <c r="FR19" i="99"/>
  <c r="FO19" i="99"/>
  <c r="FL19" i="99"/>
  <c r="FU19" i="99"/>
  <c r="FK19" i="99"/>
  <c r="FJ19" i="99"/>
  <c r="FH19" i="99"/>
  <c r="FG19" i="99"/>
  <c r="FC19" i="99"/>
  <c r="EZ19" i="99"/>
  <c r="EW19" i="99"/>
  <c r="FF19" i="99"/>
  <c r="EV19" i="99"/>
  <c r="EU19" i="99"/>
  <c r="ES19" i="99"/>
  <c r="ER19" i="99"/>
  <c r="EN19" i="99"/>
  <c r="EK19" i="99"/>
  <c r="HQ19" i="99"/>
  <c r="EH19" i="99"/>
  <c r="EQ19" i="99"/>
  <c r="EG19" i="99"/>
  <c r="EF19" i="99"/>
  <c r="ED19" i="99"/>
  <c r="EC19" i="99"/>
  <c r="DY19" i="99"/>
  <c r="DV19" i="99"/>
  <c r="DS19" i="99"/>
  <c r="EB19" i="99"/>
  <c r="DR19" i="99"/>
  <c r="DQ19" i="99"/>
  <c r="DO19" i="99"/>
  <c r="DN19" i="99"/>
  <c r="DJ19" i="99"/>
  <c r="DG19" i="99"/>
  <c r="DP19" i="99"/>
  <c r="DD19" i="99"/>
  <c r="DC19" i="99"/>
  <c r="DB19" i="99"/>
  <c r="CZ19" i="99"/>
  <c r="CY19" i="99"/>
  <c r="CU19" i="99"/>
  <c r="CR19" i="99"/>
  <c r="CO19" i="99"/>
  <c r="CX19" i="99"/>
  <c r="CM19" i="99"/>
  <c r="CJ19" i="99"/>
  <c r="CF19" i="99"/>
  <c r="HH19" i="99"/>
  <c r="CC19" i="99"/>
  <c r="BZ19" i="99"/>
  <c r="CI19" i="99"/>
  <c r="BX19" i="99"/>
  <c r="BU19" i="99"/>
  <c r="BQ19" i="99"/>
  <c r="BN19" i="99"/>
  <c r="BK19" i="99"/>
  <c r="BJ19" i="99"/>
  <c r="BI19" i="99"/>
  <c r="BG19" i="99"/>
  <c r="BF19" i="99"/>
  <c r="BB19" i="99"/>
  <c r="AY19" i="99"/>
  <c r="AV19" i="99"/>
  <c r="AU19" i="99"/>
  <c r="AT19" i="99"/>
  <c r="AR19" i="99"/>
  <c r="AQ19" i="99"/>
  <c r="AM19" i="99"/>
  <c r="AJ19" i="99"/>
  <c r="AG19" i="99"/>
  <c r="AF19" i="99"/>
  <c r="AE19" i="99"/>
  <c r="AC19" i="99"/>
  <c r="AB19" i="99"/>
  <c r="U19" i="99"/>
  <c r="R19" i="99"/>
  <c r="Q19" i="99"/>
  <c r="P19" i="99"/>
  <c r="N19" i="99"/>
  <c r="M19" i="99"/>
  <c r="I19" i="99"/>
  <c r="F19" i="99"/>
  <c r="C19" i="99"/>
  <c r="IE18" i="99"/>
  <c r="ID18" i="99"/>
  <c r="IB18" i="99"/>
  <c r="IA18" i="99"/>
  <c r="HY18" i="99"/>
  <c r="HX18" i="99"/>
  <c r="HV18" i="99"/>
  <c r="HU18" i="99"/>
  <c r="HS18" i="99"/>
  <c r="HR18" i="99"/>
  <c r="HP18" i="99"/>
  <c r="HO18" i="99"/>
  <c r="HM18" i="99"/>
  <c r="HL18" i="99"/>
  <c r="HJ18" i="99"/>
  <c r="HI18" i="99"/>
  <c r="HG18" i="99"/>
  <c r="HF18" i="99"/>
  <c r="HD18" i="99"/>
  <c r="HC18" i="99"/>
  <c r="HA18" i="99"/>
  <c r="GZ18" i="99"/>
  <c r="GX18" i="99"/>
  <c r="GW18" i="99"/>
  <c r="GU18" i="99"/>
  <c r="GT18" i="99"/>
  <c r="GR18" i="99"/>
  <c r="GQ18" i="99"/>
  <c r="GO18" i="99"/>
  <c r="GN18" i="99"/>
  <c r="GL18" i="99"/>
  <c r="GK18" i="99"/>
  <c r="GI18" i="99"/>
  <c r="GH18" i="99"/>
  <c r="GD18" i="99"/>
  <c r="GA18" i="99"/>
  <c r="FZ18" i="99"/>
  <c r="FY18" i="99"/>
  <c r="FW18" i="99"/>
  <c r="FV18" i="99"/>
  <c r="FR18" i="99"/>
  <c r="FO18" i="99"/>
  <c r="IC18" i="99"/>
  <c r="FL18" i="99"/>
  <c r="FK18" i="99"/>
  <c r="FJ18" i="99"/>
  <c r="FH18" i="99"/>
  <c r="FG18" i="99"/>
  <c r="FC18" i="99"/>
  <c r="FI18" i="99"/>
  <c r="EZ18" i="99"/>
  <c r="EW18" i="99"/>
  <c r="FF18" i="99"/>
  <c r="EV18" i="99"/>
  <c r="EU18" i="99"/>
  <c r="ES18" i="99"/>
  <c r="ER18" i="99"/>
  <c r="EN18" i="99"/>
  <c r="ET18" i="99"/>
  <c r="EK18" i="99"/>
  <c r="EH18" i="99"/>
  <c r="EQ18" i="99"/>
  <c r="EG18" i="99"/>
  <c r="EF18" i="99"/>
  <c r="ED18" i="99"/>
  <c r="EC18" i="99"/>
  <c r="DY18" i="99"/>
  <c r="DV18" i="99"/>
  <c r="DS18" i="99"/>
  <c r="EB18" i="99"/>
  <c r="DR18" i="99"/>
  <c r="DQ18" i="99"/>
  <c r="DO18" i="99"/>
  <c r="DN18" i="99"/>
  <c r="DJ18" i="99"/>
  <c r="DG18" i="99"/>
  <c r="DD18" i="99"/>
  <c r="DC18" i="99"/>
  <c r="DB18" i="99"/>
  <c r="CZ18" i="99"/>
  <c r="CY18" i="99"/>
  <c r="CU18" i="99"/>
  <c r="CR18" i="99"/>
  <c r="CO18" i="99"/>
  <c r="CM18" i="99"/>
  <c r="CJ18" i="99"/>
  <c r="CF18" i="99"/>
  <c r="HH18" i="99"/>
  <c r="CC18" i="99"/>
  <c r="HK18" i="99"/>
  <c r="BZ18" i="99"/>
  <c r="BX18" i="99"/>
  <c r="BU18" i="99"/>
  <c r="BQ18" i="99"/>
  <c r="BN18" i="99"/>
  <c r="BK18" i="99"/>
  <c r="BJ18" i="99"/>
  <c r="BI18" i="99"/>
  <c r="BG18" i="99"/>
  <c r="BF18" i="99"/>
  <c r="BB18" i="99"/>
  <c r="AY18" i="99"/>
  <c r="BH18" i="99"/>
  <c r="AV18" i="99"/>
  <c r="AU18" i="99"/>
  <c r="AT18" i="99"/>
  <c r="AR18" i="99"/>
  <c r="AQ18" i="99"/>
  <c r="AM18" i="99"/>
  <c r="AJ18" i="99"/>
  <c r="AG18" i="99"/>
  <c r="AF18" i="99"/>
  <c r="AE18" i="99"/>
  <c r="AC18" i="99"/>
  <c r="AB18" i="99"/>
  <c r="U18" i="99"/>
  <c r="R18" i="99"/>
  <c r="Q18" i="99"/>
  <c r="P18" i="99"/>
  <c r="N18" i="99"/>
  <c r="M18" i="99"/>
  <c r="I18" i="99"/>
  <c r="F18" i="99"/>
  <c r="C18" i="99"/>
  <c r="IE17" i="99"/>
  <c r="ID17" i="99"/>
  <c r="IC17" i="99"/>
  <c r="IB17" i="99"/>
  <c r="IA17" i="99"/>
  <c r="HZ17" i="99"/>
  <c r="HY17" i="99"/>
  <c r="HX17" i="99"/>
  <c r="HW17" i="99"/>
  <c r="HV17" i="99"/>
  <c r="HU17" i="99"/>
  <c r="HT17" i="99"/>
  <c r="HS17" i="99"/>
  <c r="HR17" i="99"/>
  <c r="HQ17" i="99"/>
  <c r="HP17" i="99"/>
  <c r="HO17" i="99"/>
  <c r="HN17" i="99"/>
  <c r="HM17" i="99"/>
  <c r="HL17" i="99"/>
  <c r="HK17" i="99"/>
  <c r="HJ17" i="99"/>
  <c r="HI17" i="99"/>
  <c r="HH17" i="99"/>
  <c r="HG17" i="99"/>
  <c r="HF17" i="99"/>
  <c r="HE17" i="99"/>
  <c r="HD17" i="99"/>
  <c r="HC17" i="99"/>
  <c r="HB17" i="99"/>
  <c r="GZ17" i="99"/>
  <c r="GY17" i="99"/>
  <c r="GX17" i="99"/>
  <c r="GW17" i="99"/>
  <c r="GV17" i="99"/>
  <c r="GU17" i="99"/>
  <c r="GT17" i="99"/>
  <c r="GS17" i="99"/>
  <c r="GR17" i="99"/>
  <c r="GQ17" i="99"/>
  <c r="GP17" i="99"/>
  <c r="GO17" i="99"/>
  <c r="GN17" i="99"/>
  <c r="GM17" i="99"/>
  <c r="GL17" i="99"/>
  <c r="GK17" i="99"/>
  <c r="GJ17" i="99"/>
  <c r="IE16" i="99"/>
  <c r="IB16" i="99"/>
  <c r="HY16" i="99"/>
  <c r="HV16" i="99"/>
  <c r="HS16" i="99"/>
  <c r="HP16" i="99"/>
  <c r="HM16" i="99"/>
  <c r="HJ16" i="99"/>
  <c r="HG16" i="99"/>
  <c r="HD16" i="99"/>
  <c r="GX16" i="99"/>
  <c r="GU16" i="99"/>
  <c r="GR16" i="99"/>
  <c r="GO16" i="99"/>
  <c r="GL16" i="99"/>
  <c r="GE16" i="99"/>
  <c r="GB16" i="99"/>
  <c r="FZ16" i="99"/>
  <c r="FW16" i="99"/>
  <c r="FS16" i="99"/>
  <c r="FP16" i="99"/>
  <c r="FM16" i="99"/>
  <c r="FD16" i="99"/>
  <c r="FA16" i="99"/>
  <c r="EZ16" i="99"/>
  <c r="EX16" i="99"/>
  <c r="EO16" i="99"/>
  <c r="EN16" i="99"/>
  <c r="EL16" i="99"/>
  <c r="EI16" i="99"/>
  <c r="EH16" i="99"/>
  <c r="DZ16" i="99"/>
  <c r="DZ42" i="99"/>
  <c r="DW16" i="99"/>
  <c r="DT16" i="99"/>
  <c r="DK16" i="99"/>
  <c r="DH16" i="99"/>
  <c r="DQ16" i="99"/>
  <c r="DE16" i="99"/>
  <c r="CV16" i="99"/>
  <c r="CS16" i="99"/>
  <c r="CP16" i="99"/>
  <c r="CP42" i="99"/>
  <c r="CG16" i="99"/>
  <c r="CF16" i="99"/>
  <c r="CD16" i="99"/>
  <c r="CD40" i="99"/>
  <c r="CA16" i="99"/>
  <c r="BR16" i="99"/>
  <c r="BO16" i="99"/>
  <c r="BN16" i="99"/>
  <c r="BL16" i="99"/>
  <c r="BK16" i="99"/>
  <c r="BC16" i="99"/>
  <c r="BC42" i="99"/>
  <c r="AZ16" i="99"/>
  <c r="AW16" i="99"/>
  <c r="AV16" i="99"/>
  <c r="BE16" i="99"/>
  <c r="AN16" i="99"/>
  <c r="AK16" i="99"/>
  <c r="AJ16" i="99"/>
  <c r="AH16" i="99"/>
  <c r="Y16" i="99"/>
  <c r="GW16" i="99"/>
  <c r="V16" i="99"/>
  <c r="S16" i="99"/>
  <c r="J16" i="99"/>
  <c r="G16" i="99"/>
  <c r="G42" i="99"/>
  <c r="D16" i="99"/>
  <c r="IE15" i="99"/>
  <c r="ID15" i="99"/>
  <c r="IB15" i="99"/>
  <c r="IA15" i="99"/>
  <c r="HY15" i="99"/>
  <c r="HX15" i="99"/>
  <c r="HV15" i="99"/>
  <c r="HU15" i="99"/>
  <c r="HS15" i="99"/>
  <c r="HR15" i="99"/>
  <c r="HP15" i="99"/>
  <c r="HO15" i="99"/>
  <c r="HM15" i="99"/>
  <c r="HL15" i="99"/>
  <c r="HJ15" i="99"/>
  <c r="HI15" i="99"/>
  <c r="HG15" i="99"/>
  <c r="HF15" i="99"/>
  <c r="HD15" i="99"/>
  <c r="HC15" i="99"/>
  <c r="GZ15" i="99"/>
  <c r="GX15" i="99"/>
  <c r="GW15" i="99"/>
  <c r="GU15" i="99"/>
  <c r="GT15" i="99"/>
  <c r="GR15" i="99"/>
  <c r="GQ15" i="99"/>
  <c r="GO15" i="99"/>
  <c r="GN15" i="99"/>
  <c r="GL15" i="99"/>
  <c r="GK15" i="99"/>
  <c r="GI15" i="99"/>
  <c r="GH15" i="99"/>
  <c r="GD15" i="99"/>
  <c r="GA15" i="99"/>
  <c r="FZ15" i="99"/>
  <c r="FY15" i="99"/>
  <c r="FW15" i="99"/>
  <c r="FV15" i="99"/>
  <c r="FR15" i="99"/>
  <c r="FO15" i="99"/>
  <c r="FL15" i="99"/>
  <c r="FU15" i="99"/>
  <c r="FJ15" i="99"/>
  <c r="FG15" i="99"/>
  <c r="FC15" i="99"/>
  <c r="FI15" i="99"/>
  <c r="EZ15" i="99"/>
  <c r="EW15" i="99"/>
  <c r="FF15" i="99"/>
  <c r="EU15" i="99"/>
  <c r="ER15" i="99"/>
  <c r="EN15" i="99"/>
  <c r="EK15" i="99"/>
  <c r="EH15" i="99"/>
  <c r="EF15" i="99"/>
  <c r="EC15" i="99"/>
  <c r="DY15" i="99"/>
  <c r="DV15" i="99"/>
  <c r="HW15" i="99"/>
  <c r="DS15" i="99"/>
  <c r="DQ15" i="99"/>
  <c r="DN15" i="99"/>
  <c r="DJ15" i="99"/>
  <c r="DP15" i="99"/>
  <c r="DG15" i="99"/>
  <c r="DD15" i="99"/>
  <c r="DM15" i="99"/>
  <c r="DB15" i="99"/>
  <c r="CY15" i="99"/>
  <c r="CU15" i="99"/>
  <c r="CR15" i="99"/>
  <c r="DA15" i="99"/>
  <c r="CO15" i="99"/>
  <c r="CM15" i="99"/>
  <c r="CJ15" i="99"/>
  <c r="CF15" i="99"/>
  <c r="CC15" i="99"/>
  <c r="BZ15" i="99"/>
  <c r="CI15" i="99"/>
  <c r="BX15" i="99"/>
  <c r="BU15" i="99"/>
  <c r="BQ15" i="99"/>
  <c r="BN15" i="99"/>
  <c r="BK15" i="99"/>
  <c r="BI15" i="99"/>
  <c r="BF15" i="99"/>
  <c r="BB15" i="99"/>
  <c r="AY15" i="99"/>
  <c r="GY15" i="99"/>
  <c r="AV15" i="99"/>
  <c r="AT15" i="99"/>
  <c r="AQ15" i="99"/>
  <c r="AM15" i="99"/>
  <c r="AJ15" i="99"/>
  <c r="AS15" i="99"/>
  <c r="AG15" i="99"/>
  <c r="AE15" i="99"/>
  <c r="AB15" i="99"/>
  <c r="X15" i="99"/>
  <c r="U15" i="99"/>
  <c r="GM15" i="99"/>
  <c r="R15" i="99"/>
  <c r="P15" i="99"/>
  <c r="M15" i="99"/>
  <c r="I15" i="99"/>
  <c r="F15" i="99"/>
  <c r="C15" i="99"/>
  <c r="IE14" i="99"/>
  <c r="ID14" i="99"/>
  <c r="IB14" i="99"/>
  <c r="IA14" i="99"/>
  <c r="HY14" i="99"/>
  <c r="HX14" i="99"/>
  <c r="HV14" i="99"/>
  <c r="HU14" i="99"/>
  <c r="HS14" i="99"/>
  <c r="HR14" i="99"/>
  <c r="HP14" i="99"/>
  <c r="HO14" i="99"/>
  <c r="HM14" i="99"/>
  <c r="HL14" i="99"/>
  <c r="HJ14" i="99"/>
  <c r="HI14" i="99"/>
  <c r="HG14" i="99"/>
  <c r="HF14" i="99"/>
  <c r="HD14" i="99"/>
  <c r="HC14" i="99"/>
  <c r="GZ14" i="99"/>
  <c r="GX14" i="99"/>
  <c r="GW14" i="99"/>
  <c r="GU14" i="99"/>
  <c r="GT14" i="99"/>
  <c r="GR14" i="99"/>
  <c r="GQ14" i="99"/>
  <c r="GO14" i="99"/>
  <c r="GN14" i="99"/>
  <c r="GL14" i="99"/>
  <c r="GK14" i="99"/>
  <c r="GI14" i="99"/>
  <c r="GH14" i="99"/>
  <c r="GD14" i="99"/>
  <c r="GA14" i="99"/>
  <c r="FZ14" i="99"/>
  <c r="FY14" i="99"/>
  <c r="FW14" i="99"/>
  <c r="FV14" i="99"/>
  <c r="FR14" i="99"/>
  <c r="FO14" i="99"/>
  <c r="FL14" i="99"/>
  <c r="FJ14" i="99"/>
  <c r="FI14" i="99"/>
  <c r="FG14" i="99"/>
  <c r="FC14" i="99"/>
  <c r="EZ14" i="99"/>
  <c r="EW14" i="99"/>
  <c r="FF14" i="99"/>
  <c r="EU14" i="99"/>
  <c r="ER14" i="99"/>
  <c r="EN14" i="99"/>
  <c r="EK14" i="99"/>
  <c r="ET14" i="99"/>
  <c r="HQ14" i="99"/>
  <c r="EH14" i="99"/>
  <c r="EF14" i="99"/>
  <c r="EC14" i="99"/>
  <c r="DY14" i="99"/>
  <c r="DV14" i="99"/>
  <c r="DS14" i="99"/>
  <c r="EB14" i="99"/>
  <c r="DQ14" i="99"/>
  <c r="DN14" i="99"/>
  <c r="DJ14" i="99"/>
  <c r="DG14" i="99"/>
  <c r="DP14" i="99"/>
  <c r="DD14" i="99"/>
  <c r="DB14" i="99"/>
  <c r="CY14" i="99"/>
  <c r="CU14" i="99"/>
  <c r="DA14" i="99"/>
  <c r="CR14" i="99"/>
  <c r="CO14" i="99"/>
  <c r="CM14" i="99"/>
  <c r="CJ14" i="99"/>
  <c r="CF14" i="99"/>
  <c r="HH14" i="99"/>
  <c r="CC14" i="99"/>
  <c r="CL14" i="99"/>
  <c r="BZ14" i="99"/>
  <c r="BX14" i="99"/>
  <c r="BU14" i="99"/>
  <c r="BQ14" i="99"/>
  <c r="BN14" i="99"/>
  <c r="BT14" i="99"/>
  <c r="BK14" i="99"/>
  <c r="BI14" i="99"/>
  <c r="BF14" i="99"/>
  <c r="BB14" i="99"/>
  <c r="AY14" i="99"/>
  <c r="GY14" i="99"/>
  <c r="AV14" i="99"/>
  <c r="AT14" i="99"/>
  <c r="AQ14" i="99"/>
  <c r="AM14" i="99"/>
  <c r="AJ14" i="99"/>
  <c r="AS14" i="99"/>
  <c r="AG14" i="99"/>
  <c r="AE14" i="99"/>
  <c r="AB14" i="99"/>
  <c r="X14" i="99"/>
  <c r="U14" i="99"/>
  <c r="AD14" i="99"/>
  <c r="R14" i="99"/>
  <c r="P14" i="99"/>
  <c r="M14" i="99"/>
  <c r="I14" i="99"/>
  <c r="F14" i="99"/>
  <c r="C14" i="99"/>
  <c r="IE13" i="99"/>
  <c r="ID13" i="99"/>
  <c r="IB13" i="99"/>
  <c r="IA13" i="99"/>
  <c r="HY13" i="99"/>
  <c r="HX13" i="99"/>
  <c r="HV13" i="99"/>
  <c r="HU13" i="99"/>
  <c r="HS13" i="99"/>
  <c r="HR13" i="99"/>
  <c r="HP13" i="99"/>
  <c r="HO13" i="99"/>
  <c r="HM13" i="99"/>
  <c r="HL13" i="99"/>
  <c r="HJ13" i="99"/>
  <c r="HI13" i="99"/>
  <c r="HG13" i="99"/>
  <c r="HF13" i="99"/>
  <c r="HD13" i="99"/>
  <c r="HC13" i="99"/>
  <c r="GZ13" i="99"/>
  <c r="GX13" i="99"/>
  <c r="GW13" i="99"/>
  <c r="GU13" i="99"/>
  <c r="GT13" i="99"/>
  <c r="GR13" i="99"/>
  <c r="GQ13" i="99"/>
  <c r="GO13" i="99"/>
  <c r="GN13" i="99"/>
  <c r="GL13" i="99"/>
  <c r="GK13" i="99"/>
  <c r="GI13" i="99"/>
  <c r="GH13" i="99"/>
  <c r="GD13" i="99"/>
  <c r="GA13" i="99"/>
  <c r="GG13" i="99"/>
  <c r="FZ13" i="99"/>
  <c r="FY13" i="99"/>
  <c r="FW13" i="99"/>
  <c r="FV13" i="99"/>
  <c r="FR13" i="99"/>
  <c r="FO13" i="99"/>
  <c r="FL13" i="99"/>
  <c r="FU13" i="99"/>
  <c r="FJ13" i="99"/>
  <c r="FG13" i="99"/>
  <c r="FC13" i="99"/>
  <c r="FI13" i="99"/>
  <c r="EZ13" i="99"/>
  <c r="EW13" i="99"/>
  <c r="FF13" i="99"/>
  <c r="EU13" i="99"/>
  <c r="ER13" i="99"/>
  <c r="EN13" i="99"/>
  <c r="EK13" i="99"/>
  <c r="EH13" i="99"/>
  <c r="EF13" i="99"/>
  <c r="EC13" i="99"/>
  <c r="DY13" i="99"/>
  <c r="DV13" i="99"/>
  <c r="DS13" i="99"/>
  <c r="DQ13" i="99"/>
  <c r="DN13" i="99"/>
  <c r="DJ13" i="99"/>
  <c r="DG13" i="99"/>
  <c r="DP13" i="99"/>
  <c r="DD13" i="99"/>
  <c r="DM13" i="99"/>
  <c r="DB13" i="99"/>
  <c r="CY13" i="99"/>
  <c r="CU13" i="99"/>
  <c r="CR13" i="99"/>
  <c r="DA13" i="99"/>
  <c r="CO13" i="99"/>
  <c r="CM13" i="99"/>
  <c r="CJ13" i="99"/>
  <c r="CF13" i="99"/>
  <c r="HH13" i="99"/>
  <c r="CC13" i="99"/>
  <c r="CL13" i="99"/>
  <c r="BZ13" i="99"/>
  <c r="BX13" i="99"/>
  <c r="BU13" i="99"/>
  <c r="BQ13" i="99"/>
  <c r="BN13" i="99"/>
  <c r="HE13" i="99"/>
  <c r="BK13" i="99"/>
  <c r="BI13" i="99"/>
  <c r="BF13" i="99"/>
  <c r="BB13" i="99"/>
  <c r="AY13" i="99"/>
  <c r="AV13" i="99"/>
  <c r="AT13" i="99"/>
  <c r="AQ13" i="99"/>
  <c r="AM13" i="99"/>
  <c r="AJ13" i="99"/>
  <c r="AG13" i="99"/>
  <c r="AE13" i="99"/>
  <c r="AB13" i="99"/>
  <c r="X13" i="99"/>
  <c r="GV13" i="99"/>
  <c r="U13" i="99"/>
  <c r="R13" i="99"/>
  <c r="P13" i="99"/>
  <c r="M13" i="99"/>
  <c r="I13" i="99"/>
  <c r="F13" i="99"/>
  <c r="C13" i="99"/>
  <c r="IE12" i="99"/>
  <c r="ID12" i="99"/>
  <c r="IB12" i="99"/>
  <c r="IA12" i="99"/>
  <c r="HY12" i="99"/>
  <c r="HX12" i="99"/>
  <c r="HV12" i="99"/>
  <c r="HU12" i="99"/>
  <c r="HS12" i="99"/>
  <c r="HR12" i="99"/>
  <c r="HP12" i="99"/>
  <c r="HO12" i="99"/>
  <c r="HM12" i="99"/>
  <c r="HL12" i="99"/>
  <c r="HJ12" i="99"/>
  <c r="HI12" i="99"/>
  <c r="HG12" i="99"/>
  <c r="HF12" i="99"/>
  <c r="HD12" i="99"/>
  <c r="HC12" i="99"/>
  <c r="GZ12" i="99"/>
  <c r="GX12" i="99"/>
  <c r="GW12" i="99"/>
  <c r="GU12" i="99"/>
  <c r="GT12" i="99"/>
  <c r="GR12" i="99"/>
  <c r="GQ12" i="99"/>
  <c r="GO12" i="99"/>
  <c r="GN12" i="99"/>
  <c r="GL12" i="99"/>
  <c r="GK12" i="99"/>
  <c r="GI12" i="99"/>
  <c r="GH12" i="99"/>
  <c r="GD12" i="99"/>
  <c r="GA12" i="99"/>
  <c r="FZ12" i="99"/>
  <c r="FY12" i="99"/>
  <c r="FW12" i="99"/>
  <c r="FV12" i="99"/>
  <c r="FR12" i="99"/>
  <c r="FO12" i="99"/>
  <c r="FL12" i="99"/>
  <c r="FJ12" i="99"/>
  <c r="FG12" i="99"/>
  <c r="FC12" i="99"/>
  <c r="FI12" i="99"/>
  <c r="EZ12" i="99"/>
  <c r="EW12" i="99"/>
  <c r="FF12" i="99"/>
  <c r="EU12" i="99"/>
  <c r="ER12" i="99"/>
  <c r="EN12" i="99"/>
  <c r="EK12" i="99"/>
  <c r="HQ12" i="99"/>
  <c r="EH12" i="99"/>
  <c r="EF12" i="99"/>
  <c r="EC12" i="99"/>
  <c r="DY12" i="99"/>
  <c r="DV12" i="99"/>
  <c r="HW12" i="99"/>
  <c r="DS12" i="99"/>
  <c r="DQ12" i="99"/>
  <c r="DN12" i="99"/>
  <c r="DJ12" i="99"/>
  <c r="DG12" i="99"/>
  <c r="DD12" i="99"/>
  <c r="DM12" i="99"/>
  <c r="DB12" i="99"/>
  <c r="CY12" i="99"/>
  <c r="CU12" i="99"/>
  <c r="CR12" i="99"/>
  <c r="DA12" i="99"/>
  <c r="CO12" i="99"/>
  <c r="CX12" i="99"/>
  <c r="CM12" i="99"/>
  <c r="CJ12" i="99"/>
  <c r="CF12" i="99"/>
  <c r="HH12" i="99"/>
  <c r="CC12" i="99"/>
  <c r="HK12" i="99"/>
  <c r="BZ12" i="99"/>
  <c r="BX12" i="99"/>
  <c r="BU12" i="99"/>
  <c r="BQ12" i="99"/>
  <c r="BN12" i="99"/>
  <c r="BW12" i="99"/>
  <c r="BK12" i="99"/>
  <c r="BI12" i="99"/>
  <c r="BF12" i="99"/>
  <c r="BB12" i="99"/>
  <c r="AY12" i="99"/>
  <c r="AV12" i="99"/>
  <c r="AT12" i="99"/>
  <c r="AQ12" i="99"/>
  <c r="AM12" i="99"/>
  <c r="AJ12" i="99"/>
  <c r="AG12" i="99"/>
  <c r="AE12" i="99"/>
  <c r="AB12" i="99"/>
  <c r="X12" i="99"/>
  <c r="U12" i="99"/>
  <c r="R12" i="99"/>
  <c r="P12" i="99"/>
  <c r="M12" i="99"/>
  <c r="I12" i="99"/>
  <c r="F12" i="99"/>
  <c r="C12" i="99"/>
  <c r="IE11" i="99"/>
  <c r="ID11" i="99"/>
  <c r="IB11" i="99"/>
  <c r="IA11" i="99"/>
  <c r="HY11" i="99"/>
  <c r="HX11" i="99"/>
  <c r="HV11" i="99"/>
  <c r="HU11" i="99"/>
  <c r="HS11" i="99"/>
  <c r="HR11" i="99"/>
  <c r="HP11" i="99"/>
  <c r="HO11" i="99"/>
  <c r="HM11" i="99"/>
  <c r="HL11" i="99"/>
  <c r="HJ11" i="99"/>
  <c r="HI11" i="99"/>
  <c r="HG11" i="99"/>
  <c r="HF11" i="99"/>
  <c r="HD11" i="99"/>
  <c r="HC11" i="99"/>
  <c r="GZ11" i="99"/>
  <c r="GX11" i="99"/>
  <c r="GW11" i="99"/>
  <c r="GU11" i="99"/>
  <c r="GT11" i="99"/>
  <c r="GR11" i="99"/>
  <c r="GQ11" i="99"/>
  <c r="GO11" i="99"/>
  <c r="GN11" i="99"/>
  <c r="GL11" i="99"/>
  <c r="GK11" i="99"/>
  <c r="GI11" i="99"/>
  <c r="GH11" i="99"/>
  <c r="GD11" i="99"/>
  <c r="GA11" i="99"/>
  <c r="GG11" i="99"/>
  <c r="FZ11" i="99"/>
  <c r="FY11" i="99"/>
  <c r="FW11" i="99"/>
  <c r="FV11" i="99"/>
  <c r="FR11" i="99"/>
  <c r="FO11" i="99"/>
  <c r="FX11" i="99"/>
  <c r="FL11" i="99"/>
  <c r="FU11" i="99"/>
  <c r="FJ11" i="99"/>
  <c r="FG11" i="99"/>
  <c r="FC11" i="99"/>
  <c r="FI11" i="99"/>
  <c r="EZ11" i="99"/>
  <c r="EW11" i="99"/>
  <c r="FF11" i="99"/>
  <c r="EU11" i="99"/>
  <c r="ER11" i="99"/>
  <c r="EN11" i="99"/>
  <c r="EK11" i="99"/>
  <c r="HQ11" i="99"/>
  <c r="EH11" i="99"/>
  <c r="EF11" i="99"/>
  <c r="EC11" i="99"/>
  <c r="DY11" i="99"/>
  <c r="DV11" i="99"/>
  <c r="DS11" i="99"/>
  <c r="DQ11" i="99"/>
  <c r="DN11" i="99"/>
  <c r="DJ11" i="99"/>
  <c r="DG11" i="99"/>
  <c r="DD11" i="99"/>
  <c r="DM11" i="99"/>
  <c r="DB11" i="99"/>
  <c r="CY11" i="99"/>
  <c r="CU11" i="99"/>
  <c r="CR11" i="99"/>
  <c r="CX11" i="99"/>
  <c r="CO11" i="99"/>
  <c r="CM11" i="99"/>
  <c r="CJ11" i="99"/>
  <c r="CF11" i="99"/>
  <c r="HH11" i="99"/>
  <c r="CC11" i="99"/>
  <c r="HK11" i="99"/>
  <c r="BZ11" i="99"/>
  <c r="BX11" i="99"/>
  <c r="BU11" i="99"/>
  <c r="BQ11" i="99"/>
  <c r="BN11" i="99"/>
  <c r="BW11" i="99"/>
  <c r="BK11" i="99"/>
  <c r="BI11" i="99"/>
  <c r="BF11" i="99"/>
  <c r="BB11" i="99"/>
  <c r="AY11" i="99"/>
  <c r="BH11" i="99"/>
  <c r="AV11" i="99"/>
  <c r="AT11" i="99"/>
  <c r="AQ11" i="99"/>
  <c r="AM11" i="99"/>
  <c r="AJ11" i="99"/>
  <c r="AG11" i="99"/>
  <c r="AE11" i="99"/>
  <c r="AB11" i="99"/>
  <c r="X11" i="99"/>
  <c r="U11" i="99"/>
  <c r="R11" i="99"/>
  <c r="P11" i="99"/>
  <c r="M11" i="99"/>
  <c r="I11" i="99"/>
  <c r="F11" i="99"/>
  <c r="C11" i="99"/>
  <c r="ID10" i="99"/>
  <c r="IA10" i="99"/>
  <c r="HX10" i="99"/>
  <c r="HU10" i="99"/>
  <c r="HR10" i="99"/>
  <c r="HO10" i="99"/>
  <c r="HL10" i="99"/>
  <c r="HI10" i="99"/>
  <c r="HF10" i="99"/>
  <c r="HC10" i="99"/>
  <c r="GZ10" i="99"/>
  <c r="GX10" i="99"/>
  <c r="GW10" i="99"/>
  <c r="GT10" i="99"/>
  <c r="GQ10" i="99"/>
  <c r="GN10" i="99"/>
  <c r="GK10" i="99"/>
  <c r="GI10" i="99"/>
  <c r="GH10" i="99"/>
  <c r="GD10" i="99"/>
  <c r="GA10" i="99"/>
  <c r="GG10" i="99"/>
  <c r="FZ10" i="99"/>
  <c r="FY10" i="99"/>
  <c r="FW10" i="99"/>
  <c r="FV10" i="99"/>
  <c r="FR10" i="99"/>
  <c r="HZ10" i="99"/>
  <c r="FO10" i="99"/>
  <c r="FL10" i="99"/>
  <c r="FK10" i="99"/>
  <c r="FJ10" i="99"/>
  <c r="FI10" i="99"/>
  <c r="FH10" i="99"/>
  <c r="FG10" i="99"/>
  <c r="FC10" i="99"/>
  <c r="EZ10" i="99"/>
  <c r="EW10" i="99"/>
  <c r="FF10" i="99"/>
  <c r="EU10" i="99"/>
  <c r="ER10" i="99"/>
  <c r="EN10" i="99"/>
  <c r="EK10" i="99"/>
  <c r="HQ10" i="99"/>
  <c r="EH10" i="99"/>
  <c r="EF10" i="99"/>
  <c r="EC10" i="99"/>
  <c r="DY10" i="99"/>
  <c r="DV10" i="99"/>
  <c r="DS10" i="99"/>
  <c r="DQ10" i="99"/>
  <c r="DN10" i="99"/>
  <c r="DJ10" i="99"/>
  <c r="DG10" i="99"/>
  <c r="DM10" i="99"/>
  <c r="DD10" i="99"/>
  <c r="DB10" i="99"/>
  <c r="CY10" i="99"/>
  <c r="CU10" i="99"/>
  <c r="CR10" i="99"/>
  <c r="DA10" i="99"/>
  <c r="CO10" i="99"/>
  <c r="CM10" i="99"/>
  <c r="CJ10" i="99"/>
  <c r="CF10" i="99"/>
  <c r="CC10" i="99"/>
  <c r="CL10" i="99"/>
  <c r="BZ10" i="99"/>
  <c r="BX10" i="99"/>
  <c r="BU10" i="99"/>
  <c r="BQ10" i="99"/>
  <c r="BN10" i="99"/>
  <c r="BK10" i="99"/>
  <c r="BI10" i="99"/>
  <c r="BF10" i="99"/>
  <c r="BB10" i="99"/>
  <c r="AY10" i="99"/>
  <c r="AV10" i="99"/>
  <c r="BE10" i="99"/>
  <c r="AT10" i="99"/>
  <c r="AQ10" i="99"/>
  <c r="AM10" i="99"/>
  <c r="AJ10" i="99"/>
  <c r="AG10" i="99"/>
  <c r="AE10" i="99"/>
  <c r="AB10" i="99"/>
  <c r="X10" i="99"/>
  <c r="U10" i="99"/>
  <c r="R10" i="99"/>
  <c r="P10" i="99"/>
  <c r="M10" i="99"/>
  <c r="I10" i="99"/>
  <c r="F10" i="99"/>
  <c r="C10" i="99"/>
  <c r="HI8" i="99"/>
  <c r="HJ8" i="99"/>
  <c r="HK8" i="99"/>
  <c r="HL8" i="99"/>
  <c r="HM8" i="99"/>
  <c r="HN8" i="99"/>
  <c r="HO8" i="99"/>
  <c r="HP8" i="99"/>
  <c r="HQ8" i="99"/>
  <c r="HR8" i="99"/>
  <c r="HS8" i="99"/>
  <c r="HT8" i="99"/>
  <c r="HU8" i="99"/>
  <c r="HV8" i="99"/>
  <c r="HW8" i="99"/>
  <c r="HX8" i="99"/>
  <c r="HY8" i="99"/>
  <c r="HZ8" i="99"/>
  <c r="IA8" i="99"/>
  <c r="IB8" i="99"/>
  <c r="IC8" i="99"/>
  <c r="ID8" i="99"/>
  <c r="IE8" i="99"/>
  <c r="HC8" i="99"/>
  <c r="HD8" i="99"/>
  <c r="HE8" i="99"/>
  <c r="HF8" i="99"/>
  <c r="HG8" i="99"/>
  <c r="DE8" i="99"/>
  <c r="DF8" i="99"/>
  <c r="DG8" i="99"/>
  <c r="DH8" i="99"/>
  <c r="DI8" i="99"/>
  <c r="DJ8" i="99"/>
  <c r="DK8" i="99"/>
  <c r="DL8" i="99"/>
  <c r="DM8" i="99"/>
  <c r="DN8" i="99"/>
  <c r="DO8" i="99"/>
  <c r="DP8" i="99"/>
  <c r="DQ8" i="99"/>
  <c r="DR8" i="99"/>
  <c r="DS8" i="99"/>
  <c r="DT8" i="99"/>
  <c r="DU8" i="99"/>
  <c r="DV8" i="99"/>
  <c r="DW8" i="99"/>
  <c r="DX8" i="99"/>
  <c r="DY8" i="99"/>
  <c r="DZ8" i="99"/>
  <c r="EA8" i="99"/>
  <c r="EB8" i="99"/>
  <c r="EC8" i="99"/>
  <c r="ED8" i="99"/>
  <c r="EE8" i="99"/>
  <c r="EF8" i="99"/>
  <c r="EG8" i="99"/>
  <c r="EH8" i="99"/>
  <c r="EI8" i="99"/>
  <c r="EJ8" i="99"/>
  <c r="EK8" i="99"/>
  <c r="EL8" i="99"/>
  <c r="EM8" i="99"/>
  <c r="EN8" i="99"/>
  <c r="EO8" i="99"/>
  <c r="EP8" i="99"/>
  <c r="EQ8" i="99"/>
  <c r="ER8" i="99"/>
  <c r="ES8" i="99"/>
  <c r="ET8" i="99"/>
  <c r="EU8" i="99"/>
  <c r="EV8" i="99"/>
  <c r="EW8" i="99"/>
  <c r="EX8" i="99"/>
  <c r="EY8" i="99"/>
  <c r="EZ8" i="99"/>
  <c r="FA8" i="99"/>
  <c r="FB8" i="99"/>
  <c r="FC8" i="99"/>
  <c r="FD8" i="99"/>
  <c r="FE8" i="99"/>
  <c r="FF8" i="99"/>
  <c r="FG8" i="99"/>
  <c r="FH8" i="99"/>
  <c r="FI8" i="99"/>
  <c r="FJ8" i="99"/>
  <c r="FK8" i="99"/>
  <c r="FL8" i="99"/>
  <c r="FM8" i="99"/>
  <c r="FN8" i="99"/>
  <c r="FO8" i="99"/>
  <c r="FP8" i="99"/>
  <c r="FQ8" i="99"/>
  <c r="FR8" i="99"/>
  <c r="FS8" i="99"/>
  <c r="FT8" i="99"/>
  <c r="FU8" i="99"/>
  <c r="FV8" i="99"/>
  <c r="FW8" i="99"/>
  <c r="FX8" i="99"/>
  <c r="FY8" i="99"/>
  <c r="FZ8" i="99"/>
  <c r="GA8" i="99"/>
  <c r="GB8" i="99"/>
  <c r="GC8" i="99"/>
  <c r="GD8" i="99"/>
  <c r="GE8" i="99"/>
  <c r="GF8" i="99"/>
  <c r="GG8" i="99"/>
  <c r="GH8" i="99"/>
  <c r="GI8" i="99"/>
  <c r="GJ8" i="99"/>
  <c r="GK8" i="99"/>
  <c r="GL8" i="99"/>
  <c r="GM8" i="99"/>
  <c r="GN8" i="99"/>
  <c r="GO8" i="99"/>
  <c r="GP8" i="99"/>
  <c r="GQ8" i="99"/>
  <c r="GR8" i="99"/>
  <c r="CV8" i="99"/>
  <c r="CW8" i="99"/>
  <c r="CX8" i="99"/>
  <c r="CY8" i="99"/>
  <c r="CZ8" i="99"/>
  <c r="DA8" i="99"/>
  <c r="DB8" i="99"/>
  <c r="DC8" i="99"/>
  <c r="CS8" i="99"/>
  <c r="CT8" i="99"/>
  <c r="CP8" i="99"/>
  <c r="CQ8" i="99"/>
  <c r="CA8" i="99"/>
  <c r="CB8" i="99"/>
  <c r="CC8" i="99"/>
  <c r="CD8" i="99"/>
  <c r="CE8" i="99"/>
  <c r="CF8" i="99"/>
  <c r="CG8" i="99"/>
  <c r="CH8" i="99"/>
  <c r="CI8" i="99"/>
  <c r="CJ8" i="99"/>
  <c r="CK8" i="99"/>
  <c r="CL8" i="99"/>
  <c r="CM8" i="99"/>
  <c r="CN8" i="99"/>
  <c r="BL8" i="99"/>
  <c r="BM8" i="99"/>
  <c r="BN8" i="99"/>
  <c r="BO8" i="99"/>
  <c r="BP8" i="99"/>
  <c r="BQ8" i="99"/>
  <c r="BR8" i="99"/>
  <c r="BS8" i="99"/>
  <c r="BT8" i="99"/>
  <c r="BU8" i="99"/>
  <c r="BV8" i="99"/>
  <c r="BW8" i="99"/>
  <c r="BX8" i="99"/>
  <c r="BY8" i="99"/>
  <c r="BE8" i="99"/>
  <c r="BF8" i="99"/>
  <c r="BG8" i="99"/>
  <c r="AZ8" i="99"/>
  <c r="BA8" i="99"/>
  <c r="AW8" i="99"/>
  <c r="AX8" i="99"/>
  <c r="AQ8" i="99"/>
  <c r="AR8" i="99"/>
  <c r="AS8" i="99"/>
  <c r="AT8" i="99"/>
  <c r="AU8" i="99"/>
  <c r="B8" i="99"/>
  <c r="C8" i="99"/>
  <c r="D8" i="99"/>
  <c r="E8" i="99"/>
  <c r="F8" i="99"/>
  <c r="G8" i="99"/>
  <c r="H8" i="99"/>
  <c r="I8" i="99"/>
  <c r="J8" i="99"/>
  <c r="K8" i="99"/>
  <c r="L8" i="99"/>
  <c r="M8" i="99"/>
  <c r="N8" i="99"/>
  <c r="O8" i="99"/>
  <c r="P8" i="99"/>
  <c r="Q8" i="99"/>
  <c r="R8" i="99"/>
  <c r="S8" i="99"/>
  <c r="T8" i="99"/>
  <c r="U8" i="99"/>
  <c r="V8" i="99"/>
  <c r="W8" i="99"/>
  <c r="X8" i="99"/>
  <c r="Y8" i="99"/>
  <c r="Z8" i="99"/>
  <c r="AA8" i="99"/>
  <c r="AB8" i="99"/>
  <c r="AC8" i="99"/>
  <c r="AD8" i="99"/>
  <c r="AE8" i="99"/>
  <c r="AF8" i="99"/>
  <c r="AG8" i="99"/>
  <c r="AH8" i="99"/>
  <c r="AI8" i="99"/>
  <c r="AJ8" i="99"/>
  <c r="AK8" i="99"/>
  <c r="AL8" i="99"/>
  <c r="AM8" i="99"/>
  <c r="AN8" i="99"/>
  <c r="AO8" i="99"/>
  <c r="BH23" i="99"/>
  <c r="BH25" i="99"/>
  <c r="BE32" i="99"/>
  <c r="BE13" i="99"/>
  <c r="AP20" i="99"/>
  <c r="AN42" i="99"/>
  <c r="GP26" i="99"/>
  <c r="AS22" i="99"/>
  <c r="AP25" i="99"/>
  <c r="GY37" i="99"/>
  <c r="GY31" i="99"/>
  <c r="GY36" i="99"/>
  <c r="AA38" i="99"/>
  <c r="GT39" i="99"/>
  <c r="HH29" i="99"/>
  <c r="X39" i="99"/>
  <c r="GP10" i="99"/>
  <c r="HN15" i="99"/>
  <c r="AA35" i="99"/>
  <c r="GM19" i="99"/>
  <c r="GM29" i="99"/>
  <c r="GM37" i="99"/>
  <c r="O35" i="99"/>
  <c r="O19" i="99"/>
  <c r="O14" i="99"/>
  <c r="HB10" i="99"/>
  <c r="EQ10" i="99"/>
  <c r="DP11" i="99"/>
  <c r="FU14" i="99"/>
  <c r="DB16" i="99"/>
  <c r="EU16" i="99"/>
  <c r="HQ18" i="99"/>
  <c r="BE19" i="99"/>
  <c r="FU21" i="99"/>
  <c r="HB24" i="99"/>
  <c r="AA27" i="99"/>
  <c r="HB28" i="99"/>
  <c r="HZ29" i="99"/>
  <c r="EE31" i="99"/>
  <c r="HB33" i="99"/>
  <c r="GP34" i="99"/>
  <c r="DP38" i="99"/>
  <c r="EQ38" i="99"/>
  <c r="CO39" i="99"/>
  <c r="EN39" i="99"/>
  <c r="O10" i="99"/>
  <c r="FU10" i="99"/>
  <c r="EB13" i="99"/>
  <c r="AP14" i="99"/>
  <c r="HB14" i="99"/>
  <c r="D42" i="99"/>
  <c r="BB16" i="99"/>
  <c r="DN16" i="99"/>
  <c r="HT18" i="99"/>
  <c r="AA25" i="99"/>
  <c r="BT29" i="99"/>
  <c r="HZ31" i="99"/>
  <c r="DR39" i="99"/>
  <c r="ID39" i="99"/>
  <c r="BW10" i="99"/>
  <c r="IC11" i="99"/>
  <c r="HB22" i="99"/>
  <c r="BW24" i="99"/>
  <c r="GM25" i="99"/>
  <c r="BE27" i="99"/>
  <c r="HB34" i="99"/>
  <c r="AD35" i="99"/>
  <c r="HK36" i="99"/>
  <c r="GV37" i="99"/>
  <c r="EU39" i="99"/>
  <c r="AS10" i="99"/>
  <c r="HZ11" i="99"/>
  <c r="BT12" i="99"/>
  <c r="FU12" i="99"/>
  <c r="GM12" i="99"/>
  <c r="CX13" i="99"/>
  <c r="HT13" i="99"/>
  <c r="DM14" i="99"/>
  <c r="BI16" i="99"/>
  <c r="FI19" i="99"/>
  <c r="GP21" i="99"/>
  <c r="DA21" i="99"/>
  <c r="HT22" i="99"/>
  <c r="FF22" i="99"/>
  <c r="BW25" i="99"/>
  <c r="BE26" i="99"/>
  <c r="GV27" i="99"/>
  <c r="DP27" i="99"/>
  <c r="GJ28" i="99"/>
  <c r="BW29" i="99"/>
  <c r="BH30" i="99"/>
  <c r="DM30" i="99"/>
  <c r="GV32" i="99"/>
  <c r="GJ33" i="99"/>
  <c r="DM35" i="99"/>
  <c r="FI35" i="99"/>
  <c r="AD36" i="99"/>
  <c r="O38" i="99"/>
  <c r="GP12" i="99"/>
  <c r="HZ12" i="99"/>
  <c r="BW22" i="99"/>
  <c r="FI22" i="99"/>
  <c r="DM23" i="99"/>
  <c r="BH24" i="99"/>
  <c r="DM24" i="99"/>
  <c r="GG24" i="99"/>
  <c r="GG25" i="99"/>
  <c r="BH26" i="99"/>
  <c r="HK26" i="99"/>
  <c r="EQ27" i="99"/>
  <c r="HK28" i="99"/>
  <c r="GM34" i="99"/>
  <c r="GJ37" i="99"/>
  <c r="HQ37" i="99"/>
  <c r="FU37" i="99"/>
  <c r="DV39" i="99"/>
  <c r="ET12" i="99"/>
  <c r="AP19" i="99"/>
  <c r="HQ36" i="99"/>
  <c r="IC37" i="99"/>
  <c r="AA10" i="99"/>
  <c r="DA11" i="99"/>
  <c r="GJ12" i="99"/>
  <c r="CI12" i="99"/>
  <c r="EQ13" i="99"/>
  <c r="BW15" i="99"/>
  <c r="DV16" i="99"/>
  <c r="CX18" i="99"/>
  <c r="AS19" i="99"/>
  <c r="GY22" i="99"/>
  <c r="DP23" i="99"/>
  <c r="GV25" i="99"/>
  <c r="CL25" i="99"/>
  <c r="HN27" i="99"/>
  <c r="GY29" i="99"/>
  <c r="O31" i="99"/>
  <c r="EQ31" i="99"/>
  <c r="BE34" i="99"/>
  <c r="ID16" i="99"/>
  <c r="GV22" i="99"/>
  <c r="L24" i="99"/>
  <c r="CL28" i="99"/>
  <c r="HB38" i="99"/>
  <c r="HT38" i="99"/>
  <c r="HW10" i="99"/>
  <c r="HN13" i="99"/>
  <c r="AS18" i="99"/>
  <c r="HE20" i="99"/>
  <c r="HT21" i="99"/>
  <c r="HQ25" i="99"/>
  <c r="O26" i="99"/>
  <c r="DA27" i="99"/>
  <c r="O33" i="99"/>
  <c r="GN39" i="99"/>
  <c r="HT10" i="99"/>
  <c r="EQ11" i="99"/>
  <c r="AA12" i="99"/>
  <c r="GV12" i="99"/>
  <c r="GG12" i="99"/>
  <c r="GP13" i="99"/>
  <c r="ET15" i="99"/>
  <c r="FU24" i="99"/>
  <c r="IC26" i="99"/>
  <c r="BT27" i="99"/>
  <c r="GP31" i="99"/>
  <c r="DA31" i="99"/>
  <c r="DA32" i="99"/>
  <c r="FX35" i="99"/>
  <c r="HE36" i="99"/>
  <c r="AA37" i="99"/>
  <c r="HB37" i="99"/>
  <c r="FX37" i="99"/>
  <c r="GO39" i="99"/>
  <c r="ES39" i="99"/>
  <c r="EB12" i="99"/>
  <c r="HT19" i="99"/>
  <c r="FU22" i="99"/>
  <c r="BT24" i="99"/>
  <c r="IC25" i="99"/>
  <c r="EE27" i="99"/>
  <c r="HW28" i="99"/>
  <c r="AP29" i="99"/>
  <c r="HE30" i="99"/>
  <c r="FX31" i="99"/>
  <c r="FU34" i="99"/>
  <c r="HT37" i="99"/>
  <c r="GG38" i="99"/>
  <c r="DG39" i="99"/>
  <c r="DP39" i="99"/>
  <c r="EK39" i="99"/>
  <c r="IE39" i="99"/>
  <c r="GJ30" i="99"/>
  <c r="I39" i="99"/>
  <c r="GJ34" i="99"/>
  <c r="GJ38" i="99"/>
  <c r="GJ14" i="99"/>
  <c r="L18" i="99"/>
  <c r="L37" i="99"/>
  <c r="BH12" i="99"/>
  <c r="HQ13" i="99"/>
  <c r="EQ15" i="99"/>
  <c r="GQ16" i="99"/>
  <c r="BH19" i="99"/>
  <c r="HW20" i="99"/>
  <c r="DA25" i="99"/>
  <c r="HN25" i="99"/>
  <c r="FU25" i="99"/>
  <c r="HK25" i="99"/>
  <c r="HZ25" i="99"/>
  <c r="GS26" i="99"/>
  <c r="FX26" i="99"/>
  <c r="HB27" i="99"/>
  <c r="HT29" i="99"/>
  <c r="HW29" i="99"/>
  <c r="GV31" i="99"/>
  <c r="HT31" i="99"/>
  <c r="IC32" i="99"/>
  <c r="BH34" i="99"/>
  <c r="AA36" i="99"/>
  <c r="HB36" i="99"/>
  <c r="HZ38" i="99"/>
  <c r="HY39" i="99"/>
  <c r="Z40" i="99"/>
  <c r="FE40" i="99"/>
  <c r="HN12" i="99"/>
  <c r="HZ13" i="99"/>
  <c r="AQ16" i="99"/>
  <c r="GG19" i="99"/>
  <c r="AS21" i="99"/>
  <c r="BH21" i="99"/>
  <c r="DP21" i="99"/>
  <c r="GJ25" i="99"/>
  <c r="GY25" i="99"/>
  <c r="EB27" i="99"/>
  <c r="CI28" i="99"/>
  <c r="FF33" i="99"/>
  <c r="HZ34" i="99"/>
  <c r="HZ36" i="99"/>
  <c r="HZ37" i="99"/>
  <c r="FO39" i="99"/>
  <c r="IC39" i="99"/>
  <c r="AL40" i="99"/>
  <c r="FN40" i="99"/>
  <c r="FN42" i="99"/>
  <c r="AP10" i="99"/>
  <c r="BH13" i="99"/>
  <c r="GV15" i="99"/>
  <c r="AT16" i="99"/>
  <c r="DW42" i="99"/>
  <c r="GT16" i="99"/>
  <c r="GV21" i="99"/>
  <c r="HB30" i="99"/>
  <c r="BH32" i="99"/>
  <c r="BT33" i="99"/>
  <c r="CL34" i="99"/>
  <c r="EQ34" i="99"/>
  <c r="BW37" i="99"/>
  <c r="BW38" i="99"/>
  <c r="AT39" i="99"/>
  <c r="GH39" i="99"/>
  <c r="I16" i="99"/>
  <c r="CX10" i="99"/>
  <c r="AS11" i="99"/>
  <c r="HB11" i="99"/>
  <c r="HW11" i="99"/>
  <c r="GS11" i="99"/>
  <c r="IC14" i="99"/>
  <c r="HK15" i="99"/>
  <c r="HH15" i="99"/>
  <c r="R16" i="99"/>
  <c r="AD18" i="99"/>
  <c r="HK20" i="99"/>
  <c r="CX21" i="99"/>
  <c r="HN21" i="99"/>
  <c r="GS23" i="99"/>
  <c r="AA26" i="99"/>
  <c r="HQ26" i="99"/>
  <c r="AD27" i="99"/>
  <c r="HZ27" i="99"/>
  <c r="O28" i="99"/>
  <c r="AD28" i="99"/>
  <c r="GV29" i="99"/>
  <c r="BT30" i="99"/>
  <c r="EB30" i="99"/>
  <c r="ET30" i="99"/>
  <c r="HQ34" i="99"/>
  <c r="HE35" i="99"/>
  <c r="HQ35" i="99"/>
  <c r="BW36" i="99"/>
  <c r="EG39" i="99"/>
  <c r="FZ39" i="99"/>
  <c r="GI39" i="99"/>
  <c r="CE40" i="99"/>
  <c r="CE42" i="99"/>
  <c r="HM42" i="99"/>
  <c r="GP11" i="99"/>
  <c r="HT11" i="99"/>
  <c r="GJ15" i="99"/>
  <c r="GJ24" i="99"/>
  <c r="HT24" i="99"/>
  <c r="GM26" i="99"/>
  <c r="HE26" i="99"/>
  <c r="GM27" i="99"/>
  <c r="HT30" i="99"/>
  <c r="IC33" i="99"/>
  <c r="HE34" i="99"/>
  <c r="HB35" i="99"/>
  <c r="GV38" i="99"/>
  <c r="CI38" i="99"/>
  <c r="AQ39" i="99"/>
  <c r="DJ39" i="99"/>
  <c r="EH39" i="99"/>
  <c r="EQ39" i="99"/>
  <c r="GQ39" i="99"/>
  <c r="CH40" i="99"/>
  <c r="L11" i="99"/>
  <c r="GN16" i="99"/>
  <c r="HB19" i="99"/>
  <c r="DP20" i="99"/>
  <c r="GJ26" i="99"/>
  <c r="GV28" i="99"/>
  <c r="EE11" i="99"/>
  <c r="O12" i="99"/>
  <c r="AP12" i="99"/>
  <c r="HB12" i="99"/>
  <c r="HT12" i="99"/>
  <c r="AS13" i="99"/>
  <c r="HB13" i="99"/>
  <c r="GS13" i="99"/>
  <c r="DD16" i="99"/>
  <c r="HW19" i="99"/>
  <c r="AS20" i="99"/>
  <c r="HQ21" i="99"/>
  <c r="ET21" i="99"/>
  <c r="BE22" i="99"/>
  <c r="EB22" i="99"/>
  <c r="GV24" i="99"/>
  <c r="CI25" i="99"/>
  <c r="BT32" i="99"/>
  <c r="HQ32" i="99"/>
  <c r="BW33" i="99"/>
  <c r="BT34" i="99"/>
  <c r="IC34" i="99"/>
  <c r="HZ35" i="99"/>
  <c r="GJ36" i="99"/>
  <c r="CL38" i="99"/>
  <c r="EE38" i="99"/>
  <c r="GK39" i="99"/>
  <c r="AV39" i="99"/>
  <c r="DN39" i="99"/>
  <c r="GU39" i="99"/>
  <c r="CW40" i="99"/>
  <c r="GS18" i="99"/>
  <c r="HZ28" i="99"/>
  <c r="GP29" i="99"/>
  <c r="HN32" i="99"/>
  <c r="EB35" i="99"/>
  <c r="GM35" i="99"/>
  <c r="HW36" i="99"/>
  <c r="M39" i="99"/>
  <c r="BI39" i="99"/>
  <c r="DO39" i="99"/>
  <c r="HC39" i="99"/>
  <c r="GY10" i="99"/>
  <c r="IC10" i="99"/>
  <c r="BE11" i="99"/>
  <c r="L13" i="99"/>
  <c r="BW13" i="99"/>
  <c r="AE16" i="99"/>
  <c r="HZ19" i="99"/>
  <c r="HH24" i="99"/>
  <c r="GS25" i="99"/>
  <c r="AD26" i="99"/>
  <c r="GY26" i="99"/>
  <c r="BW26" i="99"/>
  <c r="HB26" i="99"/>
  <c r="CX28" i="99"/>
  <c r="FU28" i="99"/>
  <c r="CX29" i="99"/>
  <c r="GV33" i="99"/>
  <c r="BW34" i="99"/>
  <c r="GJ35" i="99"/>
  <c r="GV35" i="99"/>
  <c r="HT35" i="99"/>
  <c r="HH38" i="99"/>
  <c r="GJ10" i="99"/>
  <c r="GV10" i="99"/>
  <c r="FX10" i="99"/>
  <c r="GV11" i="99"/>
  <c r="AS12" i="99"/>
  <c r="EQ12" i="99"/>
  <c r="EE13" i="99"/>
  <c r="EE14" i="99"/>
  <c r="AP18" i="99"/>
  <c r="L19" i="99"/>
  <c r="CL19" i="99"/>
  <c r="GP22" i="99"/>
  <c r="BH22" i="99"/>
  <c r="HW23" i="99"/>
  <c r="FU23" i="99"/>
  <c r="AS25" i="99"/>
  <c r="GV26" i="99"/>
  <c r="HT26" i="99"/>
  <c r="GY32" i="99"/>
  <c r="BW32" i="99"/>
  <c r="HT33" i="99"/>
  <c r="AD34" i="99"/>
  <c r="GV34" i="99"/>
  <c r="HT34" i="99"/>
  <c r="HK35" i="99"/>
  <c r="FF35" i="99"/>
  <c r="HW35" i="99"/>
  <c r="GP37" i="99"/>
  <c r="AE39" i="99"/>
  <c r="FJ39" i="99"/>
  <c r="HO39" i="99"/>
  <c r="HN11" i="99"/>
  <c r="BW14" i="99"/>
  <c r="CX14" i="99"/>
  <c r="O15" i="99"/>
  <c r="GG15" i="99"/>
  <c r="AA18" i="99"/>
  <c r="CL22" i="99"/>
  <c r="CI26" i="99"/>
  <c r="HQ27" i="99"/>
  <c r="EE28" i="99"/>
  <c r="GJ29" i="99"/>
  <c r="AS29" i="99"/>
  <c r="HE29" i="99"/>
  <c r="DA29" i="99"/>
  <c r="FX29" i="99"/>
  <c r="CI34" i="99"/>
  <c r="GP36" i="99"/>
  <c r="EQ36" i="99"/>
  <c r="HE37" i="99"/>
  <c r="EQ37" i="99"/>
  <c r="HE38" i="99"/>
  <c r="CX38" i="99"/>
  <c r="HQ38" i="99"/>
  <c r="AG39" i="99"/>
  <c r="CF39" i="99"/>
  <c r="HH39" i="99"/>
  <c r="GM27" i="100"/>
  <c r="AJ27" i="100"/>
  <c r="EZ27" i="100"/>
  <c r="HE27" i="100"/>
  <c r="HH14" i="100"/>
  <c r="CO22" i="100"/>
  <c r="GP24" i="100"/>
  <c r="AJ24" i="100"/>
  <c r="AJ25" i="100"/>
  <c r="U37" i="100"/>
  <c r="FO37" i="100"/>
  <c r="FL37" i="100"/>
  <c r="FL38" i="100"/>
  <c r="FO38" i="100"/>
  <c r="N40" i="100"/>
  <c r="W40" i="100"/>
  <c r="T39" i="100"/>
  <c r="AM39" i="100"/>
  <c r="AN40" i="100"/>
  <c r="FI39" i="100"/>
  <c r="FJ40" i="100"/>
  <c r="GS10" i="100"/>
  <c r="AG13" i="100"/>
  <c r="AG19" i="100"/>
  <c r="EW19" i="100"/>
  <c r="U21" i="100"/>
  <c r="R35" i="100"/>
  <c r="FL10" i="100"/>
  <c r="GP22" i="100"/>
  <c r="GV23" i="100"/>
  <c r="HH25" i="100"/>
  <c r="EZ25" i="100"/>
  <c r="EW25" i="100"/>
  <c r="GA32" i="100"/>
  <c r="BZ33" i="100"/>
  <c r="DG34" i="100"/>
  <c r="HB34" i="100"/>
  <c r="DD34" i="100"/>
  <c r="U36" i="100"/>
  <c r="AY37" i="100"/>
  <c r="AV37" i="100"/>
  <c r="AV38" i="100"/>
  <c r="AY38" i="100"/>
  <c r="Q42" i="100"/>
  <c r="W42" i="100"/>
  <c r="AV10" i="100"/>
  <c r="AJ12" i="100"/>
  <c r="DG15" i="100"/>
  <c r="HI16" i="100"/>
  <c r="GS21" i="100"/>
  <c r="HB21" i="100"/>
  <c r="GY25" i="100"/>
  <c r="AJ11" i="100"/>
  <c r="HB11" i="100"/>
  <c r="AJ13" i="100"/>
  <c r="EZ14" i="100"/>
  <c r="I16" i="100"/>
  <c r="AV18" i="100"/>
  <c r="BN18" i="100"/>
  <c r="BN20" i="100"/>
  <c r="DG21" i="100"/>
  <c r="GY21" i="100"/>
  <c r="HE21" i="100"/>
  <c r="AV22" i="100"/>
  <c r="GP12" i="100"/>
  <c r="EZ15" i="100"/>
  <c r="HE20" i="100"/>
  <c r="GA21" i="100"/>
  <c r="GS22" i="100"/>
  <c r="GY24" i="100"/>
  <c r="GP25" i="100"/>
  <c r="AJ31" i="100"/>
  <c r="HE31" i="100"/>
  <c r="HH33" i="100"/>
  <c r="EZ33" i="100"/>
  <c r="AJ15" i="100"/>
  <c r="U24" i="100"/>
  <c r="GM24" i="100"/>
  <c r="GD24" i="100"/>
  <c r="GA24" i="100"/>
  <c r="ET16" i="100"/>
  <c r="AV21" i="100"/>
  <c r="EZ21" i="100"/>
  <c r="AY25" i="100"/>
  <c r="AV25" i="100"/>
  <c r="CR25" i="100"/>
  <c r="GM26" i="100"/>
  <c r="HE26" i="100"/>
  <c r="AV27" i="100"/>
  <c r="EW33" i="100"/>
  <c r="AV34" i="100"/>
  <c r="GP21" i="100"/>
  <c r="AJ22" i="100"/>
  <c r="GV22" i="100"/>
  <c r="AJ29" i="100"/>
  <c r="EZ29" i="100"/>
  <c r="HE29" i="100"/>
  <c r="BK22" i="100"/>
  <c r="GY22" i="100"/>
  <c r="DG22" i="100"/>
  <c r="HE24" i="100"/>
  <c r="FL34" i="100"/>
  <c r="AJ35" i="100"/>
  <c r="GQ16" i="100"/>
  <c r="DD19" i="100"/>
  <c r="GS24" i="100"/>
  <c r="GS26" i="100"/>
  <c r="CE40" i="100"/>
  <c r="BY42" i="100"/>
  <c r="CE42" i="100"/>
  <c r="FG40" i="100"/>
  <c r="FZ40" i="100"/>
  <c r="FZ42" i="100"/>
  <c r="GF39" i="100"/>
  <c r="FO35" i="100"/>
  <c r="FL35" i="100"/>
  <c r="GV36" i="100"/>
  <c r="DK40" i="100"/>
  <c r="DK42" i="100"/>
  <c r="GP35" i="100"/>
  <c r="GS36" i="100"/>
  <c r="R37" i="100"/>
  <c r="BC40" i="100"/>
  <c r="CR36" i="100"/>
  <c r="GN39" i="100"/>
  <c r="O39" i="100"/>
  <c r="GW39" i="100"/>
  <c r="BF40" i="100"/>
  <c r="GY26" i="100"/>
  <c r="U28" i="100"/>
  <c r="GY28" i="100"/>
  <c r="DG29" i="100"/>
  <c r="GS29" i="100"/>
  <c r="GM30" i="100"/>
  <c r="GY30" i="100"/>
  <c r="U32" i="100"/>
  <c r="BZ38" i="100"/>
  <c r="BH39" i="100"/>
  <c r="DR40" i="100"/>
  <c r="HB35" i="100"/>
  <c r="DD35" i="100"/>
  <c r="HH38" i="100"/>
  <c r="GU39" i="100"/>
  <c r="BJ40" i="100"/>
  <c r="BP39" i="100"/>
  <c r="CH40" i="100"/>
  <c r="CH42" i="100"/>
  <c r="HD39" i="100"/>
  <c r="HB32" i="100"/>
  <c r="AJ33" i="100"/>
  <c r="HH37" i="100"/>
  <c r="CC38" i="100"/>
  <c r="EZ38" i="100"/>
  <c r="HE38" i="100"/>
  <c r="AI39" i="100"/>
  <c r="Z40" i="100"/>
  <c r="Z42" i="100"/>
  <c r="AS39" i="100"/>
  <c r="AT40" i="100"/>
  <c r="BL39" i="100"/>
  <c r="DB40" i="100"/>
  <c r="DB42" i="100"/>
  <c r="GZ39" i="100"/>
  <c r="DY39" i="100"/>
  <c r="EH39" i="100"/>
  <c r="DZ40" i="100"/>
  <c r="GT39" i="100"/>
  <c r="AV26" i="100"/>
  <c r="DD26" i="100"/>
  <c r="AV28" i="100"/>
  <c r="DD28" i="100"/>
  <c r="AV30" i="100"/>
  <c r="AV32" i="100"/>
  <c r="GP38" i="100"/>
  <c r="GQ39" i="100"/>
  <c r="AA39" i="100"/>
  <c r="GP39" i="100"/>
  <c r="GM36" i="100"/>
  <c r="HE36" i="100"/>
  <c r="HB37" i="100"/>
  <c r="DD37" i="100"/>
  <c r="GM38" i="100"/>
  <c r="AJ38" i="100"/>
  <c r="HB38" i="100"/>
  <c r="DD38" i="100"/>
  <c r="DG38" i="100"/>
  <c r="BR40" i="100"/>
  <c r="BR42" i="100"/>
  <c r="FS40" i="100"/>
  <c r="FS42" i="100"/>
  <c r="BX40" i="100"/>
  <c r="BW40" i="100"/>
  <c r="CO35" i="100"/>
  <c r="AE40" i="100"/>
  <c r="CM40" i="100"/>
  <c r="ED40" i="100"/>
  <c r="EB40" i="100"/>
  <c r="EJ39" i="100"/>
  <c r="GY36" i="100"/>
  <c r="GV37" i="100"/>
  <c r="EH37" i="100"/>
  <c r="BT39" i="100"/>
  <c r="FU39" i="100"/>
  <c r="GD39" i="100"/>
  <c r="P40" i="100"/>
  <c r="GM37" i="100"/>
  <c r="CU39" i="100"/>
  <c r="FC39" i="100"/>
  <c r="GO39" i="100"/>
  <c r="HA39" i="100"/>
  <c r="BN37" i="100"/>
  <c r="GV38" i="100"/>
  <c r="BO39" i="100"/>
  <c r="EI39" i="100"/>
  <c r="M40" i="100"/>
  <c r="BI40" i="100"/>
  <c r="GT40" i="100"/>
  <c r="DQ40" i="100"/>
  <c r="EC40" i="100"/>
  <c r="EO40" i="100"/>
  <c r="EO42" i="100"/>
  <c r="GR39" i="100"/>
  <c r="HE37" i="100"/>
  <c r="W39" i="100"/>
  <c r="CE39" i="100"/>
  <c r="EM39" i="100"/>
  <c r="L39" i="100"/>
  <c r="L40" i="100"/>
  <c r="AK39" i="100"/>
  <c r="CS39" i="100"/>
  <c r="FA39" i="100"/>
  <c r="GV8" i="99"/>
  <c r="GW8" i="99"/>
  <c r="GX8" i="99"/>
  <c r="GS8" i="99"/>
  <c r="GT8" i="99"/>
  <c r="GU8" i="99"/>
  <c r="GM10" i="99"/>
  <c r="O11" i="99"/>
  <c r="AP11" i="99"/>
  <c r="FX12" i="99"/>
  <c r="O13" i="99"/>
  <c r="AP13" i="99"/>
  <c r="HZ14" i="99"/>
  <c r="FX14" i="99"/>
  <c r="HB15" i="99"/>
  <c r="DK42" i="99"/>
  <c r="DJ16" i="99"/>
  <c r="EL42" i="99"/>
  <c r="EK16" i="99"/>
  <c r="HR16" i="99"/>
  <c r="GP19" i="99"/>
  <c r="O20" i="99"/>
  <c r="L20" i="99"/>
  <c r="GY21" i="99"/>
  <c r="HZ21" i="99"/>
  <c r="HW26" i="99"/>
  <c r="EE26" i="99"/>
  <c r="AD10" i="99"/>
  <c r="HE10" i="99"/>
  <c r="AD12" i="99"/>
  <c r="GS14" i="99"/>
  <c r="HE14" i="99"/>
  <c r="IC15" i="99"/>
  <c r="AW42" i="99"/>
  <c r="BF42" i="99"/>
  <c r="AW40" i="99"/>
  <c r="EE19" i="99"/>
  <c r="HE19" i="99"/>
  <c r="CI20" i="99"/>
  <c r="DM22" i="99"/>
  <c r="HZ23" i="99"/>
  <c r="HB23" i="99"/>
  <c r="AD23" i="99"/>
  <c r="GJ23" i="99"/>
  <c r="HN28" i="99"/>
  <c r="HQ29" i="99"/>
  <c r="N39" i="99"/>
  <c r="E40" i="99"/>
  <c r="E42" i="99"/>
  <c r="C39" i="99"/>
  <c r="GJ11" i="99"/>
  <c r="GJ13" i="99"/>
  <c r="GP14" i="99"/>
  <c r="HQ15" i="99"/>
  <c r="Y42" i="99"/>
  <c r="GW42" i="99"/>
  <c r="Y40" i="99"/>
  <c r="HU16" i="99"/>
  <c r="HO16" i="99"/>
  <c r="X16" i="99"/>
  <c r="AZ42" i="99"/>
  <c r="AY16" i="99"/>
  <c r="BF16" i="99"/>
  <c r="GZ16" i="99"/>
  <c r="GP18" i="99"/>
  <c r="DP18" i="99"/>
  <c r="HB21" i="99"/>
  <c r="HT23" i="99"/>
  <c r="GP27" i="99"/>
  <c r="AS36" i="99"/>
  <c r="GS36" i="99"/>
  <c r="GY12" i="99"/>
  <c r="BH10" i="99"/>
  <c r="ET13" i="99"/>
  <c r="HW13" i="99"/>
  <c r="HT14" i="99"/>
  <c r="GS15" i="99"/>
  <c r="HE15" i="99"/>
  <c r="GB42" i="99"/>
  <c r="GH42" i="99"/>
  <c r="GB40" i="99"/>
  <c r="GA40" i="99"/>
  <c r="GA16" i="99"/>
  <c r="CL20" i="99"/>
  <c r="IC21" i="99"/>
  <c r="AS28" i="99"/>
  <c r="GS28" i="99"/>
  <c r="AP28" i="99"/>
  <c r="GS10" i="99"/>
  <c r="HE12" i="99"/>
  <c r="IC12" i="99"/>
  <c r="HK13" i="99"/>
  <c r="GP15" i="99"/>
  <c r="CS42" i="99"/>
  <c r="DB42" i="99"/>
  <c r="CR16" i="99"/>
  <c r="DT40" i="99"/>
  <c r="EW16" i="99"/>
  <c r="FF16" i="99"/>
  <c r="FG16" i="99"/>
  <c r="GE42" i="99"/>
  <c r="GD16" i="99"/>
  <c r="GV18" i="99"/>
  <c r="GV19" i="99"/>
  <c r="GJ19" i="99"/>
  <c r="AD19" i="99"/>
  <c r="BW19" i="99"/>
  <c r="GS19" i="99"/>
  <c r="CC16" i="99"/>
  <c r="HL16" i="99"/>
  <c r="AA11" i="99"/>
  <c r="GM11" i="99"/>
  <c r="GY11" i="99"/>
  <c r="GS12" i="99"/>
  <c r="AA13" i="99"/>
  <c r="GM13" i="99"/>
  <c r="GY13" i="99"/>
  <c r="F16" i="99"/>
  <c r="CV42" i="99"/>
  <c r="CU16" i="99"/>
  <c r="CV40" i="99"/>
  <c r="HN18" i="99"/>
  <c r="AA19" i="99"/>
  <c r="HQ22" i="99"/>
  <c r="EQ22" i="99"/>
  <c r="FX13" i="99"/>
  <c r="GG14" i="99"/>
  <c r="HW14" i="99"/>
  <c r="AH42" i="99"/>
  <c r="AH40" i="99"/>
  <c r="AG40" i="99"/>
  <c r="AG16" i="99"/>
  <c r="FA40" i="99"/>
  <c r="FJ40" i="99"/>
  <c r="EZ40" i="99"/>
  <c r="FI40" i="99"/>
  <c r="FA42" i="99"/>
  <c r="FG42" i="99"/>
  <c r="GH16" i="99"/>
  <c r="HF16" i="99"/>
  <c r="HE18" i="99"/>
  <c r="BW18" i="99"/>
  <c r="HN19" i="99"/>
  <c r="BW20" i="99"/>
  <c r="GS20" i="99"/>
  <c r="GS21" i="99"/>
  <c r="AS35" i="99"/>
  <c r="GP35" i="99"/>
  <c r="FS42" i="99"/>
  <c r="IA16" i="99"/>
  <c r="FY16" i="99"/>
  <c r="HW21" i="99"/>
  <c r="HN10" i="99"/>
  <c r="AD11" i="99"/>
  <c r="AD13" i="99"/>
  <c r="GV14" i="99"/>
  <c r="J42" i="99"/>
  <c r="J40" i="99"/>
  <c r="FD42" i="99"/>
  <c r="FC16" i="99"/>
  <c r="FI16" i="99"/>
  <c r="FJ16" i="99"/>
  <c r="FD40" i="99"/>
  <c r="GK16" i="99"/>
  <c r="HB18" i="99"/>
  <c r="GJ18" i="99"/>
  <c r="GY19" i="99"/>
  <c r="AA20" i="99"/>
  <c r="GM20" i="99"/>
  <c r="HB20" i="99"/>
  <c r="HW24" i="99"/>
  <c r="HK24" i="99"/>
  <c r="EE24" i="99"/>
  <c r="GM14" i="99"/>
  <c r="AA14" i="99"/>
  <c r="BX16" i="99"/>
  <c r="BU16" i="99"/>
  <c r="FL16" i="99"/>
  <c r="EE18" i="99"/>
  <c r="HW18" i="99"/>
  <c r="IC19" i="99"/>
  <c r="GV20" i="99"/>
  <c r="GJ20" i="99"/>
  <c r="GP20" i="99"/>
  <c r="AD20" i="99"/>
  <c r="HN20" i="99"/>
  <c r="HH21" i="99"/>
  <c r="HW25" i="99"/>
  <c r="EE25" i="99"/>
  <c r="HK27" i="99"/>
  <c r="CL27" i="99"/>
  <c r="AS32" i="99"/>
  <c r="GP32" i="99"/>
  <c r="CB42" i="99"/>
  <c r="HD42" i="99"/>
  <c r="HD40" i="99"/>
  <c r="IC13" i="99"/>
  <c r="BR42" i="99"/>
  <c r="BR40" i="99"/>
  <c r="BQ16" i="99"/>
  <c r="HB16" i="99"/>
  <c r="HC16" i="99"/>
  <c r="FP42" i="99"/>
  <c r="FO16" i="99"/>
  <c r="FP40" i="99"/>
  <c r="O18" i="99"/>
  <c r="HK19" i="99"/>
  <c r="GM21" i="99"/>
  <c r="BW21" i="99"/>
  <c r="IC22" i="99"/>
  <c r="FX22" i="99"/>
  <c r="GS31" i="99"/>
  <c r="AS31" i="99"/>
  <c r="HJ40" i="99"/>
  <c r="CH42" i="99"/>
  <c r="HJ42" i="99"/>
  <c r="HE11" i="99"/>
  <c r="HN14" i="99"/>
  <c r="CL15" i="99"/>
  <c r="HZ15" i="99"/>
  <c r="BZ16" i="99"/>
  <c r="FR16" i="99"/>
  <c r="BE18" i="99"/>
  <c r="HZ18" i="99"/>
  <c r="AD21" i="99"/>
  <c r="GJ21" i="99"/>
  <c r="GM18" i="99"/>
  <c r="GY18" i="99"/>
  <c r="BT19" i="99"/>
  <c r="BT20" i="99"/>
  <c r="GJ22" i="99"/>
  <c r="AS23" i="99"/>
  <c r="EB24" i="99"/>
  <c r="ET25" i="99"/>
  <c r="BH27" i="99"/>
  <c r="HB29" i="99"/>
  <c r="BE30" i="99"/>
  <c r="HZ30" i="99"/>
  <c r="HW31" i="99"/>
  <c r="EB31" i="99"/>
  <c r="AP32" i="99"/>
  <c r="GJ39" i="99"/>
  <c r="DE40" i="99"/>
  <c r="DE42" i="99"/>
  <c r="EO40" i="99"/>
  <c r="EO42" i="99"/>
  <c r="HX16" i="99"/>
  <c r="EE22" i="99"/>
  <c r="GV23" i="99"/>
  <c r="ET26" i="99"/>
  <c r="HE27" i="99"/>
  <c r="BH28" i="99"/>
  <c r="HK30" i="99"/>
  <c r="CL30" i="99"/>
  <c r="BH31" i="99"/>
  <c r="AS33" i="99"/>
  <c r="GP33" i="99"/>
  <c r="AS38" i="99"/>
  <c r="GS38" i="99"/>
  <c r="AP38" i="99"/>
  <c r="Q40" i="99"/>
  <c r="BJ39" i="99"/>
  <c r="HA39" i="99"/>
  <c r="BG39" i="99"/>
  <c r="BA40" i="99"/>
  <c r="AY39" i="99"/>
  <c r="BH39" i="99"/>
  <c r="U16" i="99"/>
  <c r="AD16" i="99"/>
  <c r="AM16" i="99"/>
  <c r="DG16" i="99"/>
  <c r="DM16" i="99"/>
  <c r="DY16" i="99"/>
  <c r="FX19" i="99"/>
  <c r="AD22" i="99"/>
  <c r="EE23" i="99"/>
  <c r="CL26" i="99"/>
  <c r="ET27" i="99"/>
  <c r="IC28" i="99"/>
  <c r="BH29" i="99"/>
  <c r="HE33" i="99"/>
  <c r="DA34" i="99"/>
  <c r="HN34" i="99"/>
  <c r="ET35" i="99"/>
  <c r="DA36" i="99"/>
  <c r="BC40" i="99"/>
  <c r="EL40" i="99"/>
  <c r="V42" i="99"/>
  <c r="AE42" i="99"/>
  <c r="HX42" i="99"/>
  <c r="V40" i="99"/>
  <c r="GM22" i="99"/>
  <c r="HW22" i="99"/>
  <c r="EB28" i="99"/>
  <c r="IC29" i="99"/>
  <c r="GP30" i="99"/>
  <c r="GM31" i="99"/>
  <c r="AD31" i="99"/>
  <c r="FU31" i="99"/>
  <c r="IC31" i="99"/>
  <c r="EQ35" i="99"/>
  <c r="ET36" i="99"/>
  <c r="HN36" i="99"/>
  <c r="BD42" i="99"/>
  <c r="GX40" i="99"/>
  <c r="GL40" i="99"/>
  <c r="GM23" i="99"/>
  <c r="GY23" i="99"/>
  <c r="GJ27" i="99"/>
  <c r="GM30" i="99"/>
  <c r="HQ30" i="99"/>
  <c r="GJ31" i="99"/>
  <c r="AD32" i="99"/>
  <c r="HT32" i="99"/>
  <c r="GJ32" i="99"/>
  <c r="ET37" i="99"/>
  <c r="HN37" i="99"/>
  <c r="HN39" i="99"/>
  <c r="ET39" i="99"/>
  <c r="DH40" i="99"/>
  <c r="GY24" i="99"/>
  <c r="AD33" i="99"/>
  <c r="AA33" i="99"/>
  <c r="HW33" i="99"/>
  <c r="BM40" i="99"/>
  <c r="BM42" i="99"/>
  <c r="BK39" i="99"/>
  <c r="AA30" i="99"/>
  <c r="CX30" i="99"/>
  <c r="BH36" i="99"/>
  <c r="S40" i="99"/>
  <c r="HW39" i="99"/>
  <c r="BE24" i="99"/>
  <c r="GY27" i="99"/>
  <c r="L28" i="99"/>
  <c r="DM29" i="99"/>
  <c r="FU29" i="99"/>
  <c r="BW30" i="99"/>
  <c r="CL35" i="99"/>
  <c r="CI35" i="99"/>
  <c r="BH37" i="99"/>
  <c r="CQ42" i="99"/>
  <c r="CZ42" i="99"/>
  <c r="CZ40" i="99"/>
  <c r="BW27" i="99"/>
  <c r="GM28" i="99"/>
  <c r="GY28" i="99"/>
  <c r="EE33" i="99"/>
  <c r="AS34" i="99"/>
  <c r="GS34" i="99"/>
  <c r="FI34" i="99"/>
  <c r="AU39" i="99"/>
  <c r="AO40" i="99"/>
  <c r="GR39" i="99"/>
  <c r="AM39" i="99"/>
  <c r="GP39" i="99"/>
  <c r="GS22" i="99"/>
  <c r="AD30" i="99"/>
  <c r="GV30" i="99"/>
  <c r="DZ40" i="99"/>
  <c r="EY42" i="99"/>
  <c r="FH42" i="99"/>
  <c r="FH40" i="99"/>
  <c r="HQ39" i="99"/>
  <c r="HE23" i="99"/>
  <c r="HQ23" i="99"/>
  <c r="GY30" i="99"/>
  <c r="HW30" i="99"/>
  <c r="EE30" i="99"/>
  <c r="GM33" i="99"/>
  <c r="AP34" i="99"/>
  <c r="AP35" i="99"/>
  <c r="D40" i="99"/>
  <c r="IA39" i="99"/>
  <c r="GY34" i="99"/>
  <c r="P39" i="99"/>
  <c r="AB39" i="99"/>
  <c r="CZ39" i="99"/>
  <c r="EV39" i="99"/>
  <c r="FH39" i="99"/>
  <c r="HD39" i="99"/>
  <c r="HP39" i="99"/>
  <c r="IB39" i="99"/>
  <c r="W40" i="99"/>
  <c r="GU40" i="99"/>
  <c r="CG40" i="99"/>
  <c r="HI40" i="99"/>
  <c r="HM40" i="99"/>
  <c r="HN33" i="99"/>
  <c r="BW35" i="99"/>
  <c r="GY38" i="99"/>
  <c r="F39" i="99"/>
  <c r="O39" i="99"/>
  <c r="GM39" i="99"/>
  <c r="BB39" i="99"/>
  <c r="GV39" i="99"/>
  <c r="BN39" i="99"/>
  <c r="HR39" i="99"/>
  <c r="HS39" i="99"/>
  <c r="HE32" i="99"/>
  <c r="HN35" i="99"/>
  <c r="O36" i="99"/>
  <c r="BE37" i="99"/>
  <c r="AF39" i="99"/>
  <c r="AR39" i="99"/>
  <c r="DK40" i="99"/>
  <c r="DW40" i="99"/>
  <c r="FS40" i="99"/>
  <c r="FY40" i="99"/>
  <c r="GE40" i="99"/>
  <c r="Z42" i="99"/>
  <c r="GL42" i="99"/>
  <c r="AL42" i="99"/>
  <c r="DQ39" i="99"/>
  <c r="EC39" i="99"/>
  <c r="FY39" i="99"/>
  <c r="GW39" i="99"/>
  <c r="HI39" i="99"/>
  <c r="HU39" i="99"/>
  <c r="AN40" i="99"/>
  <c r="AZ40" i="99"/>
  <c r="AY40" i="99"/>
  <c r="DL40" i="99"/>
  <c r="DX40" i="99"/>
  <c r="EJ40" i="99"/>
  <c r="EJ42" i="99"/>
  <c r="BF39" i="99"/>
  <c r="ED39" i="99"/>
  <c r="GL39" i="99"/>
  <c r="GX39" i="99"/>
  <c r="HV39" i="99"/>
  <c r="GS35" i="99"/>
  <c r="IC35" i="99"/>
  <c r="EF39" i="99"/>
  <c r="ER39" i="99"/>
  <c r="GZ39" i="99"/>
  <c r="HX39" i="99"/>
  <c r="G40" i="99"/>
  <c r="P40" i="99"/>
  <c r="EA40" i="99"/>
  <c r="GQ42" i="99"/>
  <c r="IC16" i="99"/>
  <c r="GX42" i="99"/>
  <c r="I40" i="99"/>
  <c r="HW16" i="99"/>
  <c r="FK40" i="99"/>
  <c r="FE42" i="99"/>
  <c r="FK42" i="99"/>
  <c r="DP16" i="99"/>
  <c r="DC40" i="99"/>
  <c r="CW42" i="99"/>
  <c r="DC42" i="99"/>
  <c r="EC42" i="100"/>
  <c r="BX42" i="100"/>
  <c r="BJ42" i="100"/>
  <c r="GU40" i="100"/>
  <c r="BH40" i="100"/>
  <c r="BH42" i="100"/>
  <c r="DR42" i="100"/>
  <c r="CM42" i="100"/>
  <c r="CS42" i="100"/>
  <c r="N42" i="100"/>
  <c r="GS39" i="100"/>
  <c r="FJ42" i="100"/>
  <c r="BC42" i="100"/>
  <c r="BL42" i="100"/>
  <c r="BL40" i="100"/>
  <c r="BF42" i="100"/>
  <c r="BA42" i="99"/>
  <c r="HA42" i="99"/>
  <c r="HA40" i="99"/>
  <c r="O16" i="99"/>
  <c r="GV16" i="99"/>
  <c r="GJ16" i="99"/>
  <c r="L39" i="99"/>
  <c r="FY42" i="99"/>
  <c r="IA42" i="99"/>
  <c r="HK16" i="99"/>
  <c r="EE16" i="99"/>
  <c r="HT16" i="99"/>
  <c r="HQ16" i="99"/>
  <c r="GK40" i="99"/>
  <c r="X40" i="99"/>
  <c r="HR42" i="99"/>
  <c r="BI42" i="99"/>
  <c r="GZ42" i="99"/>
  <c r="HU40" i="99"/>
  <c r="DY40" i="99"/>
  <c r="EF40" i="99"/>
  <c r="ID40" i="99"/>
  <c r="GK42" i="99"/>
  <c r="DX42" i="99"/>
  <c r="HY40" i="99"/>
  <c r="AO42" i="99"/>
  <c r="GR40" i="99"/>
  <c r="AU40" i="99"/>
  <c r="DL42" i="99"/>
  <c r="BJ40" i="99"/>
  <c r="U40" i="99"/>
  <c r="AE40" i="99"/>
  <c r="AB40" i="99"/>
  <c r="GN40" i="99"/>
  <c r="GP16" i="99"/>
  <c r="GZ40" i="99"/>
  <c r="BF40" i="99"/>
  <c r="GM16" i="99"/>
  <c r="ID42" i="99"/>
  <c r="AM40" i="99"/>
  <c r="GQ40" i="99"/>
  <c r="DV40" i="99"/>
  <c r="EE40" i="99"/>
  <c r="HX40" i="99"/>
  <c r="HZ16" i="99"/>
  <c r="FX16" i="99"/>
  <c r="HR40" i="99"/>
  <c r="EU40" i="99"/>
  <c r="HO40" i="99"/>
  <c r="CI16" i="99"/>
  <c r="BQ40" i="99"/>
  <c r="HC40" i="99"/>
  <c r="CU40" i="99"/>
  <c r="HV40" i="99"/>
  <c r="EA42" i="99"/>
  <c r="EG40" i="99"/>
  <c r="DQ40" i="99"/>
  <c r="DJ40" i="99"/>
  <c r="AF40" i="99"/>
  <c r="GO40" i="99"/>
  <c r="W42" i="99"/>
  <c r="GU42" i="99"/>
  <c r="GW40" i="99"/>
  <c r="BB40" i="99"/>
  <c r="HO42" i="99"/>
  <c r="EU42" i="99"/>
  <c r="HC42" i="99"/>
  <c r="FU16" i="99"/>
  <c r="FC40" i="99"/>
  <c r="BH16" i="99"/>
  <c r="GY16" i="99"/>
  <c r="BW42" i="100"/>
  <c r="GZ42" i="100"/>
  <c r="HT40" i="99"/>
  <c r="DY42" i="99"/>
  <c r="HY42" i="99"/>
  <c r="HV42" i="99"/>
  <c r="EG42" i="99"/>
  <c r="GR42" i="99"/>
  <c r="AU42" i="99"/>
  <c r="BB42" i="99"/>
  <c r="GV40" i="99"/>
  <c r="CU42" i="99"/>
  <c r="AF42" i="99"/>
  <c r="GO42" i="99"/>
  <c r="BQ42" i="99"/>
  <c r="HB42" i="99"/>
  <c r="HB40" i="99"/>
  <c r="GM40" i="99"/>
  <c r="U42" i="99"/>
  <c r="GM42" i="99"/>
  <c r="GJ40" i="99"/>
  <c r="AD40" i="99"/>
  <c r="X42" i="99"/>
  <c r="DV42" i="99"/>
  <c r="HW42" i="99"/>
  <c r="FC42" i="99"/>
  <c r="DJ42" i="99"/>
  <c r="AM42" i="99"/>
  <c r="GP42" i="99"/>
  <c r="GP40" i="99"/>
  <c r="GJ42" i="99"/>
  <c r="GV42" i="99"/>
  <c r="HT42" i="99"/>
  <c r="GG18" i="99"/>
  <c r="GG21" i="99"/>
  <c r="GG16" i="99"/>
  <c r="GD39" i="99"/>
  <c r="GD40" i="99"/>
  <c r="GD42" i="99"/>
  <c r="FX20" i="99"/>
  <c r="FX38" i="99"/>
  <c r="FX30" i="99"/>
  <c r="FX32" i="99"/>
  <c r="FX34" i="99"/>
  <c r="FX36" i="99"/>
  <c r="FX23" i="99"/>
  <c r="FX25" i="99"/>
  <c r="FX15" i="99"/>
  <c r="HZ39" i="99"/>
  <c r="FX39" i="99"/>
  <c r="FT42" i="99"/>
  <c r="IB40" i="99"/>
  <c r="FX33" i="99"/>
  <c r="HZ20" i="99"/>
  <c r="HZ32" i="99"/>
  <c r="FX24" i="99"/>
  <c r="IA40" i="99"/>
  <c r="FR40" i="99"/>
  <c r="FI21" i="99"/>
  <c r="FI20" i="99"/>
  <c r="FC39" i="99"/>
  <c r="EX42" i="99"/>
  <c r="EW39" i="99"/>
  <c r="EX40" i="99"/>
  <c r="ET22" i="99"/>
  <c r="ET23" i="99"/>
  <c r="ET20" i="99"/>
  <c r="ET19" i="99"/>
  <c r="ET32" i="99"/>
  <c r="ET10" i="99"/>
  <c r="ET38" i="99"/>
  <c r="HN29" i="99"/>
  <c r="HN23" i="99"/>
  <c r="HN22" i="99"/>
  <c r="HP40" i="99"/>
  <c r="EP42" i="99"/>
  <c r="EN40" i="99"/>
  <c r="HN31" i="99"/>
  <c r="HN16" i="99"/>
  <c r="ET16" i="99"/>
  <c r="EE10" i="99"/>
  <c r="HW40" i="99"/>
  <c r="EE21" i="99"/>
  <c r="EB23" i="99"/>
  <c r="HW34" i="99"/>
  <c r="EB34" i="99"/>
  <c r="EB29" i="99"/>
  <c r="EE42" i="99"/>
  <c r="EB25" i="99"/>
  <c r="EB36" i="99"/>
  <c r="EE20" i="99"/>
  <c r="EE39" i="99"/>
  <c r="EE36" i="99"/>
  <c r="EF42" i="99"/>
  <c r="HU42" i="99"/>
  <c r="HT15" i="99"/>
  <c r="EF16" i="99"/>
  <c r="DS39" i="99"/>
  <c r="EB39" i="99"/>
  <c r="DS16" i="99"/>
  <c r="EB16" i="99"/>
  <c r="DT42" i="99"/>
  <c r="EC42" i="99"/>
  <c r="DP12" i="99"/>
  <c r="DQ42" i="99"/>
  <c r="DH42" i="99"/>
  <c r="DP25" i="99"/>
  <c r="DP29" i="99"/>
  <c r="DP24" i="99"/>
  <c r="DP35" i="99"/>
  <c r="DA16" i="99"/>
  <c r="DA18" i="99"/>
  <c r="DA19" i="99"/>
  <c r="DA38" i="99"/>
  <c r="DA22" i="99"/>
  <c r="DA23" i="99"/>
  <c r="CI10" i="99"/>
  <c r="CI13" i="99"/>
  <c r="CI11" i="99"/>
  <c r="HL39" i="99"/>
  <c r="HK33" i="99"/>
  <c r="CD42" i="99"/>
  <c r="CI23" i="99"/>
  <c r="CC39" i="99"/>
  <c r="HK39" i="99"/>
  <c r="CM39" i="99"/>
  <c r="CI33" i="99"/>
  <c r="HH23" i="99"/>
  <c r="CL18" i="99"/>
  <c r="CL36" i="99"/>
  <c r="HH16" i="99"/>
  <c r="CL16" i="99"/>
  <c r="CL12" i="99"/>
  <c r="CM16" i="99"/>
  <c r="CL11" i="99"/>
  <c r="HH10" i="99"/>
  <c r="HI16" i="99"/>
  <c r="CF40" i="99"/>
  <c r="CG42" i="99"/>
  <c r="BT38" i="99"/>
  <c r="BX39" i="99"/>
  <c r="HE39" i="99"/>
  <c r="BO42" i="99"/>
  <c r="HF42" i="99"/>
  <c r="BO40" i="99"/>
  <c r="BX40" i="99"/>
  <c r="HF39" i="99"/>
  <c r="BT25" i="99"/>
  <c r="BT18" i="99"/>
  <c r="BT37" i="99"/>
  <c r="BT35" i="99"/>
  <c r="BT15" i="99"/>
  <c r="BT10" i="99"/>
  <c r="HB39" i="99"/>
  <c r="BW39" i="99"/>
  <c r="IB42" i="99"/>
  <c r="FR42" i="99"/>
  <c r="HZ40" i="99"/>
  <c r="EW40" i="99"/>
  <c r="HP42" i="99"/>
  <c r="EN42" i="99"/>
  <c r="HN40" i="99"/>
  <c r="HL42" i="99"/>
  <c r="CF42" i="99"/>
  <c r="HH40" i="99"/>
  <c r="HI42" i="99"/>
  <c r="CM42" i="99"/>
  <c r="HF40" i="99"/>
  <c r="HZ42" i="99"/>
  <c r="HN42" i="99"/>
  <c r="HH42" i="99"/>
  <c r="GD30" i="100"/>
  <c r="GD31" i="100"/>
  <c r="GD10" i="100"/>
  <c r="FY40" i="100"/>
  <c r="GE39" i="100"/>
  <c r="FX40" i="100"/>
  <c r="FX42" i="100"/>
  <c r="FX16" i="100"/>
  <c r="FR39" i="100"/>
  <c r="FQ39" i="100"/>
  <c r="FP39" i="100"/>
  <c r="FL33" i="100"/>
  <c r="FO15" i="100"/>
  <c r="FN39" i="100"/>
  <c r="FA16" i="100"/>
  <c r="EZ32" i="100"/>
  <c r="HH36" i="100"/>
  <c r="FB39" i="100"/>
  <c r="EQ39" i="100"/>
  <c r="EZ24" i="100"/>
  <c r="HH32" i="100"/>
  <c r="EZ19" i="100"/>
  <c r="EZ30" i="100"/>
  <c r="EZ28" i="100"/>
  <c r="EZ26" i="100"/>
  <c r="HH12" i="100"/>
  <c r="EZ12" i="100"/>
  <c r="HH15" i="100"/>
  <c r="EZ39" i="100"/>
  <c r="HG40" i="100"/>
  <c r="EV42" i="100"/>
  <c r="HF39" i="100"/>
  <c r="HG39" i="100"/>
  <c r="HE30" i="100"/>
  <c r="EU40" i="100"/>
  <c r="HE22" i="100"/>
  <c r="EX39" i="100"/>
  <c r="EH27" i="100"/>
  <c r="EH29" i="100"/>
  <c r="EK18" i="100"/>
  <c r="EK22" i="100"/>
  <c r="EK34" i="100"/>
  <c r="EH26" i="100"/>
  <c r="EH28" i="100"/>
  <c r="EK30" i="100"/>
  <c r="EH31" i="100"/>
  <c r="EK32" i="100"/>
  <c r="EK39" i="100"/>
  <c r="EL16" i="100"/>
  <c r="EF40" i="100"/>
  <c r="EE40" i="100"/>
  <c r="EE42" i="100"/>
  <c r="DV21" i="100"/>
  <c r="DS31" i="100"/>
  <c r="DS32" i="100"/>
  <c r="DS37" i="100"/>
  <c r="DV29" i="100"/>
  <c r="DS33" i="100"/>
  <c r="DS38" i="100"/>
  <c r="DS35" i="100"/>
  <c r="DV24" i="100"/>
  <c r="DV14" i="100"/>
  <c r="DV12" i="100"/>
  <c r="DW16" i="100"/>
  <c r="DP40" i="100"/>
  <c r="DP42" i="100"/>
  <c r="DQ42" i="100"/>
  <c r="DP16" i="100"/>
  <c r="HB22" i="100"/>
  <c r="HB29" i="100"/>
  <c r="DG19" i="100"/>
  <c r="HB19" i="100"/>
  <c r="DG13" i="100"/>
  <c r="HC16" i="100"/>
  <c r="HA40" i="100"/>
  <c r="DA40" i="100"/>
  <c r="DA42" i="100"/>
  <c r="GY42" i="100"/>
  <c r="DC42" i="100"/>
  <c r="DI42" i="100"/>
  <c r="GY37" i="100"/>
  <c r="DA39" i="100"/>
  <c r="GY39" i="100"/>
  <c r="GY38" i="100"/>
  <c r="DD13" i="100"/>
  <c r="DE16" i="100"/>
  <c r="CR27" i="100"/>
  <c r="CN42" i="100"/>
  <c r="CR35" i="100"/>
  <c r="CR19" i="100"/>
  <c r="CR18" i="100"/>
  <c r="CL39" i="100"/>
  <c r="CR39" i="100"/>
  <c r="CR32" i="100"/>
  <c r="CR12" i="100"/>
  <c r="CR10" i="100"/>
  <c r="CJ40" i="100"/>
  <c r="CO13" i="100"/>
  <c r="CS16" i="100"/>
  <c r="CJ42" i="100"/>
  <c r="CC33" i="100"/>
  <c r="CC21" i="100"/>
  <c r="CC19" i="100"/>
  <c r="CC28" i="100"/>
  <c r="CC39" i="100"/>
  <c r="CC37" i="100"/>
  <c r="CC15" i="100"/>
  <c r="CC12" i="100"/>
  <c r="CD39" i="100"/>
  <c r="BW16" i="100"/>
  <c r="BN26" i="100"/>
  <c r="BN30" i="100"/>
  <c r="GV33" i="100"/>
  <c r="BN19" i="100"/>
  <c r="GV28" i="100"/>
  <c r="BN38" i="100"/>
  <c r="GV34" i="100"/>
  <c r="BN12" i="100"/>
  <c r="GV14" i="100"/>
  <c r="BN15" i="100"/>
  <c r="BN34" i="100"/>
  <c r="GS33" i="100"/>
  <c r="BN28" i="100"/>
  <c r="BI42" i="100"/>
  <c r="BO40" i="100"/>
  <c r="AY29" i="100"/>
  <c r="AY18" i="100"/>
  <c r="AY30" i="100"/>
  <c r="AY11" i="100"/>
  <c r="AU42" i="100"/>
  <c r="AS16" i="100"/>
  <c r="AJ23" i="100"/>
  <c r="GP23" i="100"/>
  <c r="GP10" i="100"/>
  <c r="AA16" i="100"/>
  <c r="AJ16" i="100"/>
  <c r="AF40" i="100"/>
  <c r="GN40" i="100"/>
  <c r="GM14" i="100"/>
  <c r="AK16" i="100"/>
  <c r="AE42" i="100"/>
  <c r="GN42" i="100"/>
  <c r="AJ10" i="100"/>
  <c r="HH24" i="100"/>
  <c r="HH26" i="100"/>
  <c r="U22" i="100"/>
  <c r="GV24" i="100"/>
  <c r="GV18" i="100"/>
  <c r="HB23" i="100"/>
  <c r="GP26" i="100"/>
  <c r="HH30" i="100"/>
  <c r="GP34" i="100"/>
  <c r="GP20" i="100"/>
  <c r="HB20" i="100"/>
  <c r="U27" i="100"/>
  <c r="HB28" i="100"/>
  <c r="HH28" i="100"/>
  <c r="GP30" i="100"/>
  <c r="GV30" i="100"/>
  <c r="GV15" i="100"/>
  <c r="GP15" i="100"/>
  <c r="L16" i="100"/>
  <c r="M42" i="100"/>
  <c r="U10" i="100"/>
  <c r="GY18" i="100"/>
  <c r="U19" i="100"/>
  <c r="GY20" i="100"/>
  <c r="GS27" i="100"/>
  <c r="HE33" i="100"/>
  <c r="GM20" i="100"/>
  <c r="GS20" i="100"/>
  <c r="HE32" i="100"/>
  <c r="U34" i="100"/>
  <c r="GY34" i="100"/>
  <c r="U38" i="100"/>
  <c r="HE19" i="100"/>
  <c r="GS38" i="100"/>
  <c r="GM28" i="100"/>
  <c r="GM32" i="100"/>
  <c r="GY19" i="100"/>
  <c r="GS19" i="100"/>
  <c r="GM12" i="100"/>
  <c r="HE12" i="100"/>
  <c r="GS12" i="100"/>
  <c r="GZ16" i="100"/>
  <c r="U14" i="100"/>
  <c r="O16" i="100"/>
  <c r="GS16" i="100"/>
  <c r="HF16" i="100"/>
  <c r="GN16" i="100"/>
  <c r="V16" i="100"/>
  <c r="FY42" i="100"/>
  <c r="HG42" i="100"/>
  <c r="HA42" i="100"/>
  <c r="AF42" i="100"/>
  <c r="GO42" i="100"/>
  <c r="GO40" i="100"/>
  <c r="AD40" i="100"/>
  <c r="GP16" i="100"/>
  <c r="U16" i="100"/>
  <c r="O40" i="100"/>
  <c r="GY16" i="100"/>
  <c r="HE16" i="100"/>
  <c r="AD42" i="100"/>
  <c r="GM42" i="100"/>
  <c r="DG39" i="100"/>
  <c r="CY40" i="100"/>
  <c r="DD30" i="100"/>
  <c r="DD39" i="100"/>
  <c r="CZ40" i="100"/>
  <c r="DG36" i="100"/>
  <c r="DG27" i="100"/>
  <c r="DG25" i="100"/>
  <c r="HC39" i="100"/>
  <c r="DH39" i="100"/>
  <c r="DD36" i="100"/>
  <c r="DE39" i="100"/>
  <c r="DD25" i="100"/>
  <c r="HB12" i="100"/>
  <c r="HB14" i="100"/>
  <c r="CX16" i="100"/>
  <c r="DD12" i="100"/>
  <c r="DF40" i="100"/>
  <c r="CW42" i="100"/>
  <c r="DF39" i="100"/>
  <c r="CQ39" i="100"/>
  <c r="CO28" i="100"/>
  <c r="CO31" i="100"/>
  <c r="CO34" i="100"/>
  <c r="CT39" i="100"/>
  <c r="CO27" i="100"/>
  <c r="CK42" i="100"/>
  <c r="CT42" i="100"/>
  <c r="CR20" i="100"/>
  <c r="CO38" i="100"/>
  <c r="CO39" i="100"/>
  <c r="CO36" i="100"/>
  <c r="CO30" i="100"/>
  <c r="CI40" i="100"/>
  <c r="CI42" i="100"/>
  <c r="CP16" i="100"/>
  <c r="CG40" i="100"/>
  <c r="CP40" i="100"/>
  <c r="CO12" i="100"/>
  <c r="BZ25" i="100"/>
  <c r="CA39" i="100"/>
  <c r="BZ20" i="100"/>
  <c r="BZ27" i="100"/>
  <c r="BZ32" i="100"/>
  <c r="BZ24" i="100"/>
  <c r="BZ26" i="100"/>
  <c r="BZ12" i="100"/>
  <c r="BZ15" i="100"/>
  <c r="BU40" i="100"/>
  <c r="CD40" i="100"/>
  <c r="CA40" i="100"/>
  <c r="BZ14" i="100"/>
  <c r="BQ39" i="100"/>
  <c r="BZ39" i="100"/>
  <c r="BQ40" i="100"/>
  <c r="BQ42" i="100"/>
  <c r="GX40" i="100"/>
  <c r="BP40" i="100"/>
  <c r="BE40" i="100"/>
  <c r="BE42" i="100"/>
  <c r="GV29" i="100"/>
  <c r="BK30" i="100"/>
  <c r="BK27" i="100"/>
  <c r="BK26" i="100"/>
  <c r="BE39" i="100"/>
  <c r="GV39" i="100"/>
  <c r="BM39" i="100"/>
  <c r="GX39" i="100"/>
  <c r="BK36" i="100"/>
  <c r="BE16" i="100"/>
  <c r="BO16" i="100"/>
  <c r="BK14" i="100"/>
  <c r="BN13" i="100"/>
  <c r="BK16" i="100"/>
  <c r="BD40" i="100"/>
  <c r="BM40" i="100"/>
  <c r="BK10" i="100"/>
  <c r="AV39" i="100"/>
  <c r="AY39" i="100"/>
  <c r="AY19" i="100"/>
  <c r="AW39" i="100"/>
  <c r="AR42" i="100"/>
  <c r="AY36" i="100"/>
  <c r="AV20" i="100"/>
  <c r="AZ39" i="100"/>
  <c r="AY14" i="100"/>
  <c r="AW16" i="100"/>
  <c r="AQ40" i="100"/>
  <c r="AW40" i="100"/>
  <c r="AO40" i="100"/>
  <c r="AN42" i="100"/>
  <c r="AG39" i="100"/>
  <c r="GP32" i="100"/>
  <c r="AG18" i="100"/>
  <c r="AG28" i="100"/>
  <c r="AC40" i="100"/>
  <c r="AC42" i="100"/>
  <c r="AI40" i="100"/>
  <c r="GP28" i="100"/>
  <c r="AJ37" i="100"/>
  <c r="GQ40" i="100"/>
  <c r="AK40" i="100"/>
  <c r="AB42" i="100"/>
  <c r="GQ42" i="100"/>
  <c r="AH16" i="100"/>
  <c r="Y42" i="100"/>
  <c r="AH39" i="100"/>
  <c r="T40" i="100"/>
  <c r="V40" i="100"/>
  <c r="R19" i="100"/>
  <c r="R38" i="100"/>
  <c r="U25" i="100"/>
  <c r="V42" i="100"/>
  <c r="R21" i="100"/>
  <c r="R25" i="100"/>
  <c r="R31" i="100"/>
  <c r="R30" i="100"/>
  <c r="U12" i="100"/>
  <c r="R11" i="100"/>
  <c r="R14" i="100"/>
  <c r="R13" i="100"/>
  <c r="R15" i="100"/>
  <c r="R16" i="100"/>
  <c r="J40" i="100"/>
  <c r="K42" i="100"/>
  <c r="T42" i="100"/>
  <c r="S39" i="100"/>
  <c r="J42" i="100"/>
  <c r="S42" i="100"/>
  <c r="GG40" i="99"/>
  <c r="GA42" i="99"/>
  <c r="GG42" i="99"/>
  <c r="FQ42" i="99"/>
  <c r="FO40" i="99"/>
  <c r="IE40" i="99"/>
  <c r="FZ40" i="99"/>
  <c r="FW40" i="99"/>
  <c r="FW42" i="99"/>
  <c r="FU39" i="99"/>
  <c r="FV39" i="99"/>
  <c r="FW39" i="99"/>
  <c r="FX27" i="99"/>
  <c r="FX18" i="99"/>
  <c r="FU18" i="99"/>
  <c r="FV16" i="99"/>
  <c r="FM40" i="99"/>
  <c r="FM42" i="99"/>
  <c r="FV42" i="99"/>
  <c r="FJ42" i="99"/>
  <c r="EZ42" i="99"/>
  <c r="FI42" i="99"/>
  <c r="FF23" i="99"/>
  <c r="FF25" i="99"/>
  <c r="FF39" i="99"/>
  <c r="FF21" i="99"/>
  <c r="FG39" i="99"/>
  <c r="FF40" i="99"/>
  <c r="FG40" i="99"/>
  <c r="EW42" i="99"/>
  <c r="FF42" i="99"/>
  <c r="ES40" i="99"/>
  <c r="HS40" i="99"/>
  <c r="EM42" i="99"/>
  <c r="EK40" i="99"/>
  <c r="EK42" i="99"/>
  <c r="HQ42" i="99"/>
  <c r="EV40" i="99"/>
  <c r="EQ29" i="99"/>
  <c r="ET28" i="99"/>
  <c r="EQ33" i="99"/>
  <c r="ET33" i="99"/>
  <c r="ET24" i="99"/>
  <c r="EQ28" i="99"/>
  <c r="ES42" i="99"/>
  <c r="HQ31" i="99"/>
  <c r="EQ23" i="99"/>
  <c r="EQ32" i="99"/>
  <c r="EQ24" i="99"/>
  <c r="ET42" i="99"/>
  <c r="ET11" i="99"/>
  <c r="ET40" i="99"/>
  <c r="HQ40" i="99"/>
  <c r="EQ16" i="99"/>
  <c r="EQ14" i="99"/>
  <c r="ER16" i="99"/>
  <c r="EI40" i="99"/>
  <c r="EI42" i="99"/>
  <c r="ER42" i="99"/>
  <c r="EB33" i="99"/>
  <c r="EB38" i="99"/>
  <c r="EE37" i="99"/>
  <c r="EE32" i="99"/>
  <c r="EB37" i="99"/>
  <c r="EC16" i="99"/>
  <c r="EE15" i="99"/>
  <c r="EE12" i="99"/>
  <c r="EB15" i="99"/>
  <c r="EB11" i="99"/>
  <c r="EC40" i="99"/>
  <c r="EB10" i="99"/>
  <c r="DS40" i="99"/>
  <c r="DS42" i="99"/>
  <c r="EB42" i="99"/>
  <c r="ED40" i="99"/>
  <c r="DU42" i="99"/>
  <c r="ED42" i="99"/>
  <c r="EB40" i="99"/>
  <c r="CS40" i="99"/>
  <c r="CX33" i="99"/>
  <c r="CX23" i="99"/>
  <c r="CX22" i="99"/>
  <c r="CX37" i="99"/>
  <c r="CX26" i="99"/>
  <c r="DA39" i="99"/>
  <c r="CY39" i="99"/>
  <c r="CY42" i="99"/>
  <c r="CX15" i="99"/>
  <c r="CP40" i="99"/>
  <c r="CO16" i="99"/>
  <c r="CX16" i="99"/>
  <c r="CY16" i="99"/>
  <c r="DP10" i="99"/>
  <c r="DM28" i="99"/>
  <c r="DG40" i="99"/>
  <c r="DN42" i="99"/>
  <c r="DN40" i="99"/>
  <c r="DM26" i="99"/>
  <c r="DM39" i="99"/>
  <c r="DM18" i="99"/>
  <c r="DM19" i="99"/>
  <c r="DF42" i="99"/>
  <c r="DO42" i="99"/>
  <c r="DO40" i="99"/>
  <c r="DD40" i="99"/>
  <c r="CI21" i="99"/>
  <c r="HK31" i="99"/>
  <c r="HK37" i="99"/>
  <c r="CI18" i="99"/>
  <c r="CL31" i="99"/>
  <c r="CI29" i="99"/>
  <c r="CL37" i="99"/>
  <c r="CL32" i="99"/>
  <c r="HK32" i="99"/>
  <c r="CI36" i="99"/>
  <c r="CL39" i="99"/>
  <c r="CI22" i="99"/>
  <c r="CL21" i="99"/>
  <c r="HL40" i="99"/>
  <c r="CC40" i="99"/>
  <c r="CM40" i="99"/>
  <c r="CI14" i="99"/>
  <c r="CJ16" i="99"/>
  <c r="HK10" i="99"/>
  <c r="HK14" i="99"/>
  <c r="BZ39" i="99"/>
  <c r="CI39" i="99"/>
  <c r="CJ39" i="99"/>
  <c r="CA40" i="99"/>
  <c r="BT28" i="99"/>
  <c r="BT39" i="99"/>
  <c r="BU42" i="99"/>
  <c r="BT23" i="99"/>
  <c r="HE28" i="99"/>
  <c r="BT31" i="99"/>
  <c r="HE16" i="99"/>
  <c r="BW16" i="99"/>
  <c r="BT13" i="99"/>
  <c r="BX42" i="99"/>
  <c r="BT11" i="99"/>
  <c r="BN40" i="99"/>
  <c r="BT16" i="99"/>
  <c r="BU39" i="99"/>
  <c r="BL40" i="99"/>
  <c r="BH35" i="99"/>
  <c r="BE25" i="99"/>
  <c r="BE39" i="99"/>
  <c r="GY39" i="99"/>
  <c r="AY42" i="99"/>
  <c r="BH40" i="99"/>
  <c r="GY40" i="99"/>
  <c r="BI40" i="99"/>
  <c r="GY35" i="99"/>
  <c r="BE28" i="99"/>
  <c r="BE21" i="99"/>
  <c r="GY20" i="99"/>
  <c r="BH33" i="99"/>
  <c r="BE23" i="99"/>
  <c r="BH20" i="99"/>
  <c r="BE29" i="99"/>
  <c r="BE15" i="99"/>
  <c r="BE12" i="99"/>
  <c r="BH14" i="99"/>
  <c r="BE14" i="99"/>
  <c r="BH15" i="99"/>
  <c r="BG40" i="99"/>
  <c r="AX42" i="99"/>
  <c r="AV40" i="99"/>
  <c r="AV42" i="99"/>
  <c r="BE40" i="99"/>
  <c r="GS16" i="99"/>
  <c r="AS16" i="99"/>
  <c r="AP15" i="99"/>
  <c r="AP16" i="99"/>
  <c r="AQ42" i="99"/>
  <c r="GT42" i="99"/>
  <c r="AT42" i="99"/>
  <c r="AS27" i="99"/>
  <c r="AJ39" i="99"/>
  <c r="GS24" i="99"/>
  <c r="AP21" i="99"/>
  <c r="AK40" i="99"/>
  <c r="AP22" i="99"/>
  <c r="AP23" i="99"/>
  <c r="AP26" i="99"/>
  <c r="AP30" i="99"/>
  <c r="AP27" i="99"/>
  <c r="AS24" i="99"/>
  <c r="AP37" i="99"/>
  <c r="GS37" i="99"/>
  <c r="AS30" i="99"/>
  <c r="AG42" i="99"/>
  <c r="AI42" i="99"/>
  <c r="AR42" i="99"/>
  <c r="AR40" i="99"/>
  <c r="AA32" i="99"/>
  <c r="AA34" i="99"/>
  <c r="AA22" i="99"/>
  <c r="AA24" i="99"/>
  <c r="AA23" i="99"/>
  <c r="AA31" i="99"/>
  <c r="AD24" i="99"/>
  <c r="AA16" i="99"/>
  <c r="AD42" i="99"/>
  <c r="GN42" i="99"/>
  <c r="AD15" i="99"/>
  <c r="AA15" i="99"/>
  <c r="AB16" i="99"/>
  <c r="T42" i="99"/>
  <c r="AC42" i="99"/>
  <c r="AC40" i="99"/>
  <c r="R40" i="99"/>
  <c r="R42" i="99"/>
  <c r="AA42" i="99"/>
  <c r="AC39" i="99"/>
  <c r="R39" i="99"/>
  <c r="AA39" i="99"/>
  <c r="AA40" i="99"/>
  <c r="S42" i="99"/>
  <c r="AB42" i="99"/>
  <c r="O22" i="99"/>
  <c r="L27" i="99"/>
  <c r="O23" i="99"/>
  <c r="L21" i="99"/>
  <c r="L30" i="99"/>
  <c r="F40" i="99"/>
  <c r="O40" i="99"/>
  <c r="L32" i="99"/>
  <c r="L36" i="99"/>
  <c r="N40" i="99"/>
  <c r="L25" i="99"/>
  <c r="N42" i="99"/>
  <c r="M42" i="99"/>
  <c r="P42" i="99"/>
  <c r="L14" i="99"/>
  <c r="L15" i="99"/>
  <c r="P16" i="99"/>
  <c r="M40" i="99"/>
  <c r="L12" i="99"/>
  <c r="M16" i="99"/>
  <c r="L10" i="99"/>
  <c r="C16" i="99"/>
  <c r="DI40" i="100"/>
  <c r="HD40" i="100"/>
  <c r="CZ42" i="100"/>
  <c r="DF42" i="100"/>
  <c r="HC40" i="100"/>
  <c r="CX40" i="100"/>
  <c r="CY42" i="100"/>
  <c r="DH40" i="100"/>
  <c r="HB16" i="100"/>
  <c r="DG16" i="100"/>
  <c r="DD16" i="100"/>
  <c r="CQ42" i="100"/>
  <c r="BT40" i="100"/>
  <c r="BZ40" i="100"/>
  <c r="BU42" i="100"/>
  <c r="CD42" i="100"/>
  <c r="BN40" i="100"/>
  <c r="GX42" i="100"/>
  <c r="BN16" i="100"/>
  <c r="GV16" i="100"/>
  <c r="BD42" i="100"/>
  <c r="BM42" i="100"/>
  <c r="BB40" i="100"/>
  <c r="BK40" i="100"/>
  <c r="AP40" i="100"/>
  <c r="AQ42" i="100"/>
  <c r="AW42" i="100"/>
  <c r="AX40" i="100"/>
  <c r="AO42" i="100"/>
  <c r="AX42" i="100"/>
  <c r="AM40" i="100"/>
  <c r="AM42" i="100"/>
  <c r="AV42" i="100"/>
  <c r="AH42" i="100"/>
  <c r="GR40" i="100"/>
  <c r="AK42" i="100"/>
  <c r="AH40" i="100"/>
  <c r="X40" i="100"/>
  <c r="I40" i="100"/>
  <c r="R40" i="100"/>
  <c r="S40" i="100"/>
  <c r="FX40" i="99"/>
  <c r="IC40" i="99"/>
  <c r="FO42" i="99"/>
  <c r="FX42" i="99"/>
  <c r="IE42" i="99"/>
  <c r="FZ42" i="99"/>
  <c r="IC42" i="99"/>
  <c r="FL40" i="99"/>
  <c r="FV40" i="99"/>
  <c r="EV42" i="99"/>
  <c r="HS42" i="99"/>
  <c r="EH40" i="99"/>
  <c r="ER40" i="99"/>
  <c r="CR40" i="99"/>
  <c r="DB40" i="99"/>
  <c r="CO40" i="99"/>
  <c r="CY40" i="99"/>
  <c r="DG42" i="99"/>
  <c r="DP42" i="99"/>
  <c r="DP40" i="99"/>
  <c r="DD42" i="99"/>
  <c r="DM40" i="99"/>
  <c r="CC42" i="99"/>
  <c r="HK40" i="99"/>
  <c r="CL40" i="99"/>
  <c r="BZ40" i="99"/>
  <c r="CJ40" i="99"/>
  <c r="HE40" i="99"/>
  <c r="BW40" i="99"/>
  <c r="BN42" i="99"/>
  <c r="BK40" i="99"/>
  <c r="BU40" i="99"/>
  <c r="BE42" i="99"/>
  <c r="BH42" i="99"/>
  <c r="GY42" i="99"/>
  <c r="AQ40" i="99"/>
  <c r="GT40" i="99"/>
  <c r="AT40" i="99"/>
  <c r="AJ40" i="99"/>
  <c r="AS39" i="99"/>
  <c r="GS39" i="99"/>
  <c r="AP39" i="99"/>
  <c r="C40" i="99"/>
  <c r="L40" i="99"/>
  <c r="L16" i="99"/>
  <c r="DH42" i="100"/>
  <c r="HC42" i="100"/>
  <c r="CX42" i="100"/>
  <c r="HB42" i="100"/>
  <c r="HB40" i="100"/>
  <c r="DG40" i="100"/>
  <c r="HD42" i="100"/>
  <c r="BB42" i="100"/>
  <c r="AP42" i="100"/>
  <c r="AV40" i="100"/>
  <c r="X42" i="100"/>
  <c r="FU40" i="99"/>
  <c r="FL42" i="99"/>
  <c r="FU42" i="99"/>
  <c r="EH42" i="99"/>
  <c r="EQ42" i="99"/>
  <c r="EQ40" i="99"/>
  <c r="DA40" i="99"/>
  <c r="CR42" i="99"/>
  <c r="DA42" i="99"/>
  <c r="CX40" i="99"/>
  <c r="CO42" i="99"/>
  <c r="CX42" i="99"/>
  <c r="DM42" i="99"/>
  <c r="HK42" i="99"/>
  <c r="CL42" i="99"/>
  <c r="CI40" i="99"/>
  <c r="BZ42" i="99"/>
  <c r="CI42" i="99"/>
  <c r="BW42" i="99"/>
  <c r="HE42" i="99"/>
  <c r="BT40" i="99"/>
  <c r="BK42" i="99"/>
  <c r="BT42" i="99"/>
  <c r="AJ42" i="99"/>
  <c r="GS40" i="99"/>
  <c r="AS40" i="99"/>
  <c r="AP40" i="99"/>
  <c r="GS42" i="99"/>
  <c r="AS42" i="99"/>
  <c r="AP42" i="99"/>
  <c r="FR8" i="100"/>
  <c r="FS8" i="100"/>
  <c r="FT8" i="100"/>
  <c r="FU8" i="100"/>
  <c r="FV8" i="100"/>
  <c r="FW8" i="100"/>
  <c r="FX8" i="100"/>
  <c r="FY8" i="100"/>
  <c r="FZ8" i="100"/>
  <c r="GA8" i="100"/>
  <c r="GB8" i="100"/>
  <c r="GC8" i="100"/>
  <c r="GD8" i="100"/>
  <c r="GE8" i="100"/>
  <c r="GF8" i="100"/>
  <c r="GG8" i="100"/>
  <c r="GH8" i="100"/>
  <c r="GI8" i="100"/>
  <c r="GJ8" i="100"/>
  <c r="GK8" i="100"/>
  <c r="GL8" i="100"/>
  <c r="GM8" i="100"/>
  <c r="GN8" i="100"/>
  <c r="GO8" i="100"/>
  <c r="GP8" i="100"/>
  <c r="GQ8" i="100"/>
  <c r="GR8" i="100"/>
  <c r="GS8" i="100"/>
  <c r="GT8" i="100"/>
  <c r="GU8" i="100"/>
  <c r="GV8" i="100"/>
  <c r="GW8" i="100"/>
  <c r="GX8" i="100"/>
  <c r="GY8" i="100"/>
  <c r="GZ8" i="100"/>
  <c r="HA8" i="100"/>
  <c r="HB8" i="100"/>
  <c r="HC8" i="100"/>
  <c r="HD8" i="100"/>
  <c r="HE8" i="100"/>
  <c r="HF8" i="100"/>
  <c r="HG8" i="100"/>
  <c r="HH8" i="100"/>
  <c r="HI8" i="100"/>
  <c r="HJ8" i="100"/>
  <c r="AG40" i="100"/>
  <c r="GS42" i="100"/>
  <c r="BN42" i="100"/>
  <c r="AI42" i="100"/>
  <c r="AL42" i="100"/>
  <c r="GR42" i="100"/>
  <c r="GV42" i="100"/>
  <c r="BK42" i="100"/>
  <c r="GS13" i="100"/>
  <c r="GY13" i="100"/>
  <c r="U13" i="100"/>
  <c r="GM13" i="100"/>
  <c r="EL40" i="100"/>
  <c r="DE40" i="100"/>
  <c r="CU40" i="100"/>
  <c r="DD18" i="100"/>
  <c r="HB18" i="100"/>
  <c r="EZ35" i="100"/>
  <c r="HE35" i="100"/>
  <c r="BK39" i="100"/>
  <c r="AG36" i="100"/>
  <c r="GV40" i="100"/>
  <c r="GM19" i="100"/>
  <c r="GV31" i="100"/>
  <c r="DG18" i="100"/>
  <c r="U20" i="100"/>
  <c r="R20" i="100"/>
  <c r="GV20" i="100"/>
  <c r="DG24" i="100"/>
  <c r="DD24" i="100"/>
  <c r="HB24" i="100"/>
  <c r="FO25" i="100"/>
  <c r="GP27" i="100"/>
  <c r="GM31" i="100"/>
  <c r="U31" i="100"/>
  <c r="GY31" i="100"/>
  <c r="GS31" i="100"/>
  <c r="GA35" i="100"/>
  <c r="GD35" i="100"/>
  <c r="EF42" i="100"/>
  <c r="EL42" i="100"/>
  <c r="EU42" i="100"/>
  <c r="HF42" i="100"/>
  <c r="HF40" i="100"/>
  <c r="GS40" i="100"/>
  <c r="GY12" i="100"/>
  <c r="DG12" i="100"/>
  <c r="AP16" i="100"/>
  <c r="AV16" i="100"/>
  <c r="AZ16" i="100"/>
  <c r="CA16" i="100"/>
  <c r="CD16" i="100"/>
  <c r="BT16" i="100"/>
  <c r="CC16" i="100"/>
  <c r="FO19" i="100"/>
  <c r="GT42" i="100"/>
  <c r="BO42" i="100"/>
  <c r="EB16" i="100"/>
  <c r="EK12" i="100"/>
  <c r="EE16" i="100"/>
  <c r="U23" i="100"/>
  <c r="HE23" i="100"/>
  <c r="GY23" i="100"/>
  <c r="GM23" i="100"/>
  <c r="GS23" i="100"/>
  <c r="GV27" i="100"/>
  <c r="BN27" i="100"/>
  <c r="GY35" i="100"/>
  <c r="DG35" i="100"/>
  <c r="HB39" i="100"/>
  <c r="CF40" i="100"/>
  <c r="DG42" i="100"/>
  <c r="CA42" i="100"/>
  <c r="BN39" i="100"/>
  <c r="BA42" i="100"/>
  <c r="CV42" i="100"/>
  <c r="DE42" i="100"/>
  <c r="GY40" i="100"/>
  <c r="U40" i="100"/>
  <c r="ET40" i="100"/>
  <c r="GW42" i="100"/>
  <c r="GU42" i="100"/>
  <c r="BP42" i="100"/>
  <c r="CS40" i="100"/>
  <c r="CL40" i="100"/>
  <c r="CF16" i="100"/>
  <c r="CO16" i="100"/>
  <c r="CC11" i="100"/>
  <c r="HE11" i="100"/>
  <c r="GV12" i="100"/>
  <c r="BK12" i="100"/>
  <c r="HH13" i="100"/>
  <c r="EZ13" i="100"/>
  <c r="GP18" i="100"/>
  <c r="R18" i="100"/>
  <c r="HH18" i="100"/>
  <c r="GV35" i="100"/>
  <c r="BN35" i="100"/>
  <c r="BK35" i="100"/>
  <c r="AA40" i="100"/>
  <c r="CC40" i="100"/>
  <c r="GM40" i="100"/>
  <c r="GY32" i="100"/>
  <c r="GP13" i="100"/>
  <c r="U18" i="100"/>
  <c r="GM18" i="100"/>
  <c r="HH27" i="100"/>
  <c r="HB27" i="100"/>
  <c r="R27" i="100"/>
  <c r="AV33" i="100"/>
  <c r="AY33" i="100"/>
  <c r="AS40" i="100"/>
  <c r="AT42" i="100"/>
  <c r="CG42" i="100"/>
  <c r="CP42" i="100"/>
  <c r="HH39" i="100"/>
  <c r="U39" i="100"/>
  <c r="AJ36" i="100"/>
  <c r="DZ42" i="100"/>
  <c r="EI40" i="100"/>
  <c r="GS15" i="100"/>
  <c r="GM15" i="100"/>
  <c r="BZ19" i="100"/>
  <c r="FO26" i="100"/>
  <c r="FL26" i="100"/>
  <c r="HH31" i="100"/>
  <c r="EZ31" i="100"/>
  <c r="GM35" i="100"/>
  <c r="GS35" i="100"/>
  <c r="U35" i="100"/>
  <c r="BT42" i="100"/>
  <c r="BZ42" i="100"/>
  <c r="AZ40" i="100"/>
  <c r="AY16" i="100"/>
  <c r="FI40" i="100"/>
  <c r="FI42" i="100"/>
  <c r="HB13" i="100"/>
  <c r="AJ21" i="100"/>
  <c r="GM21" i="100"/>
  <c r="DV36" i="100"/>
  <c r="DS36" i="100"/>
  <c r="CB40" i="100"/>
  <c r="BS42" i="100"/>
  <c r="CB42" i="100"/>
  <c r="HE13" i="100"/>
  <c r="BZ16" i="100"/>
  <c r="EZ22" i="100"/>
  <c r="HH22" i="100"/>
  <c r="AL40" i="100"/>
  <c r="BK32" i="100"/>
  <c r="GW40" i="100"/>
  <c r="GV32" i="100"/>
  <c r="FO16" i="100"/>
  <c r="CR29" i="100"/>
  <c r="CO29" i="100"/>
  <c r="DD31" i="100"/>
  <c r="DG31" i="100"/>
  <c r="HB31" i="100"/>
  <c r="R39" i="100"/>
  <c r="FQ40" i="100"/>
  <c r="GP14" i="100"/>
  <c r="AJ14" i="100"/>
  <c r="AZ42" i="100"/>
  <c r="BK31" i="100"/>
  <c r="GS11" i="100"/>
  <c r="GM11" i="100"/>
  <c r="X16" i="100"/>
  <c r="AG16" i="100"/>
  <c r="GV13" i="100"/>
  <c r="GM39" i="100"/>
  <c r="AJ39" i="100"/>
  <c r="DV16" i="100"/>
  <c r="GD16" i="100"/>
  <c r="FL36" i="100"/>
  <c r="FL11" i="100"/>
  <c r="EH12" i="100"/>
  <c r="DS13" i="100"/>
  <c r="GD14" i="100"/>
  <c r="EZ18" i="100"/>
  <c r="FL19" i="100"/>
  <c r="FL25" i="100"/>
  <c r="EK29" i="100"/>
  <c r="DV31" i="100"/>
  <c r="GD37" i="100"/>
  <c r="FD40" i="100"/>
  <c r="FD42" i="100"/>
  <c r="FM42" i="100"/>
  <c r="EN16" i="100"/>
  <c r="DV11" i="100"/>
  <c r="GD12" i="100"/>
  <c r="FM16" i="100"/>
  <c r="GD18" i="100"/>
  <c r="FL21" i="100"/>
  <c r="GD27" i="100"/>
  <c r="DS30" i="100"/>
  <c r="FO39" i="100"/>
  <c r="GC39" i="100"/>
  <c r="GZ40" i="100"/>
  <c r="HH10" i="100"/>
  <c r="DJ16" i="100"/>
  <c r="DS16" i="100"/>
  <c r="BK19" i="100"/>
  <c r="BK25" i="100"/>
  <c r="BK29" i="100"/>
  <c r="U30" i="100"/>
  <c r="EW36" i="100"/>
  <c r="HI39" i="100"/>
  <c r="GY10" i="100"/>
  <c r="EZ11" i="100"/>
  <c r="GA13" i="100"/>
  <c r="DH16" i="100"/>
  <c r="FI16" i="100"/>
  <c r="DS29" i="100"/>
  <c r="GA31" i="100"/>
  <c r="FL32" i="100"/>
  <c r="EZ34" i="100"/>
  <c r="ES40" i="100"/>
  <c r="ED42" i="100"/>
  <c r="EM42" i="100"/>
  <c r="BZ10" i="100"/>
  <c r="GD13" i="100"/>
  <c r="GY14" i="100"/>
  <c r="CR15" i="100"/>
  <c r="EW21" i="100"/>
  <c r="EH22" i="100"/>
  <c r="GD22" i="100"/>
  <c r="GA23" i="100"/>
  <c r="FO27" i="100"/>
  <c r="EW29" i="100"/>
  <c r="AY31" i="100"/>
  <c r="GD36" i="100"/>
  <c r="GD15" i="100"/>
  <c r="FO18" i="100"/>
  <c r="GD23" i="100"/>
  <c r="GD34" i="100"/>
  <c r="DV35" i="100"/>
  <c r="EX16" i="100"/>
  <c r="EL39" i="100"/>
  <c r="GD19" i="100"/>
  <c r="DV20" i="100"/>
  <c r="EK23" i="100"/>
  <c r="GD26" i="100"/>
  <c r="DV27" i="100"/>
  <c r="FW42" i="100"/>
  <c r="GF42" i="100"/>
  <c r="GF40" i="100"/>
  <c r="GA18" i="100"/>
  <c r="GA34" i="100"/>
  <c r="GA36" i="100"/>
  <c r="GD20" i="100"/>
  <c r="GA39" i="100"/>
  <c r="GA37" i="100"/>
  <c r="GA38" i="100"/>
  <c r="GE16" i="100"/>
  <c r="FV40" i="100"/>
  <c r="GA15" i="100"/>
  <c r="GA14" i="100"/>
  <c r="GB16" i="100"/>
  <c r="FT42" i="100"/>
  <c r="GC40" i="100"/>
  <c r="FR16" i="100"/>
  <c r="GA16" i="100"/>
  <c r="FR40" i="100"/>
  <c r="FL24" i="100"/>
  <c r="FH42" i="100"/>
  <c r="FQ42" i="100"/>
  <c r="FL39" i="100"/>
  <c r="FO36" i="100"/>
  <c r="FL28" i="100"/>
  <c r="FL29" i="100"/>
  <c r="FF40" i="100"/>
  <c r="FO40" i="100"/>
  <c r="FL18" i="100"/>
  <c r="FM39" i="100"/>
  <c r="FL20" i="100"/>
  <c r="FL31" i="100"/>
  <c r="FG42" i="100"/>
  <c r="FP42" i="100"/>
  <c r="FP40" i="100"/>
  <c r="FL15" i="100"/>
  <c r="FL14" i="100"/>
  <c r="FE42" i="100"/>
  <c r="FN40" i="100"/>
  <c r="FC40" i="100"/>
  <c r="FM40" i="100"/>
  <c r="FC16" i="100"/>
  <c r="FL16" i="100"/>
  <c r="HH23" i="100"/>
  <c r="EW26" i="100"/>
  <c r="EW31" i="100"/>
  <c r="HH34" i="100"/>
  <c r="EW39" i="100"/>
  <c r="FB40" i="100"/>
  <c r="EW27" i="100"/>
  <c r="EW28" i="100"/>
  <c r="EY39" i="100"/>
  <c r="EW34" i="100"/>
  <c r="EW37" i="100"/>
  <c r="FA40" i="100"/>
  <c r="EQ40" i="100"/>
  <c r="HI40" i="100"/>
  <c r="ER42" i="100"/>
  <c r="EX42" i="100"/>
  <c r="EQ16" i="100"/>
  <c r="EW11" i="100"/>
  <c r="HH11" i="100"/>
  <c r="EW14" i="100"/>
  <c r="EW13" i="100"/>
  <c r="EW16" i="100"/>
  <c r="EP40" i="100"/>
  <c r="EX40" i="100"/>
  <c r="EN40" i="100"/>
  <c r="EB42" i="100"/>
  <c r="EK42" i="100"/>
  <c r="EK40" i="100"/>
  <c r="EH36" i="100"/>
  <c r="EH32" i="100"/>
  <c r="EM40" i="100"/>
  <c r="EH21" i="100"/>
  <c r="EH34" i="100"/>
  <c r="EI42" i="100"/>
  <c r="EI16" i="100"/>
  <c r="EJ40" i="100"/>
  <c r="DY40" i="100"/>
  <c r="EA42" i="100"/>
  <c r="EJ42" i="100"/>
  <c r="DY16" i="100"/>
  <c r="EH16" i="100"/>
  <c r="DT39" i="100"/>
  <c r="DN40" i="100"/>
  <c r="DS22" i="100"/>
  <c r="DS27" i="100"/>
  <c r="DS19" i="100"/>
  <c r="DV30" i="100"/>
  <c r="DV18" i="100"/>
  <c r="DO40" i="100"/>
  <c r="DM39" i="100"/>
  <c r="DV39" i="100"/>
  <c r="DS34" i="100"/>
  <c r="DU39" i="100"/>
  <c r="DS20" i="100"/>
  <c r="DS21" i="100"/>
  <c r="DS26" i="100"/>
  <c r="DS23" i="100"/>
  <c r="DS11" i="100"/>
  <c r="DT16" i="100"/>
  <c r="DL42" i="100"/>
  <c r="DJ40" i="100"/>
  <c r="DJ39" i="100"/>
  <c r="FF42" i="100"/>
  <c r="FO42" i="100"/>
  <c r="DD40" i="100"/>
  <c r="CU42" i="100"/>
  <c r="DD42" i="100"/>
  <c r="AY40" i="100"/>
  <c r="AS42" i="100"/>
  <c r="AY42" i="100"/>
  <c r="GP40" i="100"/>
  <c r="AA42" i="100"/>
  <c r="AJ40" i="100"/>
  <c r="CC42" i="100"/>
  <c r="GC42" i="100"/>
  <c r="CR40" i="100"/>
  <c r="CL42" i="100"/>
  <c r="CR42" i="100"/>
  <c r="FN42" i="100"/>
  <c r="CO40" i="100"/>
  <c r="CF42" i="100"/>
  <c r="CO42" i="100"/>
  <c r="ET42" i="100"/>
  <c r="HE42" i="100"/>
  <c r="HE40" i="100"/>
  <c r="HJ40" i="100"/>
  <c r="ES42" i="100"/>
  <c r="EK16" i="100"/>
  <c r="FV42" i="100"/>
  <c r="FU40" i="100"/>
  <c r="GA40" i="100"/>
  <c r="GE40" i="100"/>
  <c r="GB40" i="100"/>
  <c r="FR42" i="100"/>
  <c r="FL40" i="100"/>
  <c r="FC42" i="100"/>
  <c r="FL42" i="100"/>
  <c r="HH16" i="100"/>
  <c r="EZ16" i="100"/>
  <c r="EZ40" i="100"/>
  <c r="EQ42" i="100"/>
  <c r="HH40" i="100"/>
  <c r="HI42" i="100"/>
  <c r="FA42" i="100"/>
  <c r="EN42" i="100"/>
  <c r="EW42" i="100"/>
  <c r="EW40" i="100"/>
  <c r="EP42" i="100"/>
  <c r="EY40" i="100"/>
  <c r="DY42" i="100"/>
  <c r="EH42" i="100"/>
  <c r="EH40" i="100"/>
  <c r="DN42" i="100"/>
  <c r="DW40" i="100"/>
  <c r="DT40" i="100"/>
  <c r="DO42" i="100"/>
  <c r="DX42" i="100"/>
  <c r="DM40" i="100"/>
  <c r="DS40" i="100"/>
  <c r="DX40" i="100"/>
  <c r="DS39" i="100"/>
  <c r="DU40" i="100"/>
  <c r="DJ42" i="100"/>
  <c r="AJ42" i="100"/>
  <c r="GP42" i="100"/>
  <c r="AG42" i="100"/>
  <c r="FB42" i="100"/>
  <c r="HJ42" i="100"/>
  <c r="EY42" i="100"/>
  <c r="DU42" i="100"/>
  <c r="FU42" i="100"/>
  <c r="GD42" i="100"/>
  <c r="GD40" i="100"/>
  <c r="GE42" i="100"/>
  <c r="GB42" i="100"/>
  <c r="EZ42" i="100"/>
  <c r="HH42" i="100"/>
  <c r="DW42" i="100"/>
  <c r="DT42" i="100"/>
  <c r="DM42" i="100"/>
  <c r="DV42" i="100"/>
  <c r="DV40" i="100"/>
  <c r="DS42" i="100"/>
  <c r="GA42" i="100"/>
</calcChain>
</file>

<file path=xl/sharedStrings.xml><?xml version="1.0" encoding="utf-8"?>
<sst xmlns="http://schemas.openxmlformats.org/spreadsheetml/2006/main" count="691" uniqueCount="195">
  <si>
    <t>ИСПОЛНЕНО налоговые и неналоговые доходы за 2024 год</t>
  </si>
  <si>
    <t>ИСПОЛНЕНО налоговые доходы за 2024 год</t>
  </si>
  <si>
    <t>ИСПОЛНЕНО НДФЛ за 2024 год</t>
  </si>
  <si>
    <t>ИСПОЛНЕНО ДОХОДЫ ОТ УПЛАТЫ АКЦИЗОВ НА НЕФТЕПРОДУКТЫ за 2024 год</t>
  </si>
  <si>
    <t>ИСПОЛНЕНО Налог, взимаемый в связи с применением упрощенной системы налогообложения за 2024 год</t>
  </si>
  <si>
    <t>ИСПОЛНЕНО ЕНВД за 2024 год</t>
  </si>
  <si>
    <t>ИСПОЛНЕНО Налог, взимаемый в связи с применением патентной системой налогообложения  за 2024 год</t>
  </si>
  <si>
    <t>ИСПОЛНЕНО ЕСХН за 2024 год</t>
  </si>
  <si>
    <t>ИСПОЛНЕНО налог на имущество физических лиц за 2024 год</t>
  </si>
  <si>
    <t>ИСПОЛНЕНО земельный налог за 2024 год</t>
  </si>
  <si>
    <t>ИСПОЛНЕНО НАЛОГ НА ДОБЫЧУ ПОЛЕЗНЫХ ИСКОПАЕМЫХ за 2024 год</t>
  </si>
  <si>
    <t>ИСПОЛНЕНО ГОСУДАРСТВЕННАЯ ПОШЛИНА за 2024 год</t>
  </si>
  <si>
    <t>ИСПОЛНЕНО - ЗАДОЛЖЕННОСТЬ И ПЕРЕРАСЧЕТЫ ПО ОТМЕНЕННЫМ НАЛОГАМ за 2024 год</t>
  </si>
  <si>
    <t>Доля налоговых доходов в общем объеме налоговых и неналоговых доходов за 2024 год</t>
  </si>
  <si>
    <t>Доля доходов от НДФЛ в общем объеме налоговых доходов                                          за 2024 год</t>
  </si>
  <si>
    <t>Доля акцизов на нефтепродукты в общем объеме налоговых доходов по за 2024 год</t>
  </si>
  <si>
    <t>Доля доходов от ЕНВД в общем объеме налоговых доходов                                          за 2024 год</t>
  </si>
  <si>
    <t xml:space="preserve">Доля доходов от налога на имущ. физ лиц  в общем объеме налоговых доходов  за 2024 год </t>
  </si>
  <si>
    <t>Муниципальные образования</t>
  </si>
  <si>
    <t>Всего консолид. бюджет</t>
  </si>
  <si>
    <t>Бюджеты городских округов и  муниципальных районов</t>
  </si>
  <si>
    <t>Бюджеты поселений - всего</t>
  </si>
  <si>
    <t>Городские округа</t>
  </si>
  <si>
    <t xml:space="preserve"> </t>
  </si>
  <si>
    <t>Вичуга</t>
  </si>
  <si>
    <t>Иваново</t>
  </si>
  <si>
    <t>Кинешма</t>
  </si>
  <si>
    <t>Кохма</t>
  </si>
  <si>
    <t>Тейково</t>
  </si>
  <si>
    <t>Шуя</t>
  </si>
  <si>
    <t>Итого по городским округам</t>
  </si>
  <si>
    <t>Мунициппальные районы</t>
  </si>
  <si>
    <t>Верхнеландеховский</t>
  </si>
  <si>
    <t>Вичугский</t>
  </si>
  <si>
    <t>Гав.Посадский</t>
  </si>
  <si>
    <t>Заволжский</t>
  </si>
  <si>
    <t>Ивановский</t>
  </si>
  <si>
    <t>Ильинский</t>
  </si>
  <si>
    <t>Кинешемский</t>
  </si>
  <si>
    <t>Комсомольский</t>
  </si>
  <si>
    <t>Лежневский</t>
  </si>
  <si>
    <t>Лухский</t>
  </si>
  <si>
    <t>Палехский</t>
  </si>
  <si>
    <t>Пестяковский</t>
  </si>
  <si>
    <t>Приволжский</t>
  </si>
  <si>
    <t>Пучежский</t>
  </si>
  <si>
    <t>Родниковский</t>
  </si>
  <si>
    <t>Савинский</t>
  </si>
  <si>
    <t>Тейковский</t>
  </si>
  <si>
    <t>Фурмановский</t>
  </si>
  <si>
    <t>Шуйский</t>
  </si>
  <si>
    <t>Южский</t>
  </si>
  <si>
    <t>Юрьевецкий</t>
  </si>
  <si>
    <t>Итого по муниципальным районам  (поселениям)</t>
  </si>
  <si>
    <t>Итого по местным бюджетам</t>
  </si>
  <si>
    <t>Областной бюджет</t>
  </si>
  <si>
    <t>ВСЕГО*</t>
  </si>
  <si>
    <t xml:space="preserve"> *итоговые суммы по отчету об исполнении консолидированного бюджета</t>
  </si>
  <si>
    <t>сверено с 317 ф</t>
  </si>
  <si>
    <t xml:space="preserve">ИСПОЛНЕНО - НЕНАЛОГОВЫЕ ДОХОДЫ   за 2024 год </t>
  </si>
  <si>
    <t xml:space="preserve">ИСПОЛНЕНО - аренда земли после разграничения госсобственности на землю  за 2024 год </t>
  </si>
  <si>
    <t>ИСПОЛНЕНО - аренда имущества  за 2024 год</t>
  </si>
  <si>
    <t>ИСПОЛНЕНО - плата за негат. возд. на окруж.среду  за 2024 год</t>
  </si>
  <si>
    <t>ИСПОЛНЕНО - Доходы от оказания платных услуг и компенсации затрат государства  за 2024 год (КБК 1 13 00000 00 0000 000)</t>
  </si>
  <si>
    <t xml:space="preserve">ИСПОЛНЕНО - Доходы от продажи земельных участков, государственная собственность на которые разграничены за 2024 год </t>
  </si>
  <si>
    <t>ИСПОЛНЕНО - прочие неналоговые доходы (КБК 1 17 05…)  за 2024 год</t>
  </si>
  <si>
    <t xml:space="preserve">ИСПОЛНЕНО - инициативные платежи (КБК 1 17 15…)  за 2024 год </t>
  </si>
  <si>
    <t>Доля  доходов от ар.платы за  землю до разгранич. соб-ти в общем объеме  неналоговых доходов   за 2024 год</t>
  </si>
  <si>
    <t>Доля  доходов от аренды имущества в общем объеме  неналоговых доходов   за 2024 год</t>
  </si>
  <si>
    <t>Доля  доходов от реализации имущества в общем объеме  неналоговых доходов   за 2024 год</t>
  </si>
  <si>
    <t>Доля  доходов от штрафных санкц в общем объеме  неналоговых доходов   за 2024 год</t>
  </si>
  <si>
    <t>Всего консолид. Бюджет</t>
  </si>
  <si>
    <t>Бюджеты поселений-всего</t>
  </si>
  <si>
    <t>ВСЕГО *</t>
  </si>
  <si>
    <t xml:space="preserve">Исполнение налоговых доходов бюджетов муниципальных образований  по состоянию на 01.01.2026 года </t>
  </si>
  <si>
    <t xml:space="preserve">УТВЕРЖДЕНО НАЛОГОВЫЕ И НЕНАЛОГОВЫЕ на 2025 ГОД </t>
  </si>
  <si>
    <t>ИСПОЛНЕНО налоговые и неналоговые доходы за 2025 год</t>
  </si>
  <si>
    <t>% исполнения по налоговым и неналоговым доходам по состоянию на 01.01.2026</t>
  </si>
  <si>
    <t>Темп роста (снижения) по налоговым и неналоговым доходам (2025 к  2024)</t>
  </si>
  <si>
    <t xml:space="preserve">УТВЕРЖДЕНО НАЛОГОВЫЕ ДОХОДЫ на 2025 ГОД </t>
  </si>
  <si>
    <t>ИСПОЛНЕНО налоговые доходы за 2025 год</t>
  </si>
  <si>
    <t>% исполнения по НАЛОГОВЫМ ДОХОДАМ по состоянию на 01.01.2026</t>
  </si>
  <si>
    <t>Темп роста (снижения) по НАЛОГОВЫМ ДОХОДАМ (2025 к  2024)</t>
  </si>
  <si>
    <t xml:space="preserve">УТВЕРЖДЕНО НДФЛ на 2025 ГОД </t>
  </si>
  <si>
    <t>ИСПОЛНЕНО НДФЛ за 2025 год</t>
  </si>
  <si>
    <t>% исполнения по НДФЛ по состоянию на 01.01.2026</t>
  </si>
  <si>
    <t>Темп роста (снижения) по НДФЛ  (2025 к  2024)</t>
  </si>
  <si>
    <t xml:space="preserve">УТВЕРЖДЕНО ДОХОДЫ ОТ УПЛАТЫ АКЦИЗОВ НА НЕФТЕПРОДУКТЫ на 2025 ГОД </t>
  </si>
  <si>
    <t>ИСПОЛНЕНО ДОХОДЫ ОТ УПЛАТЫ АКЦИЗОВ НА НЕФТЕПРОДУКТЫ за 2025 год</t>
  </si>
  <si>
    <t>% исполнения по ДОХОДАМ ОТ АКЦИЗОВ НА НЕФТЕПРОДУКТЫ по состоянию на 01.01.2026</t>
  </si>
  <si>
    <t>Темп роста (снижения) по доходам от уплаты акцизов на нефтепродукты(2025 к 2024)</t>
  </si>
  <si>
    <t xml:space="preserve">УТВЕРЖДЕНО Налог, взимаемый в связи с применением упрощенной системы налогообложения на 2025 ГОД </t>
  </si>
  <si>
    <t>ИСПОЛНЕНО Налог, взимаемый в связи с применением упрощенной системы налогообложения за 2025 год</t>
  </si>
  <si>
    <t>% исполнения по налогу, взимаемый в связи с применением УСНО по состоянию на 01.01.2026</t>
  </si>
  <si>
    <t>Темп роста (снижения) по УСНО (2025 к 2024)</t>
  </si>
  <si>
    <t xml:space="preserve">УТВЕРЖДЕНО ЕНВД на 2025 ГОД </t>
  </si>
  <si>
    <t>ИСПОЛНЕНО ЕНВД за 2025 год</t>
  </si>
  <si>
    <t>% исполнения по ЕНВД по состоянию на 01.01.2026</t>
  </si>
  <si>
    <t>Темп роста (снижения) по ЕНВД                (2025 к  2024)</t>
  </si>
  <si>
    <t>УТВЕРЖДЕНО Налог, взимаемый в связи с применением патентной системой налогообложения на 2025 ГОД</t>
  </si>
  <si>
    <t>ИСПОЛНЕНО Налог, взимаемый в связи с применением патентной системой налогообложения  за 2025 год</t>
  </si>
  <si>
    <t>% исполнения по патенту по состоянию на 01.01.2026</t>
  </si>
  <si>
    <t>Темп роста (снижения) по патенту  (2025 к 2024)</t>
  </si>
  <si>
    <t xml:space="preserve">УТВЕРЖДЕНО ЕСХН на 2025 ГОД </t>
  </si>
  <si>
    <t>ИСПОЛНЕНО ЕСХН за 2025 год</t>
  </si>
  <si>
    <t>% исполнения по ЕСХН по состоянию на 01.01.2026</t>
  </si>
  <si>
    <t>Темп роста (снижения) по ЕСХН  ( 2025 к  2024)</t>
  </si>
  <si>
    <t xml:space="preserve">УТВЕРЖДЕНО НАЛОГ НА ИМУЩЕСТВО ФИЗИЧЕСКИХ ЛИЦ на 2025 ГОД </t>
  </si>
  <si>
    <t>ИСПОЛНЕНО налог на имущество физических лиц за 2025 год</t>
  </si>
  <si>
    <t>% исполнения по НАЛОГУ НА ИМ.ФИЗ.ЛИЦ по состоянию на 01.01.2026</t>
  </si>
  <si>
    <t>Темп роста (снижения) по НАЛОГУ НА ИМ.ФИЗ.ЛИЦ  (2025 к 2024)</t>
  </si>
  <si>
    <t xml:space="preserve">УТВЕРЖДЕНО ЗЕМЕЛЬНЫЙ НАЛОГ на 2025 ГОД </t>
  </si>
  <si>
    <t>ИСПОЛНЕНО земельный налог за 2025 год</t>
  </si>
  <si>
    <t>% исполнения по ЗЕМЕЛЬНОМУ НАЛОГУ по состоянию на 01.01.2026</t>
  </si>
  <si>
    <t>Темп роста (снижения) по ЗЕМЕЛЬНОМУ НАЛОГУ (2025 к  2024)</t>
  </si>
  <si>
    <t xml:space="preserve">УТВЕРЖДЕНО НАЛОГ НА ДОБЫЧУ ПОЛЕЗНЫХ ИСКОПАЕМЫХ на 2025 ГОД </t>
  </si>
  <si>
    <t>ИСПОЛНЕНО НАЛОГ НА ДОБЫЧУ ПОЛЕЗНЫХ ИСКОПАЕМЫХ за 2025 год</t>
  </si>
  <si>
    <t>% исполнения по налогу на добычу полезных ископаемых на 01.01.2026</t>
  </si>
  <si>
    <t>Темп роста (снижения) по налогу на добычу полезных ископаемых (2025 к  2024)</t>
  </si>
  <si>
    <t xml:space="preserve">УТВЕРЖДЕНО - ГОСУДАРСТВЕННАЯ ПОШЛИНА на 2025 ГОД </t>
  </si>
  <si>
    <t>ИСПОЛНЕНО ГОСУДАРСТВЕННАЯ ПОШЛИНА за 2025 год</t>
  </si>
  <si>
    <t>% исполнения доходов от государственной пошлины на 01.01.2026 г.</t>
  </si>
  <si>
    <t>Темп роста (снижения) доходов от государственной пошлины (2025 к 2024)</t>
  </si>
  <si>
    <t>ИСПОЛНЕНО - ЗАДОЛЖЕННОСТЬ И ПЕРЕРАСЧЕТЫ ПО ОТМЕНЕННЫМ НАЛОГАМ за 2025 год</t>
  </si>
  <si>
    <t>Темп роста (снижения) ПО ЗАДОЛЖЕННОСТИ И ПЕРЕРАСЧЕТАМ (2025 к  2024)</t>
  </si>
  <si>
    <t>Доля налоговых доходов в общем объеме налоговых и неналоговых доходов за 2025 год</t>
  </si>
  <si>
    <t>Доля доходов от НДФЛ в общем объеме налоговых доходов                                          за 2025 год</t>
  </si>
  <si>
    <t>Доля акцизов на нефтепродукты в общем объеме налоговых доходов по за 2025 год</t>
  </si>
  <si>
    <t xml:space="preserve">Доля доходов отналога, взимаемого в связи с УСНО в общем объеме налоговых доходов                                          за 2024 год </t>
  </si>
  <si>
    <t>Доля доходов отналога, взимаемого в связи с УСНО в общем объеме налоговых доходов                                          за 2025 год</t>
  </si>
  <si>
    <t>Доля доходов от ЕНВД в общем объеме налоговых доходов                                          за 2025 год</t>
  </si>
  <si>
    <t>Доля доходов от земельного налога в общем объеме налоговых доходов по за 2024 год</t>
  </si>
  <si>
    <t>Доля доходов от земельного налога в общем объеме налоговых доходов  за 2025 год</t>
  </si>
  <si>
    <t xml:space="preserve">Доля доходов от налога на имущ. физ лиц  в общем объеме налоговых доходов  за 2025 год </t>
  </si>
  <si>
    <t xml:space="preserve">Доля доходов от госпошлины  в общем объеме налоговых доходов                                          за 2024 год </t>
  </si>
  <si>
    <t>Доля доходов от госпошлины  в общем объеме налоговых доходов                                          за 2025 год</t>
  </si>
  <si>
    <t>Исполнение неналоговых доходов бюджетов муниципальных образований  по состоянию на 01.01.2026 года</t>
  </si>
  <si>
    <t>УТВЕРЖДЕНО НЕНАЛОГОВЫЕ ДОХОДЫ на 2025 год</t>
  </si>
  <si>
    <t>ИСПОЛНЕНО - НЕНАЛОГОВЫЕ ДОХОДЫ  за 2025 год</t>
  </si>
  <si>
    <t>% исполнения по НЕНАЛОГОВЫМ ДОХОДАМ по состоянию  на 01.01.2026</t>
  </si>
  <si>
    <t>Темп роста (снижения) по НЕНАЛОГОВЫМ ДОХОДАМ (2025 к  2024)</t>
  </si>
  <si>
    <t>УТВЕРЖДЕНО аренда земли до разграничения госсобств-ти на 2025 год</t>
  </si>
  <si>
    <t>ИСПОЛНЕНО - аренда земли до разграничения госсобств-ти за 2025 год</t>
  </si>
  <si>
    <t>ИСПОЛНЕНО - аренда земли до разграничения госсобств-ти за 2024 год</t>
  </si>
  <si>
    <t>% исполнения по аренде земли до разграничения госсобств-ти по состоянию  на 01.01.2026</t>
  </si>
  <si>
    <t>Темп роста (снижения) по ар.земли до разгранич. госсобств. (2025 к 2024)</t>
  </si>
  <si>
    <t>УТВЕРЖДЕНО аренда земли после разграничения госсобств-ти на землю на 2025 год</t>
  </si>
  <si>
    <t xml:space="preserve">ИСПОЛНЕНО - аренда земли после разграничения госсобственности на землю за 2025 год </t>
  </si>
  <si>
    <t>% исполнения по аренде земли после разграничения госсобств-ти на землю по состоянию  на 01.01.2026</t>
  </si>
  <si>
    <t>Темп роста (снижения) по ар.земли после разгранич. госсобств. (2025 к 2024)</t>
  </si>
  <si>
    <t>УТВЕРЖДЕНО аренда имущества на 2025 год</t>
  </si>
  <si>
    <t>ИСПОЛНЕНО - аренда имущества за 2025 год</t>
  </si>
  <si>
    <t>% исполнения по аренде имущества по состоянию  на 01.01.2026</t>
  </si>
  <si>
    <t>Темп роста (снижения) по аренде имущества (2025 к 2024)</t>
  </si>
  <si>
    <t>УТВЕРЖДЕНО плата за негативное воздействие за окруж. среду на 2025 год</t>
  </si>
  <si>
    <t>% исполнения по плате за негат возд. на окр.среду по состоянию  на 01.01.2026</t>
  </si>
  <si>
    <t>Темп роста (снижения) по плате за негат возд. на окр.среду (2025 к 2024)</t>
  </si>
  <si>
    <t>УТВЕРЖДЕНО доходы от оказания платных услуг и компенсации затрат государства на 2025 год</t>
  </si>
  <si>
    <t>ИСПОЛНЕНО - Доходы от оказания платных услуг и компенсации затрат государства за 2025 год (КБК 1 13 00000 00 0000 000)</t>
  </si>
  <si>
    <t>% исполнения доходов от оказания платных услуг и компенсации затрат государства по состоянию  на 01.01.2026</t>
  </si>
  <si>
    <t>Темп роста (снижения) по доходам от оказания платных услуг (2025 к 2024)</t>
  </si>
  <si>
    <t>УТВЕРЖДЕНО доходы от реализации имущества на 2025 год</t>
  </si>
  <si>
    <t>ИСПОЛНЕНО - доходы от реализации имущества за 2024 год</t>
  </si>
  <si>
    <t>ИСПОЛНЕНО - доходы от реализации имущества за 2025 год</t>
  </si>
  <si>
    <t>% исполнения доходов от реализации имущества по состоянию  на 01.01.2026</t>
  </si>
  <si>
    <t>Темп роста/снижения по доходам от реализации имущества (2025 к 2024)</t>
  </si>
  <si>
    <t>УТВЕРЖДЕНО доходы от продажи земельных участков (до разграничения) на 2025 год</t>
  </si>
  <si>
    <t>ИСПОЛНЕНО - доходы от продажи зем.участков (до разгранич.) за 2024 год</t>
  </si>
  <si>
    <t>ИСПОЛНЕНО - доходы от продажи зем.участков (до разгранич.) за 2025 год</t>
  </si>
  <si>
    <t>% исполнения доходов от продажи земельных участков (до разграничения) по состоянию  на 01.01.2026</t>
  </si>
  <si>
    <t>Темп роста (снижения) по дох. от продажи зем.уч. до разгранич.(2025 к 2024)</t>
  </si>
  <si>
    <t>УТВЕРЖДЕНО -  Доходы от продажи земельных участков, государственная собственность на которые разграничена на 2025 год</t>
  </si>
  <si>
    <t xml:space="preserve">ИСПОЛНЕНО - Доходы от продажи земельных участков, государственная собственность на которые разграничены за 2025 год </t>
  </si>
  <si>
    <t>% исполнения доходов от продажи зем. участков, собственность на которые разграничена по состоянию на 01.01.2026</t>
  </si>
  <si>
    <t>Темп роста (снижения) доходов от продажи зем. участков, собственность на которые разграничена (2025 к 2024)</t>
  </si>
  <si>
    <t>УТВЕРЖДЕНО доходы от штрафов, санкций, возмещения ущерба на 2025 год</t>
  </si>
  <si>
    <t>ИСПОЛНЕНО - штрафы, санкции, возмещ.ущерба за 2024 год</t>
  </si>
  <si>
    <t>ИСПОЛНЕНО - штрафы, санкции, возмещ.ущерба за 2025 год</t>
  </si>
  <si>
    <t>% исполнения от штрафов, санкций, возмещения ущерба по состоянию  на 01.01.2026</t>
  </si>
  <si>
    <t>Темп роста (снижения) по штрафам(2025 к 2024)</t>
  </si>
  <si>
    <t>УТВЕРЖДЕНО прочие неналоговые доходы (КБК 1 17 05…) на 2025 год</t>
  </si>
  <si>
    <t>ИСПОЛНЕНО - прочие неналоговые доходы (КБК 1 17 05…)  за 2025 год</t>
  </si>
  <si>
    <t>% исполнения прочие неналоговые доходы по состоянию  на 01.01.2026</t>
  </si>
  <si>
    <t>Темп роста (снижения) по прочим неналоговым доходам (2025 к  2024)</t>
  </si>
  <si>
    <t>УТВЕРЖДЕНО инициативные платежи на 2025 год</t>
  </si>
  <si>
    <t xml:space="preserve">ИСПОЛНЕНО - инициативные платежи (КБК 1 17 15…)  за 2025 год </t>
  </si>
  <si>
    <t>% исполнения инициативные платежи по состоянию  на 01.01.2026</t>
  </si>
  <si>
    <t>Темп роста (снижения) по прочим неналоговым доходам (2025 к 2024)</t>
  </si>
  <si>
    <t xml:space="preserve">Доля неналоговых доходов в общем объеме налоговых и неналоговых доходов                                                            за 2024 год </t>
  </si>
  <si>
    <t>Доля неналоговых доходов в общем объеме налоговых и неналоговых доходов                                                              за 2025 год</t>
  </si>
  <si>
    <t>Доля  доходов от ар.платы за  землю до разгранич. соб-ти в общем объеме  неналоговых доходов   за 2025 год</t>
  </si>
  <si>
    <t>Доля  доходов от аренды имущества в общем объеме  неналоговых доходов   за 2025 год</t>
  </si>
  <si>
    <t>Доля  доходов от реализации имущества в общем объеме  неналоговых доходов   за 2025 год</t>
  </si>
  <si>
    <t>Доля  доходов от штрафных санкц в общем объеме  неналоговых доходов   за 2025 год</t>
  </si>
  <si>
    <t>ИСПОЛНЕНО - плата за негат. возд. на окруж.среду 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</si>
</sst>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3" formatCode="_-* #,##0.00_р_._-;\-* #,##0.00_р_._-;_-* &quot;-&quot;??_р_._-;_-@_-"/>
    <numFmt numFmtId="174" formatCode="0.0%"/>
    <numFmt numFmtId="194" formatCode="0.000%"/>
    <numFmt numFmtId="195" formatCode="0.0000%"/>
  </numFmts>
  <fonts count="3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8"/>
      <color theme="3"/>
      <name val="Cambria"/>
      <family val="1"/>
      <charset val="204"/>
      <scheme val="maj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5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7D4D5"/>
        <bgColor indexed="64"/>
      </patternFill>
    </fill>
    <fill>
      <patternFill patternType="solid">
        <fgColor rgb="FF91CACB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7FEB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4">
    <xf numFmtId="0" fontId="0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5" fillId="27" borderId="0" applyNumberFormat="0" applyBorder="0" applyAlignment="0" applyProtection="0"/>
    <xf numFmtId="0" fontId="16" fillId="28" borderId="14" applyNumberFormat="0" applyAlignment="0" applyProtection="0"/>
    <xf numFmtId="0" fontId="17" fillId="29" borderId="15" applyNumberFormat="0" applyAlignment="0" applyProtection="0"/>
    <xf numFmtId="0" fontId="18" fillId="0" borderId="0" applyNumberFormat="0" applyFill="0" applyBorder="0" applyAlignment="0" applyProtection="0"/>
    <xf numFmtId="0" fontId="19" fillId="30" borderId="0" applyNumberFormat="0" applyBorder="0" applyAlignment="0" applyProtection="0"/>
    <xf numFmtId="0" fontId="20" fillId="0" borderId="16" applyNumberFormat="0" applyFill="0" applyAlignment="0" applyProtection="0"/>
    <xf numFmtId="0" fontId="21" fillId="0" borderId="17" applyNumberFormat="0" applyFill="0" applyAlignment="0" applyProtection="0"/>
    <xf numFmtId="0" fontId="22" fillId="0" borderId="18" applyNumberFormat="0" applyFill="0" applyAlignment="0" applyProtection="0"/>
    <xf numFmtId="0" fontId="22" fillId="0" borderId="0" applyNumberFormat="0" applyFill="0" applyBorder="0" applyAlignment="0" applyProtection="0"/>
    <xf numFmtId="0" fontId="23" fillId="31" borderId="14" applyNumberFormat="0" applyAlignment="0" applyProtection="0"/>
    <xf numFmtId="0" fontId="24" fillId="0" borderId="19" applyNumberFormat="0" applyFill="0" applyAlignment="0" applyProtection="0"/>
    <xf numFmtId="0" fontId="25" fillId="32" borderId="0" applyNumberFormat="0" applyBorder="0" applyAlignment="0" applyProtection="0"/>
    <xf numFmtId="0" fontId="13" fillId="33" borderId="20" applyNumberFormat="0" applyFont="0" applyAlignment="0" applyProtection="0"/>
    <xf numFmtId="0" fontId="26" fillId="28" borderId="21" applyNumberFormat="0" applyAlignment="0" applyProtection="0"/>
    <xf numFmtId="0" fontId="27" fillId="0" borderId="0" applyNumberFormat="0" applyFill="0" applyBorder="0" applyAlignment="0" applyProtection="0"/>
    <xf numFmtId="0" fontId="28" fillId="0" borderId="22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/>
    <xf numFmtId="0" fontId="31" fillId="0" borderId="23">
      <alignment horizontal="left" wrapText="1" indent="2"/>
    </xf>
    <xf numFmtId="4" fontId="31" fillId="0" borderId="24">
      <alignment horizontal="right" shrinkToFit="1"/>
    </xf>
    <xf numFmtId="4" fontId="31" fillId="0" borderId="24">
      <alignment horizontal="right"/>
    </xf>
    <xf numFmtId="4" fontId="31" fillId="0" borderId="24">
      <alignment horizontal="right"/>
    </xf>
    <xf numFmtId="4" fontId="10" fillId="0" borderId="24">
      <alignment horizontal="right"/>
    </xf>
    <xf numFmtId="4" fontId="9" fillId="0" borderId="24">
      <alignment horizontal="right"/>
    </xf>
    <xf numFmtId="4" fontId="9" fillId="0" borderId="24">
      <alignment horizontal="right"/>
    </xf>
    <xf numFmtId="0" fontId="32" fillId="0" borderId="0"/>
    <xf numFmtId="0" fontId="7" fillId="0" borderId="0"/>
    <xf numFmtId="9" fontId="7" fillId="0" borderId="0" applyFont="0" applyFill="0" applyBorder="0" applyAlignment="0" applyProtection="0"/>
    <xf numFmtId="173" fontId="7" fillId="0" borderId="0" applyFont="0" applyFill="0" applyBorder="0" applyAlignment="0" applyProtection="0"/>
  </cellStyleXfs>
  <cellXfs count="268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174" fontId="2" fillId="0" borderId="1" xfId="52" applyNumberFormat="1" applyFont="1" applyFill="1" applyBorder="1" applyAlignment="1">
      <alignment horizontal="center" vertical="center"/>
    </xf>
    <xf numFmtId="174" fontId="2" fillId="0" borderId="1" xfId="0" applyNumberFormat="1" applyFont="1" applyBorder="1" applyAlignment="1">
      <alignment horizontal="center" vertical="center"/>
    </xf>
    <xf numFmtId="174" fontId="2" fillId="34" borderId="1" xfId="52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4" fontId="2" fillId="0" borderId="2" xfId="52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/>
    <xf numFmtId="174" fontId="2" fillId="0" borderId="0" xfId="0" applyNumberFormat="1" applyFont="1" applyAlignment="1">
      <alignment horizontal="center" vertical="center"/>
    </xf>
    <xf numFmtId="0" fontId="3" fillId="36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" fillId="36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36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shrinkToFit="1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shrinkToFit="1"/>
    </xf>
    <xf numFmtId="3" fontId="2" fillId="0" borderId="1" xfId="0" applyNumberFormat="1" applyFont="1" applyBorder="1" applyAlignment="1">
      <alignment horizontal="right" vertical="center" shrinkToFit="1"/>
    </xf>
    <xf numFmtId="9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174" fontId="2" fillId="37" borderId="1" xfId="52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4" fontId="2" fillId="37" borderId="2" xfId="0" applyNumberFormat="1" applyFont="1" applyFill="1" applyBorder="1" applyAlignment="1">
      <alignment horizontal="center" vertical="center"/>
    </xf>
    <xf numFmtId="174" fontId="2" fillId="0" borderId="2" xfId="0" applyNumberFormat="1" applyFont="1" applyBorder="1" applyAlignment="1">
      <alignment horizontal="center" vertical="center"/>
    </xf>
    <xf numFmtId="10" fontId="2" fillId="37" borderId="1" xfId="52" applyNumberFormat="1" applyFont="1" applyFill="1" applyBorder="1" applyAlignment="1">
      <alignment horizontal="center" vertical="center"/>
    </xf>
    <xf numFmtId="0" fontId="2" fillId="34" borderId="1" xfId="0" applyFont="1" applyFill="1" applyBorder="1" applyAlignment="1">
      <alignment horizontal="left" vertical="center"/>
    </xf>
    <xf numFmtId="3" fontId="2" fillId="34" borderId="1" xfId="0" applyNumberFormat="1" applyFont="1" applyFill="1" applyBorder="1" applyAlignment="1">
      <alignment horizontal="right" vertical="center"/>
    </xf>
    <xf numFmtId="3" fontId="2" fillId="34" borderId="1" xfId="0" applyNumberFormat="1" applyFont="1" applyFill="1" applyBorder="1" applyAlignment="1">
      <alignment horizontal="center" vertical="center"/>
    </xf>
    <xf numFmtId="3" fontId="2" fillId="34" borderId="1" xfId="0" applyNumberFormat="1" applyFont="1" applyFill="1" applyBorder="1" applyAlignment="1">
      <alignment horizontal="center" vertical="center" shrinkToFit="1"/>
    </xf>
    <xf numFmtId="3" fontId="2" fillId="34" borderId="1" xfId="0" applyNumberFormat="1" applyFont="1" applyFill="1" applyBorder="1" applyAlignment="1">
      <alignment horizontal="right" vertical="center" shrinkToFit="1"/>
    </xf>
    <xf numFmtId="9" fontId="2" fillId="34" borderId="1" xfId="0" applyNumberFormat="1" applyFont="1" applyFill="1" applyBorder="1" applyAlignment="1">
      <alignment horizontal="center" vertical="center"/>
    </xf>
    <xf numFmtId="3" fontId="2" fillId="34" borderId="2" xfId="0" applyNumberFormat="1" applyFont="1" applyFill="1" applyBorder="1" applyAlignment="1">
      <alignment horizontal="right" vertical="center"/>
    </xf>
    <xf numFmtId="174" fontId="2" fillId="34" borderId="2" xfId="0" applyNumberFormat="1" applyFont="1" applyFill="1" applyBorder="1" applyAlignment="1">
      <alignment horizontal="center" vertical="center"/>
    </xf>
    <xf numFmtId="174" fontId="2" fillId="34" borderId="2" xfId="52" applyNumberFormat="1" applyFont="1" applyFill="1" applyBorder="1" applyAlignment="1">
      <alignment horizontal="center" vertical="center"/>
    </xf>
    <xf numFmtId="0" fontId="2" fillId="34" borderId="0" xfId="0" applyFont="1" applyFill="1" applyAlignment="1">
      <alignment horizontal="center" vertical="center"/>
    </xf>
    <xf numFmtId="0" fontId="3" fillId="36" borderId="1" xfId="0" applyFont="1" applyFill="1" applyBorder="1" applyAlignment="1">
      <alignment horizontal="left" vertical="center" wrapText="1"/>
    </xf>
    <xf numFmtId="3" fontId="3" fillId="36" borderId="2" xfId="0" applyNumberFormat="1" applyFont="1" applyFill="1" applyBorder="1" applyAlignment="1">
      <alignment horizontal="right" vertical="center" wrapText="1"/>
    </xf>
    <xf numFmtId="3" fontId="3" fillId="36" borderId="1" xfId="0" applyNumberFormat="1" applyFont="1" applyFill="1" applyBorder="1" applyAlignment="1">
      <alignment horizontal="right" vertical="center" shrinkToFit="1"/>
    </xf>
    <xf numFmtId="3" fontId="3" fillId="36" borderId="1" xfId="0" applyNumberFormat="1" applyFont="1" applyFill="1" applyBorder="1" applyAlignment="1">
      <alignment horizontal="center" vertical="center" wrapText="1"/>
    </xf>
    <xf numFmtId="3" fontId="3" fillId="36" borderId="1" xfId="0" applyNumberFormat="1" applyFont="1" applyFill="1" applyBorder="1" applyAlignment="1">
      <alignment horizontal="right" vertical="center" wrapText="1"/>
    </xf>
    <xf numFmtId="4" fontId="3" fillId="36" borderId="1" xfId="0" applyNumberFormat="1" applyFont="1" applyFill="1" applyBorder="1" applyAlignment="1">
      <alignment horizontal="right" vertical="center" wrapText="1"/>
    </xf>
    <xf numFmtId="174" fontId="3" fillId="36" borderId="1" xfId="52" applyNumberFormat="1" applyFont="1" applyFill="1" applyBorder="1" applyAlignment="1">
      <alignment horizontal="center" vertical="center"/>
    </xf>
    <xf numFmtId="3" fontId="3" fillId="36" borderId="1" xfId="0" applyNumberFormat="1" applyFont="1" applyFill="1" applyBorder="1" applyAlignment="1">
      <alignment horizontal="right" vertical="center"/>
    </xf>
    <xf numFmtId="9" fontId="3" fillId="36" borderId="1" xfId="0" applyNumberFormat="1" applyFont="1" applyFill="1" applyBorder="1" applyAlignment="1">
      <alignment horizontal="center" vertical="center" wrapText="1"/>
    </xf>
    <xf numFmtId="174" fontId="2" fillId="36" borderId="1" xfId="52" applyNumberFormat="1" applyFont="1" applyFill="1" applyBorder="1" applyAlignment="1">
      <alignment horizontal="center" vertical="center"/>
    </xf>
    <xf numFmtId="3" fontId="3" fillId="36" borderId="1" xfId="0" applyNumberFormat="1" applyFont="1" applyFill="1" applyBorder="1" applyAlignment="1">
      <alignment horizontal="center" vertical="center"/>
    </xf>
    <xf numFmtId="174" fontId="3" fillId="36" borderId="2" xfId="0" applyNumberFormat="1" applyFont="1" applyFill="1" applyBorder="1" applyAlignment="1">
      <alignment horizontal="center" vertical="center"/>
    </xf>
    <xf numFmtId="174" fontId="3" fillId="36" borderId="2" xfId="52" applyNumberFormat="1" applyFont="1" applyFill="1" applyBorder="1" applyAlignment="1">
      <alignment horizontal="center" vertical="center"/>
    </xf>
    <xf numFmtId="0" fontId="3" fillId="36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2" fillId="0" borderId="1" xfId="52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10" fontId="2" fillId="37" borderId="2" xfId="0" applyNumberFormat="1" applyFont="1" applyFill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17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10" fontId="2" fillId="0" borderId="2" xfId="52" applyNumberFormat="1" applyFont="1" applyFill="1" applyBorder="1" applyAlignment="1">
      <alignment horizontal="center" vertical="center"/>
    </xf>
    <xf numFmtId="195" fontId="2" fillId="0" borderId="2" xfId="52" applyNumberFormat="1" applyFont="1" applyFill="1" applyBorder="1" applyAlignment="1">
      <alignment horizontal="center" vertical="center"/>
    </xf>
    <xf numFmtId="174" fontId="3" fillId="36" borderId="1" xfId="0" applyNumberFormat="1" applyFont="1" applyFill="1" applyBorder="1" applyAlignment="1">
      <alignment horizontal="center" vertical="center" wrapText="1"/>
    </xf>
    <xf numFmtId="174" fontId="3" fillId="36" borderId="1" xfId="0" applyNumberFormat="1" applyFont="1" applyFill="1" applyBorder="1" applyAlignment="1">
      <alignment horizontal="center" vertical="center"/>
    </xf>
    <xf numFmtId="0" fontId="3" fillId="36" borderId="1" xfId="0" applyFont="1" applyFill="1" applyBorder="1" applyAlignment="1">
      <alignment horizontal="left" vertical="center"/>
    </xf>
    <xf numFmtId="3" fontId="33" fillId="36" borderId="1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left"/>
    </xf>
    <xf numFmtId="0" fontId="3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/>
    </xf>
    <xf numFmtId="3" fontId="33" fillId="0" borderId="0" xfId="0" applyNumberFormat="1" applyFont="1" applyAlignment="1">
      <alignment vertical="top"/>
    </xf>
    <xf numFmtId="3" fontId="2" fillId="0" borderId="0" xfId="0" applyNumberFormat="1" applyFont="1" applyAlignment="1">
      <alignment vertical="top"/>
    </xf>
    <xf numFmtId="0" fontId="33" fillId="0" borderId="0" xfId="0" applyFont="1" applyAlignment="1">
      <alignment vertical="top"/>
    </xf>
    <xf numFmtId="2" fontId="2" fillId="0" borderId="0" xfId="0" applyNumberFormat="1" applyFont="1" applyAlignment="1">
      <alignment vertical="top"/>
    </xf>
    <xf numFmtId="9" fontId="2" fillId="0" borderId="0" xfId="0" applyNumberFormat="1" applyFont="1" applyAlignment="1">
      <alignment vertical="top"/>
    </xf>
    <xf numFmtId="3" fontId="2" fillId="0" borderId="0" xfId="52" applyNumberFormat="1" applyFont="1" applyFill="1" applyAlignment="1">
      <alignment vertical="top"/>
    </xf>
    <xf numFmtId="0" fontId="2" fillId="36" borderId="0" xfId="0" applyFont="1" applyFill="1" applyAlignment="1">
      <alignment vertical="top"/>
    </xf>
    <xf numFmtId="0" fontId="1" fillId="36" borderId="0" xfId="0" applyFont="1" applyFill="1" applyAlignment="1">
      <alignment vertical="top"/>
    </xf>
    <xf numFmtId="0" fontId="1" fillId="0" borderId="0" xfId="0" applyFont="1" applyAlignment="1">
      <alignment horizontal="left" vertical="top"/>
    </xf>
    <xf numFmtId="0" fontId="33" fillId="0" borderId="0" xfId="0" applyFont="1"/>
    <xf numFmtId="0" fontId="35" fillId="0" borderId="0" xfId="0" applyFont="1" applyAlignment="1">
      <alignment horizontal="center" vertical="center"/>
    </xf>
    <xf numFmtId="0" fontId="12" fillId="36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" fillId="37" borderId="0" xfId="0" applyFont="1" applyFill="1" applyAlignment="1">
      <alignment horizontal="center" vertical="center"/>
    </xf>
    <xf numFmtId="0" fontId="1" fillId="37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/>
    </xf>
    <xf numFmtId="3" fontId="2" fillId="0" borderId="1" xfId="52" applyNumberFormat="1" applyFont="1" applyFill="1" applyBorder="1" applyAlignment="1">
      <alignment horizontal="right" vertical="center"/>
    </xf>
    <xf numFmtId="174" fontId="2" fillId="37" borderId="4" xfId="0" applyNumberFormat="1" applyFont="1" applyFill="1" applyBorder="1" applyAlignment="1">
      <alignment horizontal="center" vertical="center"/>
    </xf>
    <xf numFmtId="174" fontId="2" fillId="37" borderId="1" xfId="0" applyNumberFormat="1" applyFont="1" applyFill="1" applyBorder="1" applyAlignment="1">
      <alignment horizontal="center" vertical="center"/>
    </xf>
    <xf numFmtId="3" fontId="3" fillId="36" borderId="1" xfId="52" applyNumberFormat="1" applyFont="1" applyFill="1" applyBorder="1" applyAlignment="1">
      <alignment horizontal="right" vertical="center"/>
    </xf>
    <xf numFmtId="174" fontId="2" fillId="36" borderId="2" xfId="52" applyNumberFormat="1" applyFont="1" applyFill="1" applyBorder="1" applyAlignment="1">
      <alignment horizontal="center" vertical="center"/>
    </xf>
    <xf numFmtId="174" fontId="3" fillId="36" borderId="4" xfId="0" applyNumberFormat="1" applyFont="1" applyFill="1" applyBorder="1" applyAlignment="1">
      <alignment horizontal="center" vertical="center"/>
    </xf>
    <xf numFmtId="0" fontId="4" fillId="36" borderId="1" xfId="0" applyFont="1" applyFill="1" applyBorder="1" applyAlignment="1">
      <alignment horizontal="center" vertical="center"/>
    </xf>
    <xf numFmtId="0" fontId="4" fillId="36" borderId="0" xfId="0" applyFont="1" applyFill="1" applyAlignment="1">
      <alignment horizontal="center" vertical="center"/>
    </xf>
    <xf numFmtId="3" fontId="2" fillId="0" borderId="4" xfId="52" applyNumberFormat="1" applyFont="1" applyFill="1" applyBorder="1" applyAlignment="1">
      <alignment horizontal="right" vertical="center"/>
    </xf>
    <xf numFmtId="3" fontId="3" fillId="0" borderId="4" xfId="52" applyNumberFormat="1" applyFont="1" applyFill="1" applyBorder="1" applyAlignment="1">
      <alignment horizontal="right" vertical="center"/>
    </xf>
    <xf numFmtId="0" fontId="1" fillId="37" borderId="4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194" fontId="2" fillId="0" borderId="1" xfId="52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6" fillId="37" borderId="0" xfId="0" applyNumberFormat="1" applyFont="1" applyFill="1" applyAlignment="1">
      <alignment horizontal="center" vertical="center"/>
    </xf>
    <xf numFmtId="174" fontId="3" fillId="0" borderId="0" xfId="52" applyNumberFormat="1" applyFont="1" applyFill="1" applyBorder="1" applyAlignment="1">
      <alignment horizontal="center" vertical="center"/>
    </xf>
    <xf numFmtId="3" fontId="3" fillId="37" borderId="0" xfId="0" applyNumberFormat="1" applyFont="1" applyFill="1" applyAlignment="1">
      <alignment horizontal="center" vertical="center"/>
    </xf>
    <xf numFmtId="3" fontId="3" fillId="0" borderId="0" xfId="52" applyNumberFormat="1" applyFont="1" applyFill="1" applyBorder="1" applyAlignment="1">
      <alignment horizontal="center" vertical="center"/>
    </xf>
    <xf numFmtId="3" fontId="3" fillId="37" borderId="0" xfId="52" applyNumberFormat="1" applyFont="1" applyFill="1" applyBorder="1" applyAlignment="1">
      <alignment horizontal="center" vertical="center"/>
    </xf>
    <xf numFmtId="174" fontId="2" fillId="0" borderId="0" xfId="52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4" fillId="0" borderId="0" xfId="0" applyFont="1"/>
    <xf numFmtId="0" fontId="2" fillId="0" borderId="0" xfId="0" applyFont="1" applyAlignment="1">
      <alignment horizontal="left" wrapText="1"/>
    </xf>
    <xf numFmtId="3" fontId="1" fillId="0" borderId="0" xfId="0" applyNumberFormat="1" applyFont="1"/>
    <xf numFmtId="4" fontId="1" fillId="0" borderId="0" xfId="0" applyNumberFormat="1" applyFont="1" applyAlignment="1">
      <alignment wrapText="1"/>
    </xf>
    <xf numFmtId="4" fontId="31" fillId="0" borderId="0" xfId="45" applyBorder="1">
      <alignment horizontal="right"/>
    </xf>
    <xf numFmtId="0" fontId="2" fillId="0" borderId="0" xfId="0" applyFont="1" applyAlignment="1">
      <alignment horizontal="left"/>
    </xf>
    <xf numFmtId="2" fontId="1" fillId="0" borderId="0" xfId="0" applyNumberFormat="1" applyFont="1"/>
    <xf numFmtId="3" fontId="2" fillId="0" borderId="3" xfId="52" applyNumberFormat="1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3" fontId="2" fillId="0" borderId="3" xfId="52" applyNumberFormat="1" applyFont="1" applyBorder="1" applyAlignment="1">
      <alignment vertical="center"/>
    </xf>
    <xf numFmtId="0" fontId="6" fillId="39" borderId="2" xfId="0" applyFont="1" applyFill="1" applyBorder="1" applyAlignment="1">
      <alignment horizontal="center" vertical="center" wrapText="1"/>
    </xf>
    <xf numFmtId="0" fontId="6" fillId="39" borderId="5" xfId="0" applyFont="1" applyFill="1" applyBorder="1" applyAlignment="1">
      <alignment horizontal="center" vertical="center" wrapText="1"/>
    </xf>
    <xf numFmtId="0" fontId="6" fillId="39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3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7" borderId="3" xfId="0" applyFont="1" applyFill="1" applyBorder="1" applyAlignment="1">
      <alignment horizontal="center" vertical="center" wrapText="1"/>
    </xf>
    <xf numFmtId="0" fontId="1" fillId="37" borderId="9" xfId="0" applyFont="1" applyFill="1" applyBorder="1" applyAlignment="1">
      <alignment horizontal="center" vertical="center" wrapText="1"/>
    </xf>
    <xf numFmtId="0" fontId="1" fillId="37" borderId="10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37" borderId="6" xfId="0" applyFont="1" applyFill="1" applyBorder="1" applyAlignment="1">
      <alignment horizontal="center" vertical="center" wrapText="1"/>
    </xf>
    <xf numFmtId="0" fontId="1" fillId="37" borderId="7" xfId="0" applyFont="1" applyFill="1" applyBorder="1" applyAlignment="1">
      <alignment horizontal="center" vertical="center" wrapText="1"/>
    </xf>
    <xf numFmtId="0" fontId="1" fillId="37" borderId="8" xfId="0" applyFont="1" applyFill="1" applyBorder="1" applyAlignment="1">
      <alignment horizontal="center" vertical="center" wrapText="1"/>
    </xf>
    <xf numFmtId="0" fontId="4" fillId="35" borderId="1" xfId="0" applyFont="1" applyFill="1" applyBorder="1" applyAlignment="1">
      <alignment horizontal="center" vertical="center" wrapText="1"/>
    </xf>
    <xf numFmtId="0" fontId="2" fillId="36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44" borderId="2" xfId="0" applyFont="1" applyFill="1" applyBorder="1" applyAlignment="1">
      <alignment horizontal="center" vertical="center" wrapText="1"/>
    </xf>
    <xf numFmtId="0" fontId="4" fillId="44" borderId="5" xfId="0" applyFont="1" applyFill="1" applyBorder="1" applyAlignment="1">
      <alignment horizontal="center" vertical="center" wrapText="1"/>
    </xf>
    <xf numFmtId="0" fontId="4" fillId="44" borderId="4" xfId="0" applyFont="1" applyFill="1" applyBorder="1" applyAlignment="1">
      <alignment horizontal="center" vertical="center" wrapText="1"/>
    </xf>
    <xf numFmtId="0" fontId="4" fillId="45" borderId="2" xfId="0" applyFont="1" applyFill="1" applyBorder="1" applyAlignment="1">
      <alignment horizontal="center" vertical="center" wrapText="1"/>
    </xf>
    <xf numFmtId="0" fontId="4" fillId="45" borderId="5" xfId="0" applyFont="1" applyFill="1" applyBorder="1" applyAlignment="1">
      <alignment horizontal="center" vertical="center" wrapText="1"/>
    </xf>
    <xf numFmtId="0" fontId="4" fillId="45" borderId="4" xfId="0" applyFont="1" applyFill="1" applyBorder="1" applyAlignment="1">
      <alignment horizontal="center" vertical="center" wrapText="1"/>
    </xf>
    <xf numFmtId="0" fontId="4" fillId="42" borderId="2" xfId="0" applyFont="1" applyFill="1" applyBorder="1" applyAlignment="1">
      <alignment horizontal="center" vertical="center" wrapText="1"/>
    </xf>
    <xf numFmtId="0" fontId="4" fillId="42" borderId="5" xfId="0" applyFont="1" applyFill="1" applyBorder="1" applyAlignment="1">
      <alignment horizontal="center" vertical="center" wrapText="1"/>
    </xf>
    <xf numFmtId="0" fontId="4" fillId="42" borderId="4" xfId="0" applyFont="1" applyFill="1" applyBorder="1" applyAlignment="1">
      <alignment horizontal="center" vertical="center" wrapText="1"/>
    </xf>
    <xf numFmtId="0" fontId="4" fillId="35" borderId="2" xfId="0" applyFont="1" applyFill="1" applyBorder="1" applyAlignment="1">
      <alignment horizontal="center" vertical="center" wrapText="1"/>
    </xf>
    <xf numFmtId="0" fontId="4" fillId="35" borderId="5" xfId="0" applyFont="1" applyFill="1" applyBorder="1" applyAlignment="1">
      <alignment horizontal="center" vertical="center" wrapText="1"/>
    </xf>
    <xf numFmtId="0" fontId="6" fillId="41" borderId="1" xfId="0" applyFont="1" applyFill="1" applyBorder="1" applyAlignment="1">
      <alignment horizontal="center" vertical="center" wrapText="1"/>
    </xf>
    <xf numFmtId="0" fontId="4" fillId="41" borderId="2" xfId="0" applyFont="1" applyFill="1" applyBorder="1" applyAlignment="1">
      <alignment horizontal="center" vertical="center" wrapText="1"/>
    </xf>
    <xf numFmtId="0" fontId="4" fillId="41" borderId="5" xfId="0" applyFont="1" applyFill="1" applyBorder="1" applyAlignment="1">
      <alignment horizontal="center" vertical="center" wrapText="1"/>
    </xf>
    <xf numFmtId="0" fontId="4" fillId="41" borderId="1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6" fillId="43" borderId="1" xfId="0" applyFont="1" applyFill="1" applyBorder="1" applyAlignment="1">
      <alignment horizontal="center" vertical="center" wrapText="1"/>
    </xf>
    <xf numFmtId="0" fontId="4" fillId="43" borderId="2" xfId="0" applyFont="1" applyFill="1" applyBorder="1" applyAlignment="1">
      <alignment horizontal="center" vertical="center" wrapText="1"/>
    </xf>
    <xf numFmtId="0" fontId="4" fillId="43" borderId="5" xfId="0" applyFont="1" applyFill="1" applyBorder="1" applyAlignment="1">
      <alignment horizontal="center" vertical="center" wrapText="1"/>
    </xf>
    <xf numFmtId="0" fontId="4" fillId="43" borderId="4" xfId="0" applyFont="1" applyFill="1" applyBorder="1" applyAlignment="1">
      <alignment horizontal="center" vertical="center" wrapText="1"/>
    </xf>
    <xf numFmtId="0" fontId="6" fillId="39" borderId="1" xfId="0" applyFont="1" applyFill="1" applyBorder="1" applyAlignment="1">
      <alignment horizontal="center" vertical="center" wrapText="1"/>
    </xf>
    <xf numFmtId="0" fontId="4" fillId="39" borderId="2" xfId="0" applyFont="1" applyFill="1" applyBorder="1" applyAlignment="1">
      <alignment horizontal="center" vertical="center" wrapText="1"/>
    </xf>
    <xf numFmtId="0" fontId="4" fillId="39" borderId="5" xfId="0" applyFont="1" applyFill="1" applyBorder="1" applyAlignment="1">
      <alignment horizontal="center" vertical="center" wrapText="1"/>
    </xf>
    <xf numFmtId="0" fontId="4" fillId="39" borderId="4" xfId="0" applyFont="1" applyFill="1" applyBorder="1" applyAlignment="1">
      <alignment horizontal="center" vertical="center" wrapText="1"/>
    </xf>
    <xf numFmtId="0" fontId="4" fillId="41" borderId="4" xfId="0" applyFont="1" applyFill="1" applyBorder="1" applyAlignment="1">
      <alignment horizontal="center" vertical="center" wrapText="1"/>
    </xf>
    <xf numFmtId="0" fontId="6" fillId="42" borderId="1" xfId="0" applyFont="1" applyFill="1" applyBorder="1" applyAlignment="1">
      <alignment horizontal="center" vertical="center" wrapText="1"/>
    </xf>
    <xf numFmtId="0" fontId="4" fillId="42" borderId="1" xfId="0" applyFont="1" applyFill="1" applyBorder="1" applyAlignment="1">
      <alignment horizontal="center" vertical="center" wrapText="1"/>
    </xf>
    <xf numFmtId="0" fontId="4" fillId="40" borderId="2" xfId="0" applyFont="1" applyFill="1" applyBorder="1" applyAlignment="1">
      <alignment horizontal="center" vertical="center" wrapText="1"/>
    </xf>
    <xf numFmtId="0" fontId="4" fillId="40" borderId="5" xfId="0" applyFont="1" applyFill="1" applyBorder="1" applyAlignment="1">
      <alignment horizontal="center" vertical="center" wrapText="1"/>
    </xf>
    <xf numFmtId="0" fontId="4" fillId="40" borderId="4" xfId="0" applyFont="1" applyFill="1" applyBorder="1" applyAlignment="1">
      <alignment horizontal="center" vertical="center" wrapText="1"/>
    </xf>
    <xf numFmtId="0" fontId="6" fillId="41" borderId="2" xfId="0" applyFont="1" applyFill="1" applyBorder="1" applyAlignment="1">
      <alignment horizontal="center" vertical="center" wrapText="1"/>
    </xf>
    <xf numFmtId="0" fontId="6" fillId="41" borderId="5" xfId="0" applyFont="1" applyFill="1" applyBorder="1" applyAlignment="1">
      <alignment horizontal="center" vertical="center" wrapText="1"/>
    </xf>
    <xf numFmtId="0" fontId="6" fillId="41" borderId="4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 vertical="center" wrapText="1"/>
    </xf>
    <xf numFmtId="0" fontId="4" fillId="14" borderId="4" xfId="0" applyFont="1" applyFill="1" applyBorder="1" applyAlignment="1">
      <alignment horizontal="center" vertical="center" wrapText="1"/>
    </xf>
    <xf numFmtId="0" fontId="6" fillId="40" borderId="2" xfId="0" applyFont="1" applyFill="1" applyBorder="1" applyAlignment="1">
      <alignment horizontal="center" vertical="center" wrapText="1"/>
    </xf>
    <xf numFmtId="0" fontId="6" fillId="40" borderId="5" xfId="0" applyFont="1" applyFill="1" applyBorder="1" applyAlignment="1">
      <alignment horizontal="center" vertical="center" wrapText="1"/>
    </xf>
    <xf numFmtId="0" fontId="6" fillId="40" borderId="4" xfId="0" applyFont="1" applyFill="1" applyBorder="1" applyAlignment="1">
      <alignment horizontal="center" vertical="center" wrapText="1"/>
    </xf>
    <xf numFmtId="0" fontId="6" fillId="40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>
      <alignment horizontal="center" vertical="center" wrapText="1"/>
    </xf>
    <xf numFmtId="0" fontId="3" fillId="14" borderId="5" xfId="0" applyFont="1" applyFill="1" applyBorder="1" applyAlignment="1">
      <alignment horizontal="center" vertical="center" wrapText="1"/>
    </xf>
    <xf numFmtId="0" fontId="3" fillId="14" borderId="4" xfId="0" applyFont="1" applyFill="1" applyBorder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6" fillId="12" borderId="5" xfId="0" applyFont="1" applyFill="1" applyBorder="1" applyAlignment="1">
      <alignment horizontal="center" vertical="center" wrapText="1"/>
    </xf>
    <xf numFmtId="0" fontId="6" fillId="12" borderId="4" xfId="0" applyFont="1" applyFill="1" applyBorder="1" applyAlignment="1">
      <alignment horizontal="center" vertical="center" wrapText="1"/>
    </xf>
    <xf numFmtId="0" fontId="6" fillId="38" borderId="1" xfId="0" applyFont="1" applyFill="1" applyBorder="1" applyAlignment="1">
      <alignment horizontal="center" vertical="center" wrapText="1"/>
    </xf>
    <xf numFmtId="0" fontId="4" fillId="38" borderId="2" xfId="0" applyFont="1" applyFill="1" applyBorder="1" applyAlignment="1">
      <alignment horizontal="center" vertical="center" wrapText="1"/>
    </xf>
    <xf numFmtId="0" fontId="4" fillId="38" borderId="5" xfId="0" applyFont="1" applyFill="1" applyBorder="1" applyAlignment="1">
      <alignment horizontal="center" vertical="center" wrapText="1"/>
    </xf>
    <xf numFmtId="0" fontId="4" fillId="38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6" fillId="37" borderId="1" xfId="0" applyFont="1" applyFill="1" applyBorder="1" applyAlignment="1">
      <alignment horizontal="center" vertical="center" wrapText="1"/>
    </xf>
    <xf numFmtId="0" fontId="4" fillId="37" borderId="2" xfId="0" applyFont="1" applyFill="1" applyBorder="1" applyAlignment="1">
      <alignment horizontal="center" vertical="center" wrapText="1"/>
    </xf>
    <xf numFmtId="0" fontId="4" fillId="37" borderId="5" xfId="0" applyFont="1" applyFill="1" applyBorder="1" applyAlignment="1">
      <alignment horizontal="center" vertical="center" wrapText="1"/>
    </xf>
    <xf numFmtId="0" fontId="4" fillId="37" borderId="4" xfId="0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6" fillId="11" borderId="5" xfId="0" applyFont="1" applyFill="1" applyBorder="1" applyAlignment="1">
      <alignment horizontal="center" vertical="center" wrapText="1"/>
    </xf>
    <xf numFmtId="0" fontId="6" fillId="11" borderId="4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53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47" borderId="1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4" fillId="50" borderId="1" xfId="0" applyFont="1" applyFill="1" applyBorder="1" applyAlignment="1">
      <alignment horizontal="center" vertical="center" wrapText="1"/>
    </xf>
    <xf numFmtId="0" fontId="4" fillId="51" borderId="1" xfId="0" applyFont="1" applyFill="1" applyBorder="1" applyAlignment="1">
      <alignment horizontal="center" vertical="center" wrapText="1"/>
    </xf>
    <xf numFmtId="0" fontId="4" fillId="52" borderId="2" xfId="0" applyFont="1" applyFill="1" applyBorder="1" applyAlignment="1">
      <alignment horizontal="center" vertical="center" wrapText="1"/>
    </xf>
    <xf numFmtId="0" fontId="4" fillId="52" borderId="5" xfId="0" applyFont="1" applyFill="1" applyBorder="1" applyAlignment="1">
      <alignment horizontal="center" vertical="center" wrapText="1"/>
    </xf>
    <xf numFmtId="0" fontId="4" fillId="52" borderId="4" xfId="0" applyFont="1" applyFill="1" applyBorder="1" applyAlignment="1">
      <alignment horizontal="center" vertical="center" wrapText="1"/>
    </xf>
    <xf numFmtId="0" fontId="6" fillId="23" borderId="1" xfId="0" applyFont="1" applyFill="1" applyBorder="1" applyAlignment="1">
      <alignment horizontal="center" vertical="center" wrapText="1"/>
    </xf>
    <xf numFmtId="0" fontId="4" fillId="23" borderId="2" xfId="0" applyFont="1" applyFill="1" applyBorder="1" applyAlignment="1">
      <alignment horizontal="center" vertical="center" wrapText="1"/>
    </xf>
    <xf numFmtId="0" fontId="4" fillId="23" borderId="5" xfId="0" applyFont="1" applyFill="1" applyBorder="1" applyAlignment="1">
      <alignment horizontal="center" vertical="center" wrapText="1"/>
    </xf>
    <xf numFmtId="0" fontId="4" fillId="23" borderId="4" xfId="0" applyFont="1" applyFill="1" applyBorder="1" applyAlignment="1">
      <alignment horizontal="center" vertical="center" wrapText="1"/>
    </xf>
    <xf numFmtId="0" fontId="6" fillId="49" borderId="1" xfId="0" applyFont="1" applyFill="1" applyBorder="1" applyAlignment="1">
      <alignment horizontal="center" vertical="center" wrapText="1"/>
    </xf>
    <xf numFmtId="0" fontId="4" fillId="49" borderId="2" xfId="0" applyFont="1" applyFill="1" applyBorder="1" applyAlignment="1">
      <alignment horizontal="center" vertical="center" wrapText="1"/>
    </xf>
    <xf numFmtId="0" fontId="4" fillId="49" borderId="5" xfId="0" applyFont="1" applyFill="1" applyBorder="1" applyAlignment="1">
      <alignment horizontal="center" vertical="center" wrapText="1"/>
    </xf>
    <xf numFmtId="0" fontId="4" fillId="49" borderId="4" xfId="0" applyFont="1" applyFill="1" applyBorder="1" applyAlignment="1">
      <alignment horizontal="center" vertical="center" wrapText="1"/>
    </xf>
    <xf numFmtId="0" fontId="4" fillId="39" borderId="1" xfId="0" applyFont="1" applyFill="1" applyBorder="1" applyAlignment="1">
      <alignment horizontal="center" vertical="center" wrapText="1"/>
    </xf>
    <xf numFmtId="0" fontId="4" fillId="48" borderId="2" xfId="0" applyFont="1" applyFill="1" applyBorder="1" applyAlignment="1">
      <alignment horizontal="center" vertical="center" wrapText="1"/>
    </xf>
    <xf numFmtId="0" fontId="4" fillId="48" borderId="5" xfId="0" applyFont="1" applyFill="1" applyBorder="1" applyAlignment="1">
      <alignment horizontal="center" vertical="center" wrapText="1"/>
    </xf>
    <xf numFmtId="0" fontId="4" fillId="48" borderId="4" xfId="0" applyFont="1" applyFill="1" applyBorder="1" applyAlignment="1">
      <alignment horizontal="center" vertical="center" wrapText="1"/>
    </xf>
    <xf numFmtId="0" fontId="6" fillId="48" borderId="1" xfId="0" applyFont="1" applyFill="1" applyBorder="1" applyAlignment="1">
      <alignment horizontal="center" vertical="center" wrapText="1"/>
    </xf>
    <xf numFmtId="0" fontId="6" fillId="48" borderId="2" xfId="0" applyFont="1" applyFill="1" applyBorder="1" applyAlignment="1">
      <alignment horizontal="center" vertical="center" wrapText="1"/>
    </xf>
    <xf numFmtId="0" fontId="6" fillId="48" borderId="5" xfId="0" applyFont="1" applyFill="1" applyBorder="1" applyAlignment="1">
      <alignment horizontal="center" vertical="center" wrapText="1"/>
    </xf>
    <xf numFmtId="0" fontId="6" fillId="48" borderId="4" xfId="0" applyFont="1" applyFill="1" applyBorder="1" applyAlignment="1">
      <alignment horizontal="center" vertical="center" wrapText="1"/>
    </xf>
    <xf numFmtId="0" fontId="6" fillId="46" borderId="1" xfId="0" applyFont="1" applyFill="1" applyBorder="1" applyAlignment="1">
      <alignment horizontal="center" vertical="center" wrapText="1"/>
    </xf>
    <xf numFmtId="0" fontId="4" fillId="47" borderId="2" xfId="0" applyFont="1" applyFill="1" applyBorder="1" applyAlignment="1">
      <alignment horizontal="center" vertical="center" wrapText="1"/>
    </xf>
    <xf numFmtId="0" fontId="4" fillId="47" borderId="5" xfId="0" applyFont="1" applyFill="1" applyBorder="1" applyAlignment="1">
      <alignment horizontal="center" vertical="center" wrapText="1"/>
    </xf>
    <xf numFmtId="0" fontId="4" fillId="47" borderId="4" xfId="0" applyFont="1" applyFill="1" applyBorder="1" applyAlignment="1">
      <alignment horizontal="center" vertical="center" wrapText="1"/>
    </xf>
    <xf numFmtId="0" fontId="6" fillId="45" borderId="1" xfId="0" applyFont="1" applyFill="1" applyBorder="1" applyAlignment="1">
      <alignment horizontal="center" vertical="center" wrapText="1"/>
    </xf>
    <xf numFmtId="0" fontId="6" fillId="45" borderId="2" xfId="0" applyFont="1" applyFill="1" applyBorder="1" applyAlignment="1">
      <alignment horizontal="center" vertical="center" wrapText="1"/>
    </xf>
    <xf numFmtId="0" fontId="6" fillId="45" borderId="5" xfId="0" applyFont="1" applyFill="1" applyBorder="1" applyAlignment="1">
      <alignment horizontal="center" vertical="center" wrapText="1"/>
    </xf>
    <xf numFmtId="0" fontId="6" fillId="45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54">
    <cellStyle name="20% - Accent1" xfId="1" xr:uid="{B0C4DC23-DB4B-4F9C-9221-9099C96AE8D5}"/>
    <cellStyle name="20% - Accent2" xfId="2" xr:uid="{EDBA743C-1C49-48E5-95B7-AC3AE80054CE}"/>
    <cellStyle name="20% - Accent3" xfId="3" xr:uid="{0AA95950-85A7-402B-8CF9-C872797506C4}"/>
    <cellStyle name="20% - Accent4" xfId="4" xr:uid="{875545F4-9B4B-4B40-91E6-6230E0A0752F}"/>
    <cellStyle name="20% - Accent5" xfId="5" xr:uid="{1FBE8AA7-F040-4158-BE5B-0FEEFE6932DB}"/>
    <cellStyle name="20% - Accent6" xfId="6" xr:uid="{BB43FD3B-D54C-47E5-9105-570669292BA2}"/>
    <cellStyle name="40% - Accent1" xfId="7" xr:uid="{E692CC14-19F4-4B79-A439-6651EDD64F45}"/>
    <cellStyle name="40% - Accent2" xfId="8" xr:uid="{57C62CA0-9E0E-4ECE-BCA3-41AC1CE1DF00}"/>
    <cellStyle name="40% - Accent3" xfId="9" xr:uid="{E11688AA-8671-479B-ADC9-ACC8BA2903D1}"/>
    <cellStyle name="40% - Accent4" xfId="10" xr:uid="{C53D026D-2B92-478E-BA50-CAB50F2D89DD}"/>
    <cellStyle name="40% - Accent5" xfId="11" xr:uid="{3399762B-5095-4EC2-BEEF-537B49F69F3B}"/>
    <cellStyle name="40% - Accent6" xfId="12" xr:uid="{0C451213-FD25-4D8D-8A32-EB8B6756CD09}"/>
    <cellStyle name="60% - Accent1" xfId="13" xr:uid="{3156095B-480E-4D3D-8E77-08D99D2F4BA8}"/>
    <cellStyle name="60% - Accent2" xfId="14" xr:uid="{8B4124BB-40FA-47C3-93A5-C53EB397CA86}"/>
    <cellStyle name="60% - Accent3" xfId="15" xr:uid="{FA9CD7CC-866D-4FC1-8651-DCFB1BADD14A}"/>
    <cellStyle name="60% - Accent4" xfId="16" xr:uid="{E1F4B46E-4C25-46EA-BA19-CFF536FB38FF}"/>
    <cellStyle name="60% - Accent5" xfId="17" xr:uid="{88E41152-5798-49B3-B54C-1DFC7F00319D}"/>
    <cellStyle name="60% - Accent6" xfId="18" xr:uid="{9A8C8B05-A7AD-4B4E-A311-CC5903FCB447}"/>
    <cellStyle name="Accent1" xfId="19" xr:uid="{A643C9E2-3577-4787-98B6-085E9FBAB9F4}"/>
    <cellStyle name="Accent2" xfId="20" xr:uid="{24881901-0B8A-4F44-9DCD-7AB58BD6D12F}"/>
    <cellStyle name="Accent3" xfId="21" xr:uid="{9D17EDDE-DD74-4DF2-8556-4228932AADD5}"/>
    <cellStyle name="Accent4" xfId="22" xr:uid="{96A9592C-22C0-49AF-BA4E-3F345E944861}"/>
    <cellStyle name="Accent5" xfId="23" xr:uid="{EA9A1AAD-1DFB-4CF9-A767-5DF84FB108CF}"/>
    <cellStyle name="Accent6" xfId="24" xr:uid="{63D12BCB-007E-4A48-92A1-415710345F86}"/>
    <cellStyle name="Bad" xfId="25" xr:uid="{7DFF375D-1B6C-4684-B9A2-D916E2E0511B}"/>
    <cellStyle name="Calculation" xfId="26" xr:uid="{84AB20A7-5A5A-4122-9DEC-862E767ADFF5}"/>
    <cellStyle name="Check Cell" xfId="27" xr:uid="{7950C9DC-86F4-4682-B975-2C994C8C41F4}"/>
    <cellStyle name="Explanatory Text" xfId="28" xr:uid="{8E0905CC-90B7-41C8-A28C-04A72DE4AC34}"/>
    <cellStyle name="Good" xfId="29" xr:uid="{7D52A916-3508-4B9C-9A15-9108E9FE69E1}"/>
    <cellStyle name="Heading 1" xfId="30" xr:uid="{9341D995-E36B-4991-9D7E-02225B441F01}"/>
    <cellStyle name="Heading 2" xfId="31" xr:uid="{694B94E3-5BD4-439B-BE07-D5E12A73E2FC}"/>
    <cellStyle name="Heading 3" xfId="32" xr:uid="{B7EE417E-5FDE-4857-97C5-0EC5B1819808}"/>
    <cellStyle name="Heading 4" xfId="33" xr:uid="{54B4BF8D-0721-4164-A617-A2CBE9A0F965}"/>
    <cellStyle name="Input" xfId="34" xr:uid="{1EAF20A4-D909-4BDC-8BCF-2ECBBDC4BE8A}"/>
    <cellStyle name="Linked Cell" xfId="35" xr:uid="{5DF2165B-89DB-489F-8769-16A6F97D1225}"/>
    <cellStyle name="Neutral" xfId="36" xr:uid="{6B60A80F-3E30-49B4-BC48-27E4E1CB9745}"/>
    <cellStyle name="Note" xfId="37" xr:uid="{C5AC42E1-07B8-41E9-AEF3-8F3E4ECA21AD}"/>
    <cellStyle name="Output" xfId="38" xr:uid="{3B1FAF82-1091-43D5-8B8A-98483399F386}"/>
    <cellStyle name="Title" xfId="39" xr:uid="{D13A99B8-9A96-48B1-9D18-EE7B14FB3FC8}"/>
    <cellStyle name="Total" xfId="40" xr:uid="{E960586C-BC46-4907-A8DE-35C1C33688F2}"/>
    <cellStyle name="Warning Text" xfId="41" xr:uid="{A3AF6E7A-C7F9-446C-80E4-0B7DA1F2BFE0}"/>
    <cellStyle name="xl26" xfId="42" xr:uid="{4889FE2A-1F2E-46F6-AC12-3239F6B50AAA}"/>
    <cellStyle name="xl31" xfId="43" xr:uid="{BC9D4432-2A9C-4647-B89A-12669482B0FF}"/>
    <cellStyle name="xl45" xfId="44" xr:uid="{613BB214-CE85-4F8B-9CC1-8FCAD44CB0CD}"/>
    <cellStyle name="xl46" xfId="45" xr:uid="{D15AFFFD-8B0A-4EB1-B196-E1CF167EE561}"/>
    <cellStyle name="xl56" xfId="46" xr:uid="{608CD21A-B771-4140-9BD9-B064370019F1}"/>
    <cellStyle name="xl57" xfId="47" xr:uid="{D58D6121-3C4B-4D35-B718-19363F9DEA8A}"/>
    <cellStyle name="xl57 2" xfId="48" xr:uid="{2BBCB22D-4830-42EF-98C0-0857053123AD}"/>
    <cellStyle name="xl60" xfId="49" xr:uid="{9A55140A-4212-43A8-88C9-0A320074FE95}"/>
    <cellStyle name="Обычный" xfId="0" builtinId="0"/>
    <cellStyle name="Обычный 2" xfId="50" xr:uid="{ADED7B3D-236D-47B3-948E-8E2060D9ADB6}"/>
    <cellStyle name="Обычный 3" xfId="51" xr:uid="{4E70E4F3-D5ED-484D-BC17-01081615C0BE}"/>
    <cellStyle name="Процентный 2" xfId="52" xr:uid="{B6102D5C-E2EA-4BF4-B5AE-10665301AE25}"/>
    <cellStyle name="Финансовый 2" xfId="53" xr:uid="{C0F4FC43-2205-483A-94EE-4DE8259C4B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23600-A40C-465E-BEED-7D5A29B795B2}">
  <dimension ref="A1:IV106"/>
  <sheetViews>
    <sheetView zoomScaleNormal="100" zoomScaleSheetLayoutView="7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3" sqref="B3:B7"/>
    </sheetView>
  </sheetViews>
  <sheetFormatPr defaultRowHeight="15.75" outlineLevelRow="1" outlineLevelCol="1" x14ac:dyDescent="0.2"/>
  <cols>
    <col min="1" max="1" width="4" style="90" customWidth="1"/>
    <col min="2" max="2" width="24.85546875" style="91" customWidth="1"/>
    <col min="3" max="3" width="18" style="3" hidden="1" customWidth="1" outlineLevel="1"/>
    <col min="4" max="4" width="17.5703125" style="4" hidden="1" customWidth="1" outlineLevel="1"/>
    <col min="5" max="5" width="17.140625" style="3" hidden="1" customWidth="1" outlineLevel="1"/>
    <col min="6" max="6" width="16.42578125" style="3" customWidth="1" collapsed="1"/>
    <col min="7" max="7" width="17.5703125" style="3" customWidth="1"/>
    <col min="8" max="8" width="15.7109375" style="3" customWidth="1"/>
    <col min="9" max="9" width="16.5703125" style="3" hidden="1" customWidth="1" outlineLevel="1"/>
    <col min="10" max="10" width="17.28515625" style="3" hidden="1" customWidth="1" outlineLevel="1"/>
    <col min="11" max="11" width="15.7109375" style="3" hidden="1" customWidth="1" outlineLevel="1"/>
    <col min="12" max="12" width="10.7109375" style="3" customWidth="1" collapsed="1"/>
    <col min="13" max="17" width="10.7109375" style="3" customWidth="1"/>
    <col min="18" max="18" width="16.5703125" style="3" hidden="1" customWidth="1" outlineLevel="1"/>
    <col min="19" max="19" width="17.85546875" style="3" hidden="1" customWidth="1" outlineLevel="1"/>
    <col min="20" max="20" width="16.7109375" style="3" hidden="1" customWidth="1" outlineLevel="1"/>
    <col min="21" max="21" width="17.42578125" style="3" customWidth="1" collapsed="1"/>
    <col min="22" max="22" width="17.28515625" style="3" customWidth="1"/>
    <col min="23" max="23" width="16.7109375" style="3" customWidth="1"/>
    <col min="24" max="24" width="18.28515625" style="3" hidden="1" customWidth="1" outlineLevel="1"/>
    <col min="25" max="25" width="16.7109375" style="3" hidden="1" customWidth="1" outlineLevel="1"/>
    <col min="26" max="26" width="15.7109375" style="3" hidden="1" customWidth="1" outlineLevel="1"/>
    <col min="27" max="27" width="10.7109375" style="3" customWidth="1" collapsed="1"/>
    <col min="28" max="32" width="10.7109375" style="3" customWidth="1"/>
    <col min="33" max="33" width="17.140625" style="3" hidden="1" customWidth="1" outlineLevel="1"/>
    <col min="34" max="34" width="17.42578125" style="3" hidden="1" customWidth="1" outlineLevel="1"/>
    <col min="35" max="35" width="16.7109375" style="3" hidden="1" customWidth="1" outlineLevel="1"/>
    <col min="36" max="36" width="18" style="3" customWidth="1" collapsed="1"/>
    <col min="37" max="37" width="18.140625" style="3" customWidth="1"/>
    <col min="38" max="38" width="16.7109375" style="3" customWidth="1"/>
    <col min="39" max="39" width="17.85546875" style="3" hidden="1" customWidth="1" outlineLevel="1"/>
    <col min="40" max="40" width="16.85546875" style="3" hidden="1" customWidth="1" outlineLevel="1"/>
    <col min="41" max="41" width="15.42578125" style="3" hidden="1" customWidth="1" outlineLevel="1"/>
    <col min="42" max="42" width="10.7109375" style="3" customWidth="1" collapsed="1"/>
    <col min="43" max="47" width="10.7109375" style="3" customWidth="1"/>
    <col min="48" max="48" width="15.28515625" style="3" hidden="1" customWidth="1" outlineLevel="1"/>
    <col min="49" max="49" width="15.85546875" style="3" hidden="1" customWidth="1" outlineLevel="1"/>
    <col min="50" max="50" width="16.7109375" style="3" hidden="1" customWidth="1" outlineLevel="1"/>
    <col min="51" max="51" width="16.42578125" style="3" customWidth="1" collapsed="1"/>
    <col min="52" max="52" width="15.85546875" style="3" customWidth="1"/>
    <col min="53" max="53" width="16.7109375" style="3" customWidth="1"/>
    <col min="54" max="54" width="16.42578125" style="3" hidden="1" customWidth="1" outlineLevel="1"/>
    <col min="55" max="55" width="15.28515625" style="3" hidden="1" customWidth="1" outlineLevel="1"/>
    <col min="56" max="56" width="13.7109375" style="3" hidden="1" customWidth="1" outlineLevel="1"/>
    <col min="57" max="57" width="10.7109375" style="3" customWidth="1" collapsed="1"/>
    <col min="58" max="62" width="10.7109375" style="3" customWidth="1"/>
    <col min="63" max="63" width="16.28515625" style="3" hidden="1" customWidth="1" outlineLevel="1"/>
    <col min="64" max="64" width="15.85546875" style="3" hidden="1" customWidth="1" outlineLevel="1"/>
    <col min="65" max="65" width="16.7109375" style="3" hidden="1" customWidth="1" outlineLevel="1"/>
    <col min="66" max="66" width="16.85546875" style="3" customWidth="1" collapsed="1"/>
    <col min="67" max="67" width="15.85546875" style="3" customWidth="1"/>
    <col min="68" max="68" width="16.7109375" style="3" customWidth="1"/>
    <col min="69" max="69" width="16" style="3" hidden="1" customWidth="1" outlineLevel="1"/>
    <col min="70" max="70" width="15.7109375" style="3" hidden="1" customWidth="1" outlineLevel="1"/>
    <col min="71" max="71" width="14.140625" style="3" hidden="1" customWidth="1" outlineLevel="1"/>
    <col min="72" max="72" width="10.7109375" style="3" customWidth="1" collapsed="1"/>
    <col min="73" max="77" width="10.7109375" style="3" customWidth="1"/>
    <col min="78" max="78" width="13.7109375" style="3" hidden="1" customWidth="1" outlineLevel="1"/>
    <col min="79" max="79" width="15.85546875" style="3" hidden="1" customWidth="1" outlineLevel="1"/>
    <col min="80" max="80" width="15.5703125" style="3" hidden="1" customWidth="1" outlineLevel="1"/>
    <col min="81" max="81" width="14.85546875" style="3" customWidth="1" collapsed="1"/>
    <col min="82" max="82" width="15.85546875" style="3" customWidth="1"/>
    <col min="83" max="83" width="14.7109375" style="3" customWidth="1"/>
    <col min="84" max="84" width="14.85546875" style="3" hidden="1" customWidth="1" outlineLevel="1"/>
    <col min="85" max="85" width="15.7109375" style="3" hidden="1" customWidth="1" outlineLevel="1"/>
    <col min="86" max="86" width="12.5703125" style="3" hidden="1" customWidth="1" outlineLevel="1"/>
    <col min="87" max="87" width="13.28515625" style="3" customWidth="1" collapsed="1"/>
    <col min="88" max="88" width="12.85546875" style="3" customWidth="1"/>
    <col min="89" max="89" width="10.7109375" style="3" customWidth="1"/>
    <col min="90" max="90" width="11.85546875" style="3" customWidth="1"/>
    <col min="91" max="91" width="11.7109375" style="3" customWidth="1"/>
    <col min="92" max="92" width="10.7109375" style="3" customWidth="1"/>
    <col min="93" max="93" width="13.28515625" style="3" hidden="1" customWidth="1" outlineLevel="1"/>
    <col min="94" max="94" width="15.85546875" style="3" hidden="1" customWidth="1" outlineLevel="1"/>
    <col min="95" max="95" width="14.140625" style="3" hidden="1" customWidth="1" outlineLevel="1"/>
    <col min="96" max="96" width="14" style="3" customWidth="1" collapsed="1"/>
    <col min="97" max="97" width="15.85546875" style="3" customWidth="1"/>
    <col min="98" max="98" width="13.42578125" style="3" customWidth="1"/>
    <col min="99" max="99" width="13.42578125" style="3" hidden="1" customWidth="1" outlineLevel="1"/>
    <col min="100" max="101" width="14.42578125" style="3" hidden="1" customWidth="1" outlineLevel="1"/>
    <col min="102" max="102" width="10.7109375" style="3" customWidth="1" collapsed="1"/>
    <col min="103" max="107" width="10.7109375" style="3" customWidth="1"/>
    <col min="108" max="108" width="13.7109375" style="3" hidden="1" customWidth="1" outlineLevel="1" collapsed="1"/>
    <col min="109" max="109" width="15.85546875" style="3" hidden="1" customWidth="1" outlineLevel="1"/>
    <col min="110" max="110" width="14.85546875" style="3" hidden="1" customWidth="1" outlineLevel="1"/>
    <col min="111" max="111" width="14.28515625" style="3" customWidth="1" collapsed="1"/>
    <col min="112" max="112" width="15.85546875" style="3" customWidth="1"/>
    <col min="113" max="113" width="14.28515625" style="3" customWidth="1"/>
    <col min="114" max="114" width="13" style="3" hidden="1" customWidth="1" outlineLevel="1"/>
    <col min="115" max="115" width="13.42578125" style="3" hidden="1" customWidth="1" outlineLevel="1"/>
    <col min="116" max="116" width="12.140625" style="3" hidden="1" customWidth="1" outlineLevel="1"/>
    <col min="117" max="117" width="10.7109375" style="3" customWidth="1" collapsed="1"/>
    <col min="118" max="122" width="10.7109375" style="3" customWidth="1"/>
    <col min="123" max="123" width="14.28515625" style="3" hidden="1" customWidth="1" outlineLevel="1"/>
    <col min="124" max="124" width="15.85546875" style="3" hidden="1" customWidth="1" outlineLevel="1"/>
    <col min="125" max="125" width="15.42578125" style="3" hidden="1" customWidth="1" outlineLevel="1"/>
    <col min="126" max="126" width="14.7109375" style="3" customWidth="1" collapsed="1"/>
    <col min="127" max="127" width="15.85546875" style="3" customWidth="1"/>
    <col min="128" max="128" width="14.85546875" style="3" customWidth="1"/>
    <col min="129" max="129" width="14.7109375" style="3" hidden="1" customWidth="1" outlineLevel="1"/>
    <col min="130" max="130" width="15.28515625" style="3" hidden="1" customWidth="1" outlineLevel="1"/>
    <col min="131" max="131" width="13" style="3" hidden="1" customWidth="1" outlineLevel="1"/>
    <col min="132" max="132" width="10.7109375" style="3" customWidth="1" collapsed="1"/>
    <col min="133" max="137" width="10.7109375" style="3" customWidth="1"/>
    <col min="138" max="138" width="16.28515625" style="3" hidden="1" customWidth="1" outlineLevel="1"/>
    <col min="139" max="139" width="15.85546875" style="3" hidden="1" customWidth="1" outlineLevel="1"/>
    <col min="140" max="140" width="15" style="3" hidden="1" customWidth="1" outlineLevel="1"/>
    <col min="141" max="141" width="16" style="3" customWidth="1" collapsed="1"/>
    <col min="142" max="142" width="15.85546875" style="3" customWidth="1"/>
    <col min="143" max="143" width="15.28515625" style="3" customWidth="1"/>
    <col min="144" max="144" width="16" style="3" hidden="1" customWidth="1" outlineLevel="1"/>
    <col min="145" max="145" width="16.28515625" style="3" hidden="1" customWidth="1" outlineLevel="1"/>
    <col min="146" max="146" width="13.5703125" style="3" hidden="1" customWidth="1" outlineLevel="1"/>
    <col min="147" max="147" width="10.7109375" style="3" customWidth="1" collapsed="1"/>
    <col min="148" max="152" width="10.7109375" style="3" customWidth="1"/>
    <col min="153" max="153" width="14.5703125" style="3" hidden="1" customWidth="1" outlineLevel="1"/>
    <col min="154" max="154" width="15.85546875" style="3" hidden="1" customWidth="1" outlineLevel="1"/>
    <col min="155" max="155" width="12.28515625" style="3" hidden="1" customWidth="1" outlineLevel="1"/>
    <col min="156" max="156" width="12.85546875" style="3" customWidth="1" collapsed="1"/>
    <col min="157" max="157" width="15.85546875" style="3" customWidth="1"/>
    <col min="158" max="158" width="12.7109375" style="3" customWidth="1"/>
    <col min="159" max="159" width="12.28515625" style="3" hidden="1" customWidth="1" outlineLevel="1"/>
    <col min="160" max="160" width="14.7109375" style="3" hidden="1" customWidth="1" outlineLevel="1"/>
    <col min="161" max="161" width="12.7109375" style="3" hidden="1" customWidth="1" outlineLevel="1"/>
    <col min="162" max="162" width="10.7109375" style="3" customWidth="1" collapsed="1"/>
    <col min="163" max="167" width="10.7109375" style="3" customWidth="1"/>
    <col min="168" max="168" width="14.28515625" style="3" hidden="1" customWidth="1" outlineLevel="1"/>
    <col min="169" max="169" width="15.85546875" style="3" hidden="1" customWidth="1" outlineLevel="1"/>
    <col min="170" max="170" width="12.7109375" style="3" hidden="1" customWidth="1" outlineLevel="1"/>
    <col min="171" max="171" width="14.5703125" style="3" customWidth="1" collapsed="1"/>
    <col min="172" max="172" width="15.85546875" style="3" customWidth="1"/>
    <col min="173" max="173" width="14.42578125" style="3" customWidth="1"/>
    <col min="174" max="174" width="14.140625" style="3" hidden="1" customWidth="1" outlineLevel="1"/>
    <col min="175" max="175" width="16.28515625" style="3" hidden="1" customWidth="1" outlineLevel="1"/>
    <col min="176" max="176" width="13.140625" style="3" hidden="1" customWidth="1" outlineLevel="1"/>
    <col min="177" max="177" width="10.7109375" style="3" customWidth="1" collapsed="1"/>
    <col min="178" max="182" width="10.7109375" style="3" customWidth="1"/>
    <col min="183" max="183" width="14.140625" style="3" customWidth="1"/>
    <col min="184" max="184" width="15.85546875" style="3" customWidth="1"/>
    <col min="185" max="185" width="12.7109375" style="3" customWidth="1"/>
    <col min="186" max="186" width="14.140625" style="3" hidden="1" customWidth="1" outlineLevel="1"/>
    <col min="187" max="187" width="15.7109375" style="3" hidden="1" customWidth="1" outlineLevel="1"/>
    <col min="188" max="188" width="13.140625" style="3" hidden="1" customWidth="1" outlineLevel="1"/>
    <col min="189" max="189" width="10.42578125" style="3" customWidth="1" collapsed="1"/>
    <col min="190" max="190" width="10.7109375" style="3" customWidth="1"/>
    <col min="191" max="191" width="11.28515625" style="3" customWidth="1"/>
    <col min="192" max="228" width="10.7109375" style="3" hidden="1" customWidth="1" outlineLevel="1"/>
    <col min="229" max="229" width="12.28515625" style="3" hidden="1" customWidth="1" outlineLevel="1"/>
    <col min="230" max="231" width="10.7109375" style="3" hidden="1" customWidth="1" outlineLevel="1"/>
    <col min="232" max="232" width="11.7109375" style="3" hidden="1" customWidth="1" outlineLevel="1"/>
    <col min="233" max="239" width="10.7109375" style="3" hidden="1" customWidth="1" outlineLevel="1"/>
    <col min="240" max="240" width="10.7109375" style="2" customWidth="1" collapsed="1"/>
    <col min="241" max="16384" width="9.140625" style="2"/>
  </cols>
  <sheetData>
    <row r="1" spans="1:256" ht="36.75" customHeight="1" x14ac:dyDescent="0.2">
      <c r="A1" s="216" t="s">
        <v>74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216"/>
      <c r="AM1" s="216"/>
      <c r="AN1" s="216"/>
      <c r="AO1" s="216"/>
      <c r="AP1" s="216"/>
      <c r="AQ1" s="216"/>
      <c r="AR1" s="216"/>
      <c r="AS1" s="216"/>
      <c r="AT1" s="216"/>
      <c r="AU1" s="216"/>
      <c r="AV1" s="216"/>
      <c r="AW1" s="216"/>
      <c r="AX1" s="216"/>
      <c r="AY1" s="216"/>
      <c r="AZ1" s="216"/>
      <c r="BA1" s="216"/>
      <c r="BB1" s="216"/>
      <c r="BC1" s="216"/>
      <c r="BD1" s="216"/>
      <c r="BE1" s="216"/>
      <c r="BF1" s="216"/>
      <c r="BG1" s="216"/>
      <c r="BH1" s="216"/>
      <c r="BI1" s="216"/>
      <c r="BJ1" s="216"/>
      <c r="BK1" s="216"/>
      <c r="BL1" s="216"/>
      <c r="BM1" s="216"/>
      <c r="BN1" s="216"/>
      <c r="BO1" s="216"/>
      <c r="BP1" s="216"/>
      <c r="BQ1" s="216"/>
      <c r="BR1" s="216"/>
      <c r="BS1" s="216"/>
      <c r="BT1" s="216"/>
      <c r="BU1" s="216"/>
      <c r="BV1" s="216"/>
      <c r="BW1" s="216"/>
      <c r="BX1" s="216"/>
      <c r="BY1" s="216"/>
      <c r="BZ1" s="216"/>
      <c r="CA1" s="216"/>
      <c r="CB1" s="216"/>
      <c r="CC1" s="216"/>
      <c r="CD1" s="216"/>
      <c r="CE1" s="216"/>
      <c r="CF1" s="216"/>
      <c r="CG1" s="216"/>
      <c r="CH1" s="216"/>
      <c r="CI1" s="216"/>
      <c r="CJ1" s="216"/>
      <c r="CK1" s="216"/>
      <c r="CL1" s="216"/>
      <c r="CM1" s="216"/>
      <c r="CN1" s="216"/>
      <c r="CO1" s="216"/>
      <c r="CP1" s="216"/>
      <c r="CQ1" s="216"/>
      <c r="CR1" s="216"/>
      <c r="CS1" s="216"/>
      <c r="CT1" s="216"/>
      <c r="CU1" s="216"/>
      <c r="CV1" s="216"/>
      <c r="CW1" s="216"/>
      <c r="CX1" s="216"/>
      <c r="CY1" s="216"/>
      <c r="CZ1" s="216"/>
      <c r="DA1" s="216"/>
      <c r="DB1" s="216"/>
      <c r="DC1" s="216"/>
      <c r="DD1" s="216"/>
      <c r="DE1" s="216"/>
      <c r="DF1" s="216"/>
      <c r="DG1" s="216"/>
      <c r="DH1" s="216"/>
      <c r="DI1" s="216"/>
      <c r="DJ1" s="216"/>
      <c r="DK1" s="216"/>
      <c r="DL1" s="216"/>
      <c r="DM1" s="216"/>
      <c r="DN1" s="216"/>
      <c r="DO1" s="216"/>
      <c r="DP1" s="216"/>
      <c r="DQ1" s="216"/>
      <c r="DR1" s="216"/>
      <c r="DS1" s="216"/>
      <c r="DT1" s="216"/>
      <c r="DU1" s="216"/>
      <c r="DV1" s="216"/>
      <c r="DW1" s="216"/>
      <c r="DX1" s="216"/>
      <c r="DY1" s="216"/>
      <c r="DZ1" s="216"/>
      <c r="EA1" s="216"/>
      <c r="EB1" s="216"/>
      <c r="EC1" s="216"/>
      <c r="ED1" s="216"/>
      <c r="EE1" s="216"/>
      <c r="EF1" s="216"/>
      <c r="EG1" s="216"/>
      <c r="EH1" s="216"/>
      <c r="EI1" s="216"/>
      <c r="EJ1" s="216"/>
      <c r="EK1" s="216"/>
      <c r="EL1" s="216"/>
      <c r="EM1" s="216"/>
      <c r="EN1" s="216"/>
      <c r="EO1" s="216"/>
      <c r="EP1" s="216"/>
      <c r="EQ1" s="216"/>
      <c r="ER1" s="216"/>
      <c r="ES1" s="216"/>
      <c r="ET1" s="216"/>
      <c r="EU1" s="216"/>
      <c r="EV1" s="216"/>
      <c r="EW1" s="216"/>
      <c r="EX1" s="216"/>
      <c r="EY1" s="216"/>
      <c r="EZ1" s="216"/>
      <c r="FA1" s="216"/>
      <c r="FB1" s="216"/>
      <c r="FC1" s="216"/>
      <c r="FD1" s="216"/>
      <c r="FE1" s="216"/>
      <c r="FF1" s="216"/>
      <c r="FG1" s="216"/>
      <c r="FH1" s="216"/>
      <c r="FI1" s="216"/>
      <c r="FJ1" s="216"/>
      <c r="FK1" s="216"/>
      <c r="FL1" s="216"/>
      <c r="FM1" s="216"/>
      <c r="FN1" s="216"/>
      <c r="FO1" s="216"/>
      <c r="FP1" s="216"/>
      <c r="FQ1" s="216"/>
      <c r="FR1" s="216"/>
      <c r="FS1" s="216"/>
      <c r="FT1" s="216"/>
      <c r="FU1" s="216"/>
      <c r="FV1" s="216"/>
      <c r="FW1" s="216"/>
      <c r="FX1" s="216"/>
      <c r="FY1" s="216"/>
      <c r="FZ1" s="216"/>
      <c r="GA1" s="216"/>
      <c r="GB1" s="216"/>
      <c r="GC1" s="216"/>
      <c r="GD1" s="216"/>
      <c r="GE1" s="216"/>
      <c r="GF1" s="216"/>
      <c r="GG1" s="216"/>
      <c r="GH1" s="216"/>
      <c r="GI1" s="216"/>
    </row>
    <row r="2" spans="1:256" s="5" customFormat="1" ht="76.5" customHeight="1" x14ac:dyDescent="0.2">
      <c r="A2" s="15"/>
      <c r="B2" s="16"/>
      <c r="C2" s="182" t="s">
        <v>75</v>
      </c>
      <c r="D2" s="183"/>
      <c r="E2" s="184"/>
      <c r="F2" s="137" t="s">
        <v>76</v>
      </c>
      <c r="G2" s="138"/>
      <c r="H2" s="139"/>
      <c r="I2" s="137" t="s">
        <v>0</v>
      </c>
      <c r="J2" s="138"/>
      <c r="K2" s="139"/>
      <c r="L2" s="182" t="s">
        <v>77</v>
      </c>
      <c r="M2" s="183"/>
      <c r="N2" s="184"/>
      <c r="O2" s="182" t="s">
        <v>78</v>
      </c>
      <c r="P2" s="183"/>
      <c r="Q2" s="184"/>
      <c r="R2" s="240" t="s">
        <v>79</v>
      </c>
      <c r="S2" s="240"/>
      <c r="T2" s="240"/>
      <c r="U2" s="240" t="s">
        <v>80</v>
      </c>
      <c r="V2" s="240"/>
      <c r="W2" s="240"/>
      <c r="X2" s="240" t="s">
        <v>1</v>
      </c>
      <c r="Y2" s="240"/>
      <c r="Z2" s="240"/>
      <c r="AA2" s="241" t="s">
        <v>81</v>
      </c>
      <c r="AB2" s="242"/>
      <c r="AC2" s="243"/>
      <c r="AD2" s="241" t="s">
        <v>82</v>
      </c>
      <c r="AE2" s="242"/>
      <c r="AF2" s="243"/>
      <c r="AG2" s="264" t="s">
        <v>83</v>
      </c>
      <c r="AH2" s="264"/>
      <c r="AI2" s="264"/>
      <c r="AJ2" s="264" t="s">
        <v>84</v>
      </c>
      <c r="AK2" s="264"/>
      <c r="AL2" s="264"/>
      <c r="AM2" s="264" t="s">
        <v>2</v>
      </c>
      <c r="AN2" s="264"/>
      <c r="AO2" s="264"/>
      <c r="AP2" s="265" t="s">
        <v>85</v>
      </c>
      <c r="AQ2" s="266"/>
      <c r="AR2" s="267"/>
      <c r="AS2" s="265" t="s">
        <v>86</v>
      </c>
      <c r="AT2" s="266"/>
      <c r="AU2" s="267"/>
      <c r="AV2" s="260" t="s">
        <v>87</v>
      </c>
      <c r="AW2" s="260"/>
      <c r="AX2" s="260"/>
      <c r="AY2" s="261" t="s">
        <v>88</v>
      </c>
      <c r="AZ2" s="262"/>
      <c r="BA2" s="263"/>
      <c r="BB2" s="261" t="s">
        <v>3</v>
      </c>
      <c r="BC2" s="262"/>
      <c r="BD2" s="263"/>
      <c r="BE2" s="162" t="s">
        <v>89</v>
      </c>
      <c r="BF2" s="163"/>
      <c r="BG2" s="164"/>
      <c r="BH2" s="162" t="s">
        <v>90</v>
      </c>
      <c r="BI2" s="163"/>
      <c r="BJ2" s="164"/>
      <c r="BK2" s="256" t="s">
        <v>91</v>
      </c>
      <c r="BL2" s="256"/>
      <c r="BM2" s="256"/>
      <c r="BN2" s="256" t="s">
        <v>92</v>
      </c>
      <c r="BO2" s="256"/>
      <c r="BP2" s="256"/>
      <c r="BQ2" s="256" t="s">
        <v>4</v>
      </c>
      <c r="BR2" s="256"/>
      <c r="BS2" s="256"/>
      <c r="BT2" s="257" t="s">
        <v>93</v>
      </c>
      <c r="BU2" s="258"/>
      <c r="BV2" s="259"/>
      <c r="BW2" s="257" t="s">
        <v>94</v>
      </c>
      <c r="BX2" s="258"/>
      <c r="BY2" s="259"/>
      <c r="BZ2" s="194" t="s">
        <v>95</v>
      </c>
      <c r="CA2" s="194"/>
      <c r="CB2" s="194"/>
      <c r="CC2" s="194" t="s">
        <v>96</v>
      </c>
      <c r="CD2" s="194"/>
      <c r="CE2" s="194"/>
      <c r="CF2" s="194" t="s">
        <v>5</v>
      </c>
      <c r="CG2" s="194"/>
      <c r="CH2" s="194"/>
      <c r="CI2" s="195" t="s">
        <v>97</v>
      </c>
      <c r="CJ2" s="196"/>
      <c r="CK2" s="197"/>
      <c r="CL2" s="195" t="s">
        <v>98</v>
      </c>
      <c r="CM2" s="196"/>
      <c r="CN2" s="197"/>
      <c r="CO2" s="252" t="s">
        <v>99</v>
      </c>
      <c r="CP2" s="252"/>
      <c r="CQ2" s="252"/>
      <c r="CR2" s="253" t="s">
        <v>100</v>
      </c>
      <c r="CS2" s="254"/>
      <c r="CT2" s="255"/>
      <c r="CU2" s="253" t="s">
        <v>6</v>
      </c>
      <c r="CV2" s="254"/>
      <c r="CW2" s="255"/>
      <c r="CX2" s="249" t="s">
        <v>101</v>
      </c>
      <c r="CY2" s="250"/>
      <c r="CZ2" s="251"/>
      <c r="DA2" s="249" t="s">
        <v>102</v>
      </c>
      <c r="DB2" s="250"/>
      <c r="DC2" s="251"/>
      <c r="DD2" s="194" t="s">
        <v>103</v>
      </c>
      <c r="DE2" s="194"/>
      <c r="DF2" s="194"/>
      <c r="DG2" s="194" t="s">
        <v>104</v>
      </c>
      <c r="DH2" s="194"/>
      <c r="DI2" s="194"/>
      <c r="DJ2" s="194" t="s">
        <v>7</v>
      </c>
      <c r="DK2" s="194"/>
      <c r="DL2" s="194"/>
      <c r="DM2" s="195" t="s">
        <v>105</v>
      </c>
      <c r="DN2" s="196"/>
      <c r="DO2" s="197"/>
      <c r="DP2" s="195" t="s">
        <v>106</v>
      </c>
      <c r="DQ2" s="196"/>
      <c r="DR2" s="197"/>
      <c r="DS2" s="248" t="s">
        <v>107</v>
      </c>
      <c r="DT2" s="248"/>
      <c r="DU2" s="248"/>
      <c r="DV2" s="181" t="s">
        <v>108</v>
      </c>
      <c r="DW2" s="181"/>
      <c r="DX2" s="181"/>
      <c r="DY2" s="181" t="s">
        <v>8</v>
      </c>
      <c r="DZ2" s="181"/>
      <c r="EA2" s="181"/>
      <c r="EB2" s="182" t="s">
        <v>109</v>
      </c>
      <c r="EC2" s="183"/>
      <c r="ED2" s="184"/>
      <c r="EE2" s="182" t="s">
        <v>110</v>
      </c>
      <c r="EF2" s="183"/>
      <c r="EG2" s="184"/>
      <c r="EH2" s="244" t="s">
        <v>111</v>
      </c>
      <c r="EI2" s="244"/>
      <c r="EJ2" s="244"/>
      <c r="EK2" s="244" t="s">
        <v>112</v>
      </c>
      <c r="EL2" s="244"/>
      <c r="EM2" s="244"/>
      <c r="EN2" s="244" t="s">
        <v>9</v>
      </c>
      <c r="EO2" s="244"/>
      <c r="EP2" s="244"/>
      <c r="EQ2" s="245" t="s">
        <v>113</v>
      </c>
      <c r="ER2" s="246"/>
      <c r="ES2" s="247"/>
      <c r="ET2" s="245" t="s">
        <v>114</v>
      </c>
      <c r="EU2" s="246"/>
      <c r="EV2" s="247"/>
      <c r="EW2" s="240" t="s">
        <v>115</v>
      </c>
      <c r="EX2" s="240"/>
      <c r="EY2" s="240"/>
      <c r="EZ2" s="240" t="s">
        <v>116</v>
      </c>
      <c r="FA2" s="240"/>
      <c r="FB2" s="240"/>
      <c r="FC2" s="240" t="s">
        <v>10</v>
      </c>
      <c r="FD2" s="240"/>
      <c r="FE2" s="240"/>
      <c r="FF2" s="241" t="s">
        <v>117</v>
      </c>
      <c r="FG2" s="242"/>
      <c r="FH2" s="243"/>
      <c r="FI2" s="241" t="s">
        <v>118</v>
      </c>
      <c r="FJ2" s="242"/>
      <c r="FK2" s="243"/>
      <c r="FL2" s="234" t="s">
        <v>119</v>
      </c>
      <c r="FM2" s="234"/>
      <c r="FN2" s="234"/>
      <c r="FO2" s="194" t="s">
        <v>120</v>
      </c>
      <c r="FP2" s="194"/>
      <c r="FQ2" s="194"/>
      <c r="FR2" s="194" t="s">
        <v>11</v>
      </c>
      <c r="FS2" s="194"/>
      <c r="FT2" s="194"/>
      <c r="FU2" s="195" t="s">
        <v>121</v>
      </c>
      <c r="FV2" s="196"/>
      <c r="FW2" s="197"/>
      <c r="FX2" s="195" t="s">
        <v>122</v>
      </c>
      <c r="FY2" s="196"/>
      <c r="FZ2" s="197"/>
      <c r="GA2" s="137" t="s">
        <v>123</v>
      </c>
      <c r="GB2" s="138"/>
      <c r="GC2" s="139"/>
      <c r="GD2" s="137" t="s">
        <v>12</v>
      </c>
      <c r="GE2" s="138"/>
      <c r="GF2" s="139"/>
      <c r="GG2" s="182" t="s">
        <v>124</v>
      </c>
      <c r="GH2" s="183"/>
      <c r="GI2" s="184"/>
      <c r="GJ2" s="235" t="s">
        <v>13</v>
      </c>
      <c r="GK2" s="235"/>
      <c r="GL2" s="235"/>
      <c r="GM2" s="235" t="s">
        <v>125</v>
      </c>
      <c r="GN2" s="235"/>
      <c r="GO2" s="235"/>
      <c r="GP2" s="236" t="s">
        <v>14</v>
      </c>
      <c r="GQ2" s="236"/>
      <c r="GR2" s="236"/>
      <c r="GS2" s="236" t="s">
        <v>126</v>
      </c>
      <c r="GT2" s="236"/>
      <c r="GU2" s="236"/>
      <c r="GV2" s="237" t="s">
        <v>15</v>
      </c>
      <c r="GW2" s="238"/>
      <c r="GX2" s="239"/>
      <c r="GY2" s="237" t="s">
        <v>127</v>
      </c>
      <c r="GZ2" s="238"/>
      <c r="HA2" s="239"/>
      <c r="HB2" s="232" t="s">
        <v>128</v>
      </c>
      <c r="HC2" s="232"/>
      <c r="HD2" s="232"/>
      <c r="HE2" s="232" t="s">
        <v>129</v>
      </c>
      <c r="HF2" s="232"/>
      <c r="HG2" s="232"/>
      <c r="HH2" s="233" t="s">
        <v>16</v>
      </c>
      <c r="HI2" s="233"/>
      <c r="HJ2" s="233"/>
      <c r="HK2" s="233" t="s">
        <v>130</v>
      </c>
      <c r="HL2" s="233"/>
      <c r="HM2" s="233"/>
      <c r="HN2" s="234" t="s">
        <v>131</v>
      </c>
      <c r="HO2" s="234"/>
      <c r="HP2" s="234"/>
      <c r="HQ2" s="234" t="s">
        <v>132</v>
      </c>
      <c r="HR2" s="234"/>
      <c r="HS2" s="234"/>
      <c r="HT2" s="229" t="s">
        <v>17</v>
      </c>
      <c r="HU2" s="229"/>
      <c r="HV2" s="229"/>
      <c r="HW2" s="229" t="s">
        <v>133</v>
      </c>
      <c r="HX2" s="229"/>
      <c r="HY2" s="229"/>
      <c r="HZ2" s="230" t="s">
        <v>134</v>
      </c>
      <c r="IA2" s="230"/>
      <c r="IB2" s="176"/>
      <c r="IC2" s="230" t="s">
        <v>135</v>
      </c>
      <c r="ID2" s="230"/>
      <c r="IE2" s="230"/>
    </row>
    <row r="3" spans="1:256" s="9" customFormat="1" ht="15.75" customHeight="1" x14ac:dyDescent="0.2">
      <c r="A3" s="157"/>
      <c r="B3" s="158" t="s">
        <v>18</v>
      </c>
      <c r="C3" s="140" t="s">
        <v>19</v>
      </c>
      <c r="D3" s="231" t="s">
        <v>20</v>
      </c>
      <c r="E3" s="140" t="s">
        <v>21</v>
      </c>
      <c r="F3" s="140" t="s">
        <v>19</v>
      </c>
      <c r="G3" s="140" t="s">
        <v>20</v>
      </c>
      <c r="H3" s="140" t="s">
        <v>21</v>
      </c>
      <c r="I3" s="140" t="s">
        <v>19</v>
      </c>
      <c r="J3" s="140" t="s">
        <v>20</v>
      </c>
      <c r="K3" s="140" t="s">
        <v>21</v>
      </c>
      <c r="L3" s="148" t="s">
        <v>19</v>
      </c>
      <c r="M3" s="148" t="s">
        <v>20</v>
      </c>
      <c r="N3" s="148" t="s">
        <v>21</v>
      </c>
      <c r="O3" s="148" t="s">
        <v>19</v>
      </c>
      <c r="P3" s="148" t="s">
        <v>20</v>
      </c>
      <c r="Q3" s="148" t="s">
        <v>21</v>
      </c>
      <c r="R3" s="140" t="s">
        <v>19</v>
      </c>
      <c r="S3" s="140" t="s">
        <v>20</v>
      </c>
      <c r="T3" s="140" t="s">
        <v>21</v>
      </c>
      <c r="U3" s="140" t="s">
        <v>19</v>
      </c>
      <c r="V3" s="226" t="s">
        <v>20</v>
      </c>
      <c r="W3" s="226" t="s">
        <v>21</v>
      </c>
      <c r="X3" s="140" t="s">
        <v>19</v>
      </c>
      <c r="Y3" s="140" t="s">
        <v>20</v>
      </c>
      <c r="Z3" s="140" t="s">
        <v>21</v>
      </c>
      <c r="AA3" s="148" t="s">
        <v>19</v>
      </c>
      <c r="AB3" s="148" t="s">
        <v>20</v>
      </c>
      <c r="AC3" s="148" t="s">
        <v>21</v>
      </c>
      <c r="AD3" s="148" t="s">
        <v>19</v>
      </c>
      <c r="AE3" s="148" t="s">
        <v>20</v>
      </c>
      <c r="AF3" s="148" t="s">
        <v>21</v>
      </c>
      <c r="AG3" s="140" t="s">
        <v>19</v>
      </c>
      <c r="AH3" s="226" t="s">
        <v>20</v>
      </c>
      <c r="AI3" s="226" t="s">
        <v>21</v>
      </c>
      <c r="AJ3" s="140" t="s">
        <v>19</v>
      </c>
      <c r="AK3" s="226" t="s">
        <v>20</v>
      </c>
      <c r="AL3" s="226" t="s">
        <v>21</v>
      </c>
      <c r="AM3" s="140" t="s">
        <v>19</v>
      </c>
      <c r="AN3" s="140" t="s">
        <v>20</v>
      </c>
      <c r="AO3" s="140" t="s">
        <v>21</v>
      </c>
      <c r="AP3" s="148" t="s">
        <v>19</v>
      </c>
      <c r="AQ3" s="148" t="s">
        <v>20</v>
      </c>
      <c r="AR3" s="148" t="s">
        <v>21</v>
      </c>
      <c r="AS3" s="148" t="s">
        <v>19</v>
      </c>
      <c r="AT3" s="148" t="s">
        <v>20</v>
      </c>
      <c r="AU3" s="148" t="s">
        <v>21</v>
      </c>
      <c r="AV3" s="140" t="s">
        <v>19</v>
      </c>
      <c r="AW3" s="226" t="s">
        <v>20</v>
      </c>
      <c r="AX3" s="226" t="s">
        <v>21</v>
      </c>
      <c r="AY3" s="140" t="s">
        <v>19</v>
      </c>
      <c r="AZ3" s="226" t="s">
        <v>20</v>
      </c>
      <c r="BA3" s="226" t="s">
        <v>21</v>
      </c>
      <c r="BB3" s="140" t="s">
        <v>19</v>
      </c>
      <c r="BC3" s="140" t="s">
        <v>20</v>
      </c>
      <c r="BD3" s="140" t="s">
        <v>21</v>
      </c>
      <c r="BE3" s="148" t="s">
        <v>19</v>
      </c>
      <c r="BF3" s="148" t="s">
        <v>20</v>
      </c>
      <c r="BG3" s="148" t="s">
        <v>21</v>
      </c>
      <c r="BH3" s="148" t="s">
        <v>19</v>
      </c>
      <c r="BI3" s="148" t="s">
        <v>20</v>
      </c>
      <c r="BJ3" s="148" t="s">
        <v>21</v>
      </c>
      <c r="BK3" s="140" t="s">
        <v>19</v>
      </c>
      <c r="BL3" s="226" t="s">
        <v>20</v>
      </c>
      <c r="BM3" s="226" t="s">
        <v>21</v>
      </c>
      <c r="BN3" s="140" t="s">
        <v>19</v>
      </c>
      <c r="BO3" s="226" t="s">
        <v>20</v>
      </c>
      <c r="BP3" s="226" t="s">
        <v>21</v>
      </c>
      <c r="BQ3" s="140" t="s">
        <v>19</v>
      </c>
      <c r="BR3" s="140" t="s">
        <v>20</v>
      </c>
      <c r="BS3" s="140" t="s">
        <v>21</v>
      </c>
      <c r="BT3" s="148" t="s">
        <v>19</v>
      </c>
      <c r="BU3" s="148" t="s">
        <v>20</v>
      </c>
      <c r="BV3" s="148" t="s">
        <v>21</v>
      </c>
      <c r="BW3" s="148" t="s">
        <v>19</v>
      </c>
      <c r="BX3" s="148" t="s">
        <v>20</v>
      </c>
      <c r="BY3" s="148" t="s">
        <v>21</v>
      </c>
      <c r="BZ3" s="140" t="s">
        <v>19</v>
      </c>
      <c r="CA3" s="226" t="s">
        <v>20</v>
      </c>
      <c r="CB3" s="226" t="s">
        <v>21</v>
      </c>
      <c r="CC3" s="140" t="s">
        <v>19</v>
      </c>
      <c r="CD3" s="226" t="s">
        <v>20</v>
      </c>
      <c r="CE3" s="226" t="s">
        <v>21</v>
      </c>
      <c r="CF3" s="140" t="s">
        <v>19</v>
      </c>
      <c r="CG3" s="140" t="s">
        <v>20</v>
      </c>
      <c r="CH3" s="140" t="s">
        <v>21</v>
      </c>
      <c r="CI3" s="148" t="s">
        <v>19</v>
      </c>
      <c r="CJ3" s="148" t="s">
        <v>20</v>
      </c>
      <c r="CK3" s="148" t="s">
        <v>21</v>
      </c>
      <c r="CL3" s="148" t="s">
        <v>19</v>
      </c>
      <c r="CM3" s="148" t="s">
        <v>20</v>
      </c>
      <c r="CN3" s="148" t="s">
        <v>21</v>
      </c>
      <c r="CO3" s="140" t="s">
        <v>19</v>
      </c>
      <c r="CP3" s="226" t="s">
        <v>20</v>
      </c>
      <c r="CQ3" s="226" t="s">
        <v>21</v>
      </c>
      <c r="CR3" s="140" t="s">
        <v>19</v>
      </c>
      <c r="CS3" s="226" t="s">
        <v>20</v>
      </c>
      <c r="CT3" s="226" t="s">
        <v>21</v>
      </c>
      <c r="CU3" s="140" t="s">
        <v>19</v>
      </c>
      <c r="CV3" s="140" t="s">
        <v>20</v>
      </c>
      <c r="CW3" s="140" t="s">
        <v>21</v>
      </c>
      <c r="CX3" s="148" t="s">
        <v>19</v>
      </c>
      <c r="CY3" s="148" t="s">
        <v>20</v>
      </c>
      <c r="CZ3" s="148" t="s">
        <v>21</v>
      </c>
      <c r="DA3" s="148" t="s">
        <v>19</v>
      </c>
      <c r="DB3" s="148" t="s">
        <v>20</v>
      </c>
      <c r="DC3" s="148" t="s">
        <v>21</v>
      </c>
      <c r="DD3" s="140" t="s">
        <v>19</v>
      </c>
      <c r="DE3" s="226" t="s">
        <v>20</v>
      </c>
      <c r="DF3" s="226" t="s">
        <v>21</v>
      </c>
      <c r="DG3" s="140" t="s">
        <v>19</v>
      </c>
      <c r="DH3" s="226" t="s">
        <v>20</v>
      </c>
      <c r="DI3" s="226" t="s">
        <v>21</v>
      </c>
      <c r="DJ3" s="140" t="s">
        <v>19</v>
      </c>
      <c r="DK3" s="140" t="s">
        <v>20</v>
      </c>
      <c r="DL3" s="140" t="s">
        <v>21</v>
      </c>
      <c r="DM3" s="148" t="s">
        <v>19</v>
      </c>
      <c r="DN3" s="148" t="s">
        <v>20</v>
      </c>
      <c r="DO3" s="148" t="s">
        <v>21</v>
      </c>
      <c r="DP3" s="148" t="s">
        <v>19</v>
      </c>
      <c r="DQ3" s="148" t="s">
        <v>20</v>
      </c>
      <c r="DR3" s="148" t="s">
        <v>21</v>
      </c>
      <c r="DS3" s="226" t="s">
        <v>19</v>
      </c>
      <c r="DT3" s="226" t="s">
        <v>20</v>
      </c>
      <c r="DU3" s="226" t="s">
        <v>21</v>
      </c>
      <c r="DV3" s="140" t="s">
        <v>19</v>
      </c>
      <c r="DW3" s="226" t="s">
        <v>20</v>
      </c>
      <c r="DX3" s="226" t="s">
        <v>21</v>
      </c>
      <c r="DY3" s="140" t="s">
        <v>19</v>
      </c>
      <c r="DZ3" s="140" t="s">
        <v>20</v>
      </c>
      <c r="EA3" s="140" t="s">
        <v>21</v>
      </c>
      <c r="EB3" s="148" t="s">
        <v>19</v>
      </c>
      <c r="EC3" s="148" t="s">
        <v>20</v>
      </c>
      <c r="ED3" s="148" t="s">
        <v>21</v>
      </c>
      <c r="EE3" s="148" t="s">
        <v>19</v>
      </c>
      <c r="EF3" s="148" t="s">
        <v>20</v>
      </c>
      <c r="EG3" s="148" t="s">
        <v>21</v>
      </c>
      <c r="EH3" s="140" t="s">
        <v>19</v>
      </c>
      <c r="EI3" s="226" t="s">
        <v>20</v>
      </c>
      <c r="EJ3" s="226" t="s">
        <v>21</v>
      </c>
      <c r="EK3" s="140" t="s">
        <v>19</v>
      </c>
      <c r="EL3" s="226" t="s">
        <v>20</v>
      </c>
      <c r="EM3" s="226" t="s">
        <v>21</v>
      </c>
      <c r="EN3" s="140" t="s">
        <v>19</v>
      </c>
      <c r="EO3" s="140" t="s">
        <v>20</v>
      </c>
      <c r="EP3" s="140" t="s">
        <v>21</v>
      </c>
      <c r="EQ3" s="148" t="s">
        <v>19</v>
      </c>
      <c r="ER3" s="148" t="s">
        <v>20</v>
      </c>
      <c r="ES3" s="148" t="s">
        <v>21</v>
      </c>
      <c r="ET3" s="148" t="s">
        <v>19</v>
      </c>
      <c r="EU3" s="148" t="s">
        <v>20</v>
      </c>
      <c r="EV3" s="148" t="s">
        <v>21</v>
      </c>
      <c r="EW3" s="140" t="s">
        <v>19</v>
      </c>
      <c r="EX3" s="226" t="s">
        <v>20</v>
      </c>
      <c r="EY3" s="140" t="s">
        <v>21</v>
      </c>
      <c r="EZ3" s="140" t="s">
        <v>19</v>
      </c>
      <c r="FA3" s="226" t="s">
        <v>20</v>
      </c>
      <c r="FB3" s="140" t="s">
        <v>21</v>
      </c>
      <c r="FC3" s="140" t="s">
        <v>19</v>
      </c>
      <c r="FD3" s="140" t="s">
        <v>20</v>
      </c>
      <c r="FE3" s="140" t="s">
        <v>21</v>
      </c>
      <c r="FF3" s="148" t="s">
        <v>19</v>
      </c>
      <c r="FG3" s="148" t="s">
        <v>20</v>
      </c>
      <c r="FH3" s="148" t="s">
        <v>21</v>
      </c>
      <c r="FI3" s="148" t="s">
        <v>19</v>
      </c>
      <c r="FJ3" s="148" t="s">
        <v>20</v>
      </c>
      <c r="FK3" s="148" t="s">
        <v>21</v>
      </c>
      <c r="FL3" s="140" t="s">
        <v>19</v>
      </c>
      <c r="FM3" s="226" t="s">
        <v>20</v>
      </c>
      <c r="FN3" s="140" t="s">
        <v>21</v>
      </c>
      <c r="FO3" s="140" t="s">
        <v>19</v>
      </c>
      <c r="FP3" s="226" t="s">
        <v>20</v>
      </c>
      <c r="FQ3" s="140" t="s">
        <v>21</v>
      </c>
      <c r="FR3" s="140" t="s">
        <v>19</v>
      </c>
      <c r="FS3" s="140" t="s">
        <v>20</v>
      </c>
      <c r="FT3" s="140" t="s">
        <v>21</v>
      </c>
      <c r="FU3" s="148" t="s">
        <v>19</v>
      </c>
      <c r="FV3" s="148" t="s">
        <v>20</v>
      </c>
      <c r="FW3" s="148" t="s">
        <v>21</v>
      </c>
      <c r="FX3" s="148" t="s">
        <v>19</v>
      </c>
      <c r="FY3" s="148" t="s">
        <v>20</v>
      </c>
      <c r="FZ3" s="148" t="s">
        <v>21</v>
      </c>
      <c r="GA3" s="140" t="s">
        <v>19</v>
      </c>
      <c r="GB3" s="226" t="s">
        <v>20</v>
      </c>
      <c r="GC3" s="140" t="s">
        <v>21</v>
      </c>
      <c r="GD3" s="140" t="s">
        <v>19</v>
      </c>
      <c r="GE3" s="140" t="s">
        <v>20</v>
      </c>
      <c r="GF3" s="140" t="s">
        <v>21</v>
      </c>
      <c r="GG3" s="148" t="s">
        <v>19</v>
      </c>
      <c r="GH3" s="148" t="s">
        <v>20</v>
      </c>
      <c r="GI3" s="148" t="s">
        <v>21</v>
      </c>
      <c r="GJ3" s="147" t="s">
        <v>19</v>
      </c>
      <c r="GK3" s="148" t="s">
        <v>20</v>
      </c>
      <c r="GL3" s="148" t="s">
        <v>21</v>
      </c>
      <c r="GM3" s="147" t="s">
        <v>19</v>
      </c>
      <c r="GN3" s="148" t="s">
        <v>20</v>
      </c>
      <c r="GO3" s="148" t="s">
        <v>21</v>
      </c>
      <c r="GP3" s="147" t="s">
        <v>19</v>
      </c>
      <c r="GQ3" s="148" t="s">
        <v>20</v>
      </c>
      <c r="GR3" s="148" t="s">
        <v>21</v>
      </c>
      <c r="GS3" s="147" t="s">
        <v>19</v>
      </c>
      <c r="GT3" s="148" t="s">
        <v>20</v>
      </c>
      <c r="GU3" s="148" t="s">
        <v>21</v>
      </c>
      <c r="GV3" s="147" t="s">
        <v>19</v>
      </c>
      <c r="GW3" s="148" t="s">
        <v>20</v>
      </c>
      <c r="GX3" s="148" t="s">
        <v>21</v>
      </c>
      <c r="GY3" s="147" t="s">
        <v>19</v>
      </c>
      <c r="GZ3" s="148" t="s">
        <v>20</v>
      </c>
      <c r="HA3" s="148" t="s">
        <v>21</v>
      </c>
      <c r="HB3" s="147" t="s">
        <v>19</v>
      </c>
      <c r="HC3" s="148" t="s">
        <v>20</v>
      </c>
      <c r="HD3" s="148" t="s">
        <v>21</v>
      </c>
      <c r="HE3" s="147" t="s">
        <v>19</v>
      </c>
      <c r="HF3" s="148" t="s">
        <v>20</v>
      </c>
      <c r="HG3" s="148" t="s">
        <v>21</v>
      </c>
      <c r="HH3" s="147" t="s">
        <v>19</v>
      </c>
      <c r="HI3" s="148" t="s">
        <v>20</v>
      </c>
      <c r="HJ3" s="148" t="s">
        <v>21</v>
      </c>
      <c r="HK3" s="147" t="s">
        <v>19</v>
      </c>
      <c r="HL3" s="148" t="s">
        <v>20</v>
      </c>
      <c r="HM3" s="148" t="s">
        <v>21</v>
      </c>
      <c r="HN3" s="147" t="s">
        <v>19</v>
      </c>
      <c r="HO3" s="148" t="s">
        <v>20</v>
      </c>
      <c r="HP3" s="148" t="s">
        <v>21</v>
      </c>
      <c r="HQ3" s="147" t="s">
        <v>19</v>
      </c>
      <c r="HR3" s="148" t="s">
        <v>20</v>
      </c>
      <c r="HS3" s="148" t="s">
        <v>21</v>
      </c>
      <c r="HT3" s="147" t="s">
        <v>19</v>
      </c>
      <c r="HU3" s="148" t="s">
        <v>20</v>
      </c>
      <c r="HV3" s="148" t="s">
        <v>21</v>
      </c>
      <c r="HW3" s="147" t="s">
        <v>19</v>
      </c>
      <c r="HX3" s="148" t="s">
        <v>20</v>
      </c>
      <c r="HY3" s="148" t="s">
        <v>21</v>
      </c>
      <c r="HZ3" s="147" t="s">
        <v>19</v>
      </c>
      <c r="IA3" s="148" t="s">
        <v>20</v>
      </c>
      <c r="IB3" s="225" t="s">
        <v>21</v>
      </c>
      <c r="IC3" s="147" t="s">
        <v>19</v>
      </c>
      <c r="ID3" s="148" t="s">
        <v>20</v>
      </c>
      <c r="IE3" s="148" t="s">
        <v>21</v>
      </c>
    </row>
    <row r="4" spans="1:256" s="9" customFormat="1" ht="13.35" customHeight="1" x14ac:dyDescent="0.2">
      <c r="A4" s="157"/>
      <c r="B4" s="158"/>
      <c r="C4" s="140"/>
      <c r="D4" s="231"/>
      <c r="E4" s="140"/>
      <c r="F4" s="140"/>
      <c r="G4" s="140"/>
      <c r="H4" s="140"/>
      <c r="I4" s="140"/>
      <c r="J4" s="140"/>
      <c r="K4" s="140"/>
      <c r="L4" s="148"/>
      <c r="M4" s="148"/>
      <c r="N4" s="148"/>
      <c r="O4" s="148"/>
      <c r="P4" s="148"/>
      <c r="Q4" s="148"/>
      <c r="R4" s="140"/>
      <c r="S4" s="140"/>
      <c r="T4" s="140"/>
      <c r="U4" s="140"/>
      <c r="V4" s="227"/>
      <c r="W4" s="227"/>
      <c r="X4" s="140"/>
      <c r="Y4" s="140"/>
      <c r="Z4" s="140"/>
      <c r="AA4" s="148"/>
      <c r="AB4" s="148"/>
      <c r="AC4" s="148"/>
      <c r="AD4" s="148"/>
      <c r="AE4" s="148"/>
      <c r="AF4" s="148"/>
      <c r="AG4" s="140"/>
      <c r="AH4" s="227"/>
      <c r="AI4" s="227"/>
      <c r="AJ4" s="140"/>
      <c r="AK4" s="227"/>
      <c r="AL4" s="227"/>
      <c r="AM4" s="140"/>
      <c r="AN4" s="140"/>
      <c r="AO4" s="140"/>
      <c r="AP4" s="148"/>
      <c r="AQ4" s="148"/>
      <c r="AR4" s="148"/>
      <c r="AS4" s="148"/>
      <c r="AT4" s="148"/>
      <c r="AU4" s="148"/>
      <c r="AV4" s="140"/>
      <c r="AW4" s="227"/>
      <c r="AX4" s="227"/>
      <c r="AY4" s="140"/>
      <c r="AZ4" s="227"/>
      <c r="BA4" s="227"/>
      <c r="BB4" s="140"/>
      <c r="BC4" s="140"/>
      <c r="BD4" s="140"/>
      <c r="BE4" s="148"/>
      <c r="BF4" s="148"/>
      <c r="BG4" s="148"/>
      <c r="BH4" s="148"/>
      <c r="BI4" s="148"/>
      <c r="BJ4" s="148"/>
      <c r="BK4" s="140"/>
      <c r="BL4" s="227"/>
      <c r="BM4" s="227"/>
      <c r="BN4" s="140"/>
      <c r="BO4" s="227"/>
      <c r="BP4" s="227"/>
      <c r="BQ4" s="140"/>
      <c r="BR4" s="140"/>
      <c r="BS4" s="140"/>
      <c r="BT4" s="148"/>
      <c r="BU4" s="148"/>
      <c r="BV4" s="148"/>
      <c r="BW4" s="148"/>
      <c r="BX4" s="148"/>
      <c r="BY4" s="148"/>
      <c r="BZ4" s="140"/>
      <c r="CA4" s="227"/>
      <c r="CB4" s="227"/>
      <c r="CC4" s="140"/>
      <c r="CD4" s="227"/>
      <c r="CE4" s="227"/>
      <c r="CF4" s="140"/>
      <c r="CG4" s="140"/>
      <c r="CH4" s="140"/>
      <c r="CI4" s="148"/>
      <c r="CJ4" s="148"/>
      <c r="CK4" s="148"/>
      <c r="CL4" s="148"/>
      <c r="CM4" s="148"/>
      <c r="CN4" s="148"/>
      <c r="CO4" s="140"/>
      <c r="CP4" s="227"/>
      <c r="CQ4" s="227"/>
      <c r="CR4" s="140"/>
      <c r="CS4" s="227"/>
      <c r="CT4" s="227"/>
      <c r="CU4" s="140"/>
      <c r="CV4" s="140"/>
      <c r="CW4" s="140"/>
      <c r="CX4" s="148"/>
      <c r="CY4" s="148"/>
      <c r="CZ4" s="148"/>
      <c r="DA4" s="148"/>
      <c r="DB4" s="148"/>
      <c r="DC4" s="148"/>
      <c r="DD4" s="140"/>
      <c r="DE4" s="227"/>
      <c r="DF4" s="227"/>
      <c r="DG4" s="140"/>
      <c r="DH4" s="227"/>
      <c r="DI4" s="227"/>
      <c r="DJ4" s="140"/>
      <c r="DK4" s="140"/>
      <c r="DL4" s="140"/>
      <c r="DM4" s="148"/>
      <c r="DN4" s="148"/>
      <c r="DO4" s="148"/>
      <c r="DP4" s="148"/>
      <c r="DQ4" s="148"/>
      <c r="DR4" s="148"/>
      <c r="DS4" s="227"/>
      <c r="DT4" s="227"/>
      <c r="DU4" s="227"/>
      <c r="DV4" s="140"/>
      <c r="DW4" s="227"/>
      <c r="DX4" s="227"/>
      <c r="DY4" s="140"/>
      <c r="DZ4" s="140"/>
      <c r="EA4" s="140"/>
      <c r="EB4" s="148"/>
      <c r="EC4" s="148"/>
      <c r="ED4" s="148"/>
      <c r="EE4" s="148"/>
      <c r="EF4" s="148"/>
      <c r="EG4" s="148"/>
      <c r="EH4" s="140"/>
      <c r="EI4" s="227"/>
      <c r="EJ4" s="227"/>
      <c r="EK4" s="140"/>
      <c r="EL4" s="227"/>
      <c r="EM4" s="227"/>
      <c r="EN4" s="140"/>
      <c r="EO4" s="140"/>
      <c r="EP4" s="140"/>
      <c r="EQ4" s="148"/>
      <c r="ER4" s="148"/>
      <c r="ES4" s="148"/>
      <c r="ET4" s="148"/>
      <c r="EU4" s="148"/>
      <c r="EV4" s="148"/>
      <c r="EW4" s="140"/>
      <c r="EX4" s="227"/>
      <c r="EY4" s="140"/>
      <c r="EZ4" s="140"/>
      <c r="FA4" s="227"/>
      <c r="FB4" s="140"/>
      <c r="FC4" s="140"/>
      <c r="FD4" s="140"/>
      <c r="FE4" s="140"/>
      <c r="FF4" s="148"/>
      <c r="FG4" s="148"/>
      <c r="FH4" s="148"/>
      <c r="FI4" s="148"/>
      <c r="FJ4" s="148"/>
      <c r="FK4" s="148"/>
      <c r="FL4" s="140"/>
      <c r="FM4" s="227"/>
      <c r="FN4" s="140"/>
      <c r="FO4" s="140"/>
      <c r="FP4" s="227"/>
      <c r="FQ4" s="140"/>
      <c r="FR4" s="140"/>
      <c r="FS4" s="140"/>
      <c r="FT4" s="140"/>
      <c r="FU4" s="148"/>
      <c r="FV4" s="148"/>
      <c r="FW4" s="148"/>
      <c r="FX4" s="148"/>
      <c r="FY4" s="148"/>
      <c r="FZ4" s="148"/>
      <c r="GA4" s="140"/>
      <c r="GB4" s="227"/>
      <c r="GC4" s="140"/>
      <c r="GD4" s="140"/>
      <c r="GE4" s="140"/>
      <c r="GF4" s="140"/>
      <c r="GG4" s="148"/>
      <c r="GH4" s="148"/>
      <c r="GI4" s="148"/>
      <c r="GJ4" s="147"/>
      <c r="GK4" s="148"/>
      <c r="GL4" s="148"/>
      <c r="GM4" s="147"/>
      <c r="GN4" s="148"/>
      <c r="GO4" s="148"/>
      <c r="GP4" s="147"/>
      <c r="GQ4" s="148"/>
      <c r="GR4" s="148"/>
      <c r="GS4" s="147"/>
      <c r="GT4" s="148"/>
      <c r="GU4" s="148"/>
      <c r="GV4" s="147"/>
      <c r="GW4" s="148"/>
      <c r="GX4" s="148"/>
      <c r="GY4" s="147"/>
      <c r="GZ4" s="148"/>
      <c r="HA4" s="148"/>
      <c r="HB4" s="147"/>
      <c r="HC4" s="148"/>
      <c r="HD4" s="148"/>
      <c r="HE4" s="147"/>
      <c r="HF4" s="148"/>
      <c r="HG4" s="148"/>
      <c r="HH4" s="147"/>
      <c r="HI4" s="148"/>
      <c r="HJ4" s="148"/>
      <c r="HK4" s="147"/>
      <c r="HL4" s="148"/>
      <c r="HM4" s="148"/>
      <c r="HN4" s="147"/>
      <c r="HO4" s="148"/>
      <c r="HP4" s="148"/>
      <c r="HQ4" s="147"/>
      <c r="HR4" s="148"/>
      <c r="HS4" s="148"/>
      <c r="HT4" s="147"/>
      <c r="HU4" s="148"/>
      <c r="HV4" s="148"/>
      <c r="HW4" s="147"/>
      <c r="HX4" s="148"/>
      <c r="HY4" s="148"/>
      <c r="HZ4" s="147"/>
      <c r="IA4" s="148"/>
      <c r="IB4" s="225"/>
      <c r="IC4" s="147"/>
      <c r="ID4" s="148"/>
      <c r="IE4" s="148"/>
    </row>
    <row r="5" spans="1:256" s="9" customFormat="1" ht="13.35" customHeight="1" x14ac:dyDescent="0.2">
      <c r="A5" s="157"/>
      <c r="B5" s="158"/>
      <c r="C5" s="140"/>
      <c r="D5" s="231"/>
      <c r="E5" s="140"/>
      <c r="F5" s="140"/>
      <c r="G5" s="140"/>
      <c r="H5" s="140"/>
      <c r="I5" s="140"/>
      <c r="J5" s="140"/>
      <c r="K5" s="140"/>
      <c r="L5" s="148"/>
      <c r="M5" s="148"/>
      <c r="N5" s="148"/>
      <c r="O5" s="148"/>
      <c r="P5" s="148"/>
      <c r="Q5" s="148"/>
      <c r="R5" s="140"/>
      <c r="S5" s="140"/>
      <c r="T5" s="140"/>
      <c r="U5" s="140"/>
      <c r="V5" s="227"/>
      <c r="W5" s="227"/>
      <c r="X5" s="140"/>
      <c r="Y5" s="140"/>
      <c r="Z5" s="140"/>
      <c r="AA5" s="148"/>
      <c r="AB5" s="148"/>
      <c r="AC5" s="148"/>
      <c r="AD5" s="148"/>
      <c r="AE5" s="148"/>
      <c r="AF5" s="148"/>
      <c r="AG5" s="140"/>
      <c r="AH5" s="227"/>
      <c r="AI5" s="227"/>
      <c r="AJ5" s="140"/>
      <c r="AK5" s="227"/>
      <c r="AL5" s="227"/>
      <c r="AM5" s="140"/>
      <c r="AN5" s="140"/>
      <c r="AO5" s="140"/>
      <c r="AP5" s="148"/>
      <c r="AQ5" s="148"/>
      <c r="AR5" s="148"/>
      <c r="AS5" s="148"/>
      <c r="AT5" s="148"/>
      <c r="AU5" s="148"/>
      <c r="AV5" s="140"/>
      <c r="AW5" s="227"/>
      <c r="AX5" s="227"/>
      <c r="AY5" s="140"/>
      <c r="AZ5" s="227"/>
      <c r="BA5" s="227"/>
      <c r="BB5" s="140"/>
      <c r="BC5" s="140"/>
      <c r="BD5" s="140"/>
      <c r="BE5" s="148"/>
      <c r="BF5" s="148"/>
      <c r="BG5" s="148"/>
      <c r="BH5" s="148"/>
      <c r="BI5" s="148"/>
      <c r="BJ5" s="148"/>
      <c r="BK5" s="140"/>
      <c r="BL5" s="227"/>
      <c r="BM5" s="227"/>
      <c r="BN5" s="140"/>
      <c r="BO5" s="227"/>
      <c r="BP5" s="227"/>
      <c r="BQ5" s="140"/>
      <c r="BR5" s="140"/>
      <c r="BS5" s="140"/>
      <c r="BT5" s="148"/>
      <c r="BU5" s="148"/>
      <c r="BV5" s="148"/>
      <c r="BW5" s="148"/>
      <c r="BX5" s="148"/>
      <c r="BY5" s="148"/>
      <c r="BZ5" s="140"/>
      <c r="CA5" s="227"/>
      <c r="CB5" s="227"/>
      <c r="CC5" s="140"/>
      <c r="CD5" s="227"/>
      <c r="CE5" s="227"/>
      <c r="CF5" s="140"/>
      <c r="CG5" s="140"/>
      <c r="CH5" s="140"/>
      <c r="CI5" s="148"/>
      <c r="CJ5" s="148"/>
      <c r="CK5" s="148"/>
      <c r="CL5" s="148"/>
      <c r="CM5" s="148"/>
      <c r="CN5" s="148"/>
      <c r="CO5" s="140"/>
      <c r="CP5" s="227"/>
      <c r="CQ5" s="227"/>
      <c r="CR5" s="140"/>
      <c r="CS5" s="227"/>
      <c r="CT5" s="227"/>
      <c r="CU5" s="140"/>
      <c r="CV5" s="140"/>
      <c r="CW5" s="140"/>
      <c r="CX5" s="148"/>
      <c r="CY5" s="148"/>
      <c r="CZ5" s="148"/>
      <c r="DA5" s="148"/>
      <c r="DB5" s="148"/>
      <c r="DC5" s="148"/>
      <c r="DD5" s="140"/>
      <c r="DE5" s="227"/>
      <c r="DF5" s="227"/>
      <c r="DG5" s="140"/>
      <c r="DH5" s="227"/>
      <c r="DI5" s="227"/>
      <c r="DJ5" s="140"/>
      <c r="DK5" s="140"/>
      <c r="DL5" s="140"/>
      <c r="DM5" s="148"/>
      <c r="DN5" s="148"/>
      <c r="DO5" s="148"/>
      <c r="DP5" s="148"/>
      <c r="DQ5" s="148"/>
      <c r="DR5" s="148"/>
      <c r="DS5" s="227"/>
      <c r="DT5" s="227"/>
      <c r="DU5" s="227"/>
      <c r="DV5" s="140"/>
      <c r="DW5" s="227"/>
      <c r="DX5" s="227"/>
      <c r="DY5" s="140"/>
      <c r="DZ5" s="140"/>
      <c r="EA5" s="140"/>
      <c r="EB5" s="148"/>
      <c r="EC5" s="148"/>
      <c r="ED5" s="148"/>
      <c r="EE5" s="148"/>
      <c r="EF5" s="148"/>
      <c r="EG5" s="148"/>
      <c r="EH5" s="140"/>
      <c r="EI5" s="227"/>
      <c r="EJ5" s="227"/>
      <c r="EK5" s="140"/>
      <c r="EL5" s="227"/>
      <c r="EM5" s="227"/>
      <c r="EN5" s="140"/>
      <c r="EO5" s="140"/>
      <c r="EP5" s="140"/>
      <c r="EQ5" s="148"/>
      <c r="ER5" s="148"/>
      <c r="ES5" s="148"/>
      <c r="ET5" s="148"/>
      <c r="EU5" s="148"/>
      <c r="EV5" s="148"/>
      <c r="EW5" s="140"/>
      <c r="EX5" s="227"/>
      <c r="EY5" s="140"/>
      <c r="EZ5" s="140"/>
      <c r="FA5" s="227"/>
      <c r="FB5" s="140"/>
      <c r="FC5" s="140"/>
      <c r="FD5" s="140"/>
      <c r="FE5" s="140"/>
      <c r="FF5" s="148"/>
      <c r="FG5" s="148"/>
      <c r="FH5" s="148"/>
      <c r="FI5" s="148"/>
      <c r="FJ5" s="148"/>
      <c r="FK5" s="148"/>
      <c r="FL5" s="140"/>
      <c r="FM5" s="227"/>
      <c r="FN5" s="140"/>
      <c r="FO5" s="140"/>
      <c r="FP5" s="227"/>
      <c r="FQ5" s="140"/>
      <c r="FR5" s="140"/>
      <c r="FS5" s="140"/>
      <c r="FT5" s="140"/>
      <c r="FU5" s="148"/>
      <c r="FV5" s="148"/>
      <c r="FW5" s="148"/>
      <c r="FX5" s="148"/>
      <c r="FY5" s="148"/>
      <c r="FZ5" s="148"/>
      <c r="GA5" s="140"/>
      <c r="GB5" s="227"/>
      <c r="GC5" s="140"/>
      <c r="GD5" s="140"/>
      <c r="GE5" s="140"/>
      <c r="GF5" s="140"/>
      <c r="GG5" s="148"/>
      <c r="GH5" s="148"/>
      <c r="GI5" s="148"/>
      <c r="GJ5" s="147"/>
      <c r="GK5" s="148"/>
      <c r="GL5" s="148"/>
      <c r="GM5" s="147"/>
      <c r="GN5" s="148"/>
      <c r="GO5" s="148"/>
      <c r="GP5" s="147"/>
      <c r="GQ5" s="148"/>
      <c r="GR5" s="148"/>
      <c r="GS5" s="147"/>
      <c r="GT5" s="148"/>
      <c r="GU5" s="148"/>
      <c r="GV5" s="147"/>
      <c r="GW5" s="148"/>
      <c r="GX5" s="148"/>
      <c r="GY5" s="147"/>
      <c r="GZ5" s="148"/>
      <c r="HA5" s="148"/>
      <c r="HB5" s="147"/>
      <c r="HC5" s="148"/>
      <c r="HD5" s="148"/>
      <c r="HE5" s="147"/>
      <c r="HF5" s="148"/>
      <c r="HG5" s="148"/>
      <c r="HH5" s="147"/>
      <c r="HI5" s="148"/>
      <c r="HJ5" s="148"/>
      <c r="HK5" s="147"/>
      <c r="HL5" s="148"/>
      <c r="HM5" s="148"/>
      <c r="HN5" s="147"/>
      <c r="HO5" s="148"/>
      <c r="HP5" s="148"/>
      <c r="HQ5" s="147"/>
      <c r="HR5" s="148"/>
      <c r="HS5" s="148"/>
      <c r="HT5" s="147"/>
      <c r="HU5" s="148"/>
      <c r="HV5" s="148"/>
      <c r="HW5" s="147"/>
      <c r="HX5" s="148"/>
      <c r="HY5" s="148"/>
      <c r="HZ5" s="147"/>
      <c r="IA5" s="148"/>
      <c r="IB5" s="225"/>
      <c r="IC5" s="147"/>
      <c r="ID5" s="148"/>
      <c r="IE5" s="148"/>
    </row>
    <row r="6" spans="1:256" s="9" customFormat="1" ht="13.35" customHeight="1" x14ac:dyDescent="0.2">
      <c r="A6" s="157"/>
      <c r="B6" s="158"/>
      <c r="C6" s="140"/>
      <c r="D6" s="231"/>
      <c r="E6" s="140"/>
      <c r="F6" s="140"/>
      <c r="G6" s="140"/>
      <c r="H6" s="140"/>
      <c r="I6" s="140"/>
      <c r="J6" s="140"/>
      <c r="K6" s="140"/>
      <c r="L6" s="148"/>
      <c r="M6" s="148"/>
      <c r="N6" s="148"/>
      <c r="O6" s="148"/>
      <c r="P6" s="148"/>
      <c r="Q6" s="148"/>
      <c r="R6" s="140"/>
      <c r="S6" s="140"/>
      <c r="T6" s="140"/>
      <c r="U6" s="140"/>
      <c r="V6" s="227"/>
      <c r="W6" s="227"/>
      <c r="X6" s="140"/>
      <c r="Y6" s="140"/>
      <c r="Z6" s="140"/>
      <c r="AA6" s="148"/>
      <c r="AB6" s="148"/>
      <c r="AC6" s="148"/>
      <c r="AD6" s="148"/>
      <c r="AE6" s="148"/>
      <c r="AF6" s="148"/>
      <c r="AG6" s="140"/>
      <c r="AH6" s="227"/>
      <c r="AI6" s="227"/>
      <c r="AJ6" s="140"/>
      <c r="AK6" s="227"/>
      <c r="AL6" s="227"/>
      <c r="AM6" s="140"/>
      <c r="AN6" s="140"/>
      <c r="AO6" s="140"/>
      <c r="AP6" s="148"/>
      <c r="AQ6" s="148"/>
      <c r="AR6" s="148"/>
      <c r="AS6" s="148"/>
      <c r="AT6" s="148"/>
      <c r="AU6" s="148"/>
      <c r="AV6" s="140"/>
      <c r="AW6" s="227"/>
      <c r="AX6" s="227"/>
      <c r="AY6" s="140"/>
      <c r="AZ6" s="227"/>
      <c r="BA6" s="227"/>
      <c r="BB6" s="140"/>
      <c r="BC6" s="140"/>
      <c r="BD6" s="140"/>
      <c r="BE6" s="148"/>
      <c r="BF6" s="148"/>
      <c r="BG6" s="148"/>
      <c r="BH6" s="148"/>
      <c r="BI6" s="148"/>
      <c r="BJ6" s="148"/>
      <c r="BK6" s="140"/>
      <c r="BL6" s="227"/>
      <c r="BM6" s="227"/>
      <c r="BN6" s="140"/>
      <c r="BO6" s="227"/>
      <c r="BP6" s="227"/>
      <c r="BQ6" s="140"/>
      <c r="BR6" s="140"/>
      <c r="BS6" s="140"/>
      <c r="BT6" s="148"/>
      <c r="BU6" s="148"/>
      <c r="BV6" s="148"/>
      <c r="BW6" s="148"/>
      <c r="BX6" s="148"/>
      <c r="BY6" s="148"/>
      <c r="BZ6" s="140"/>
      <c r="CA6" s="227"/>
      <c r="CB6" s="227"/>
      <c r="CC6" s="140"/>
      <c r="CD6" s="227"/>
      <c r="CE6" s="227"/>
      <c r="CF6" s="140"/>
      <c r="CG6" s="140"/>
      <c r="CH6" s="140"/>
      <c r="CI6" s="148"/>
      <c r="CJ6" s="148"/>
      <c r="CK6" s="148"/>
      <c r="CL6" s="148"/>
      <c r="CM6" s="148"/>
      <c r="CN6" s="148"/>
      <c r="CO6" s="140"/>
      <c r="CP6" s="227"/>
      <c r="CQ6" s="227"/>
      <c r="CR6" s="140"/>
      <c r="CS6" s="227"/>
      <c r="CT6" s="227"/>
      <c r="CU6" s="140"/>
      <c r="CV6" s="140"/>
      <c r="CW6" s="140"/>
      <c r="CX6" s="148"/>
      <c r="CY6" s="148"/>
      <c r="CZ6" s="148"/>
      <c r="DA6" s="148"/>
      <c r="DB6" s="148"/>
      <c r="DC6" s="148"/>
      <c r="DD6" s="140"/>
      <c r="DE6" s="227"/>
      <c r="DF6" s="227"/>
      <c r="DG6" s="140"/>
      <c r="DH6" s="227"/>
      <c r="DI6" s="227"/>
      <c r="DJ6" s="140"/>
      <c r="DK6" s="140"/>
      <c r="DL6" s="140"/>
      <c r="DM6" s="148"/>
      <c r="DN6" s="148"/>
      <c r="DO6" s="148"/>
      <c r="DP6" s="148"/>
      <c r="DQ6" s="148"/>
      <c r="DR6" s="148"/>
      <c r="DS6" s="227"/>
      <c r="DT6" s="227"/>
      <c r="DU6" s="227"/>
      <c r="DV6" s="140"/>
      <c r="DW6" s="227"/>
      <c r="DX6" s="227"/>
      <c r="DY6" s="140"/>
      <c r="DZ6" s="140"/>
      <c r="EA6" s="140"/>
      <c r="EB6" s="148"/>
      <c r="EC6" s="148"/>
      <c r="ED6" s="148"/>
      <c r="EE6" s="148"/>
      <c r="EF6" s="148"/>
      <c r="EG6" s="148"/>
      <c r="EH6" s="140"/>
      <c r="EI6" s="227"/>
      <c r="EJ6" s="227"/>
      <c r="EK6" s="140"/>
      <c r="EL6" s="227"/>
      <c r="EM6" s="227"/>
      <c r="EN6" s="140"/>
      <c r="EO6" s="140"/>
      <c r="EP6" s="140"/>
      <c r="EQ6" s="148"/>
      <c r="ER6" s="148"/>
      <c r="ES6" s="148"/>
      <c r="ET6" s="148"/>
      <c r="EU6" s="148"/>
      <c r="EV6" s="148"/>
      <c r="EW6" s="140"/>
      <c r="EX6" s="227"/>
      <c r="EY6" s="140"/>
      <c r="EZ6" s="140"/>
      <c r="FA6" s="227"/>
      <c r="FB6" s="140"/>
      <c r="FC6" s="140"/>
      <c r="FD6" s="140"/>
      <c r="FE6" s="140"/>
      <c r="FF6" s="148"/>
      <c r="FG6" s="148"/>
      <c r="FH6" s="148"/>
      <c r="FI6" s="148"/>
      <c r="FJ6" s="148"/>
      <c r="FK6" s="148"/>
      <c r="FL6" s="140"/>
      <c r="FM6" s="227"/>
      <c r="FN6" s="140"/>
      <c r="FO6" s="140"/>
      <c r="FP6" s="227"/>
      <c r="FQ6" s="140"/>
      <c r="FR6" s="140"/>
      <c r="FS6" s="140"/>
      <c r="FT6" s="140"/>
      <c r="FU6" s="148"/>
      <c r="FV6" s="148"/>
      <c r="FW6" s="148"/>
      <c r="FX6" s="148"/>
      <c r="FY6" s="148"/>
      <c r="FZ6" s="148"/>
      <c r="GA6" s="140"/>
      <c r="GB6" s="227"/>
      <c r="GC6" s="140"/>
      <c r="GD6" s="140"/>
      <c r="GE6" s="140"/>
      <c r="GF6" s="140"/>
      <c r="GG6" s="148"/>
      <c r="GH6" s="148"/>
      <c r="GI6" s="148"/>
      <c r="GJ6" s="147"/>
      <c r="GK6" s="148"/>
      <c r="GL6" s="148"/>
      <c r="GM6" s="147"/>
      <c r="GN6" s="148"/>
      <c r="GO6" s="148"/>
      <c r="GP6" s="147"/>
      <c r="GQ6" s="148"/>
      <c r="GR6" s="148"/>
      <c r="GS6" s="147"/>
      <c r="GT6" s="148"/>
      <c r="GU6" s="148"/>
      <c r="GV6" s="147"/>
      <c r="GW6" s="148"/>
      <c r="GX6" s="148"/>
      <c r="GY6" s="147"/>
      <c r="GZ6" s="148"/>
      <c r="HA6" s="148"/>
      <c r="HB6" s="147"/>
      <c r="HC6" s="148"/>
      <c r="HD6" s="148"/>
      <c r="HE6" s="147"/>
      <c r="HF6" s="148"/>
      <c r="HG6" s="148"/>
      <c r="HH6" s="147"/>
      <c r="HI6" s="148"/>
      <c r="HJ6" s="148"/>
      <c r="HK6" s="147"/>
      <c r="HL6" s="148"/>
      <c r="HM6" s="148"/>
      <c r="HN6" s="147"/>
      <c r="HO6" s="148"/>
      <c r="HP6" s="148"/>
      <c r="HQ6" s="147"/>
      <c r="HR6" s="148"/>
      <c r="HS6" s="148"/>
      <c r="HT6" s="147"/>
      <c r="HU6" s="148"/>
      <c r="HV6" s="148"/>
      <c r="HW6" s="147"/>
      <c r="HX6" s="148"/>
      <c r="HY6" s="148"/>
      <c r="HZ6" s="147"/>
      <c r="IA6" s="148"/>
      <c r="IB6" s="225"/>
      <c r="IC6" s="147"/>
      <c r="ID6" s="148"/>
      <c r="IE6" s="148"/>
    </row>
    <row r="7" spans="1:256" s="9" customFormat="1" ht="29.25" customHeight="1" x14ac:dyDescent="0.2">
      <c r="A7" s="157"/>
      <c r="B7" s="158"/>
      <c r="C7" s="140"/>
      <c r="D7" s="231"/>
      <c r="E7" s="140"/>
      <c r="F7" s="140"/>
      <c r="G7" s="140"/>
      <c r="H7" s="140"/>
      <c r="I7" s="140"/>
      <c r="J7" s="140"/>
      <c r="K7" s="140"/>
      <c r="L7" s="148"/>
      <c r="M7" s="148"/>
      <c r="N7" s="148"/>
      <c r="O7" s="148"/>
      <c r="P7" s="148"/>
      <c r="Q7" s="148"/>
      <c r="R7" s="140"/>
      <c r="S7" s="140"/>
      <c r="T7" s="140"/>
      <c r="U7" s="140"/>
      <c r="V7" s="228"/>
      <c r="W7" s="228"/>
      <c r="X7" s="140"/>
      <c r="Y7" s="140"/>
      <c r="Z7" s="140"/>
      <c r="AA7" s="148"/>
      <c r="AB7" s="148"/>
      <c r="AC7" s="148"/>
      <c r="AD7" s="148"/>
      <c r="AE7" s="148"/>
      <c r="AF7" s="148"/>
      <c r="AG7" s="140"/>
      <c r="AH7" s="228"/>
      <c r="AI7" s="228"/>
      <c r="AJ7" s="140"/>
      <c r="AK7" s="228"/>
      <c r="AL7" s="228"/>
      <c r="AM7" s="140"/>
      <c r="AN7" s="140"/>
      <c r="AO7" s="140"/>
      <c r="AP7" s="148"/>
      <c r="AQ7" s="148"/>
      <c r="AR7" s="148"/>
      <c r="AS7" s="148"/>
      <c r="AT7" s="148"/>
      <c r="AU7" s="148"/>
      <c r="AV7" s="140"/>
      <c r="AW7" s="228"/>
      <c r="AX7" s="228"/>
      <c r="AY7" s="140"/>
      <c r="AZ7" s="228"/>
      <c r="BA7" s="228"/>
      <c r="BB7" s="140"/>
      <c r="BC7" s="140"/>
      <c r="BD7" s="140"/>
      <c r="BE7" s="148"/>
      <c r="BF7" s="148"/>
      <c r="BG7" s="148"/>
      <c r="BH7" s="148"/>
      <c r="BI7" s="148"/>
      <c r="BJ7" s="148"/>
      <c r="BK7" s="140"/>
      <c r="BL7" s="228"/>
      <c r="BM7" s="228"/>
      <c r="BN7" s="140"/>
      <c r="BO7" s="228"/>
      <c r="BP7" s="228"/>
      <c r="BQ7" s="140"/>
      <c r="BR7" s="140"/>
      <c r="BS7" s="140"/>
      <c r="BT7" s="148"/>
      <c r="BU7" s="148"/>
      <c r="BV7" s="148"/>
      <c r="BW7" s="148"/>
      <c r="BX7" s="148"/>
      <c r="BY7" s="148"/>
      <c r="BZ7" s="140"/>
      <c r="CA7" s="228"/>
      <c r="CB7" s="228"/>
      <c r="CC7" s="140"/>
      <c r="CD7" s="228"/>
      <c r="CE7" s="228"/>
      <c r="CF7" s="140"/>
      <c r="CG7" s="140"/>
      <c r="CH7" s="140"/>
      <c r="CI7" s="148"/>
      <c r="CJ7" s="148"/>
      <c r="CK7" s="148"/>
      <c r="CL7" s="148"/>
      <c r="CM7" s="148"/>
      <c r="CN7" s="148"/>
      <c r="CO7" s="140"/>
      <c r="CP7" s="228"/>
      <c r="CQ7" s="228"/>
      <c r="CR7" s="140"/>
      <c r="CS7" s="228"/>
      <c r="CT7" s="228"/>
      <c r="CU7" s="140"/>
      <c r="CV7" s="140"/>
      <c r="CW7" s="140"/>
      <c r="CX7" s="148"/>
      <c r="CY7" s="148"/>
      <c r="CZ7" s="148"/>
      <c r="DA7" s="148"/>
      <c r="DB7" s="148"/>
      <c r="DC7" s="148"/>
      <c r="DD7" s="140"/>
      <c r="DE7" s="228"/>
      <c r="DF7" s="228"/>
      <c r="DG7" s="140"/>
      <c r="DH7" s="228"/>
      <c r="DI7" s="228"/>
      <c r="DJ7" s="140"/>
      <c r="DK7" s="140"/>
      <c r="DL7" s="140"/>
      <c r="DM7" s="148"/>
      <c r="DN7" s="148"/>
      <c r="DO7" s="148"/>
      <c r="DP7" s="148"/>
      <c r="DQ7" s="148"/>
      <c r="DR7" s="148"/>
      <c r="DS7" s="228"/>
      <c r="DT7" s="228"/>
      <c r="DU7" s="228"/>
      <c r="DV7" s="140"/>
      <c r="DW7" s="228"/>
      <c r="DX7" s="228"/>
      <c r="DY7" s="140"/>
      <c r="DZ7" s="140"/>
      <c r="EA7" s="140"/>
      <c r="EB7" s="148"/>
      <c r="EC7" s="148"/>
      <c r="ED7" s="148"/>
      <c r="EE7" s="148"/>
      <c r="EF7" s="148"/>
      <c r="EG7" s="148"/>
      <c r="EH7" s="140"/>
      <c r="EI7" s="228"/>
      <c r="EJ7" s="228"/>
      <c r="EK7" s="140"/>
      <c r="EL7" s="228"/>
      <c r="EM7" s="228"/>
      <c r="EN7" s="140"/>
      <c r="EO7" s="140"/>
      <c r="EP7" s="140"/>
      <c r="EQ7" s="148"/>
      <c r="ER7" s="148"/>
      <c r="ES7" s="148"/>
      <c r="ET7" s="148"/>
      <c r="EU7" s="148"/>
      <c r="EV7" s="148"/>
      <c r="EW7" s="140"/>
      <c r="EX7" s="228"/>
      <c r="EY7" s="140"/>
      <c r="EZ7" s="140"/>
      <c r="FA7" s="228"/>
      <c r="FB7" s="140"/>
      <c r="FC7" s="140"/>
      <c r="FD7" s="140"/>
      <c r="FE7" s="140"/>
      <c r="FF7" s="148"/>
      <c r="FG7" s="148"/>
      <c r="FH7" s="148"/>
      <c r="FI7" s="148"/>
      <c r="FJ7" s="148"/>
      <c r="FK7" s="148"/>
      <c r="FL7" s="140"/>
      <c r="FM7" s="228"/>
      <c r="FN7" s="140"/>
      <c r="FO7" s="140"/>
      <c r="FP7" s="228"/>
      <c r="FQ7" s="140"/>
      <c r="FR7" s="140"/>
      <c r="FS7" s="140"/>
      <c r="FT7" s="140"/>
      <c r="FU7" s="148"/>
      <c r="FV7" s="148"/>
      <c r="FW7" s="148"/>
      <c r="FX7" s="148"/>
      <c r="FY7" s="148"/>
      <c r="FZ7" s="148"/>
      <c r="GA7" s="140"/>
      <c r="GB7" s="228"/>
      <c r="GC7" s="140"/>
      <c r="GD7" s="140"/>
      <c r="GE7" s="140"/>
      <c r="GF7" s="140"/>
      <c r="GG7" s="148"/>
      <c r="GH7" s="148"/>
      <c r="GI7" s="148"/>
      <c r="GJ7" s="147"/>
      <c r="GK7" s="148"/>
      <c r="GL7" s="148"/>
      <c r="GM7" s="147"/>
      <c r="GN7" s="148"/>
      <c r="GO7" s="148"/>
      <c r="GP7" s="147"/>
      <c r="GQ7" s="148"/>
      <c r="GR7" s="148"/>
      <c r="GS7" s="147"/>
      <c r="GT7" s="148"/>
      <c r="GU7" s="148"/>
      <c r="GV7" s="147"/>
      <c r="GW7" s="148"/>
      <c r="GX7" s="148"/>
      <c r="GY7" s="147"/>
      <c r="GZ7" s="148"/>
      <c r="HA7" s="148"/>
      <c r="HB7" s="147"/>
      <c r="HC7" s="148"/>
      <c r="HD7" s="148"/>
      <c r="HE7" s="147"/>
      <c r="HF7" s="148"/>
      <c r="HG7" s="148"/>
      <c r="HH7" s="147"/>
      <c r="HI7" s="148"/>
      <c r="HJ7" s="148"/>
      <c r="HK7" s="147"/>
      <c r="HL7" s="148"/>
      <c r="HM7" s="148"/>
      <c r="HN7" s="147"/>
      <c r="HO7" s="148"/>
      <c r="HP7" s="148"/>
      <c r="HQ7" s="147"/>
      <c r="HR7" s="148"/>
      <c r="HS7" s="148"/>
      <c r="HT7" s="147"/>
      <c r="HU7" s="148"/>
      <c r="HV7" s="148"/>
      <c r="HW7" s="147"/>
      <c r="HX7" s="148"/>
      <c r="HY7" s="148"/>
      <c r="HZ7" s="147"/>
      <c r="IA7" s="148"/>
      <c r="IB7" s="225"/>
      <c r="IC7" s="147"/>
      <c r="ID7" s="148"/>
      <c r="IE7" s="148"/>
    </row>
    <row r="8" spans="1:256" ht="12.75" x14ac:dyDescent="0.2">
      <c r="A8" s="17">
        <v>1</v>
      </c>
      <c r="B8" s="18">
        <f t="shared" ref="B8:AJ8" si="0">A8+1</f>
        <v>2</v>
      </c>
      <c r="C8" s="19">
        <f t="shared" si="0"/>
        <v>3</v>
      </c>
      <c r="D8" s="19">
        <f t="shared" si="0"/>
        <v>4</v>
      </c>
      <c r="E8" s="19">
        <f t="shared" si="0"/>
        <v>5</v>
      </c>
      <c r="F8" s="19">
        <f t="shared" si="0"/>
        <v>6</v>
      </c>
      <c r="G8" s="19">
        <f t="shared" si="0"/>
        <v>7</v>
      </c>
      <c r="H8" s="19">
        <f t="shared" si="0"/>
        <v>8</v>
      </c>
      <c r="I8" s="19">
        <f>H8+1</f>
        <v>9</v>
      </c>
      <c r="J8" s="19">
        <f>I8+1</f>
        <v>10</v>
      </c>
      <c r="K8" s="19">
        <f>J8+1</f>
        <v>11</v>
      </c>
      <c r="L8" s="19">
        <f t="shared" si="0"/>
        <v>12</v>
      </c>
      <c r="M8" s="19">
        <f t="shared" si="0"/>
        <v>13</v>
      </c>
      <c r="N8" s="19">
        <f t="shared" si="0"/>
        <v>14</v>
      </c>
      <c r="O8" s="19">
        <f t="shared" si="0"/>
        <v>15</v>
      </c>
      <c r="P8" s="19">
        <f t="shared" si="0"/>
        <v>16</v>
      </c>
      <c r="Q8" s="19">
        <f t="shared" si="0"/>
        <v>17</v>
      </c>
      <c r="R8" s="19">
        <f t="shared" si="0"/>
        <v>18</v>
      </c>
      <c r="S8" s="19">
        <f>R8+1</f>
        <v>19</v>
      </c>
      <c r="T8" s="19">
        <f>S8+1</f>
        <v>20</v>
      </c>
      <c r="U8" s="19">
        <f t="shared" si="0"/>
        <v>21</v>
      </c>
      <c r="V8" s="19">
        <f>U8+1</f>
        <v>22</v>
      </c>
      <c r="W8" s="19">
        <f>V8+1</f>
        <v>23</v>
      </c>
      <c r="X8" s="19">
        <f>W8+1</f>
        <v>24</v>
      </c>
      <c r="Y8" s="19">
        <f>X8+1</f>
        <v>25</v>
      </c>
      <c r="Z8" s="19">
        <f>Y8+1</f>
        <v>26</v>
      </c>
      <c r="AA8" s="19">
        <f t="shared" si="0"/>
        <v>27</v>
      </c>
      <c r="AB8" s="19">
        <f t="shared" si="0"/>
        <v>28</v>
      </c>
      <c r="AC8" s="19">
        <f t="shared" si="0"/>
        <v>29</v>
      </c>
      <c r="AD8" s="19">
        <f t="shared" si="0"/>
        <v>30</v>
      </c>
      <c r="AE8" s="19">
        <f t="shared" si="0"/>
        <v>31</v>
      </c>
      <c r="AF8" s="19">
        <f t="shared" si="0"/>
        <v>32</v>
      </c>
      <c r="AG8" s="19">
        <f t="shared" si="0"/>
        <v>33</v>
      </c>
      <c r="AH8" s="19">
        <f>AG8+1</f>
        <v>34</v>
      </c>
      <c r="AI8" s="19">
        <f>AH8+1</f>
        <v>35</v>
      </c>
      <c r="AJ8" s="19">
        <f t="shared" si="0"/>
        <v>36</v>
      </c>
      <c r="AK8" s="19">
        <f>AJ8+1</f>
        <v>37</v>
      </c>
      <c r="AL8" s="19">
        <f>AK8+1</f>
        <v>38</v>
      </c>
      <c r="AM8" s="19">
        <f>AL8+1</f>
        <v>39</v>
      </c>
      <c r="AN8" s="19">
        <f>AM8+1</f>
        <v>40</v>
      </c>
      <c r="AO8" s="19">
        <f>AN8+1</f>
        <v>41</v>
      </c>
      <c r="AP8" s="19">
        <v>42</v>
      </c>
      <c r="AQ8" s="19">
        <f>AP8+1</f>
        <v>43</v>
      </c>
      <c r="AR8" s="19">
        <f>AQ8+1</f>
        <v>44</v>
      </c>
      <c r="AS8" s="19">
        <f>AR8+1</f>
        <v>45</v>
      </c>
      <c r="AT8" s="19">
        <f>AS8+1</f>
        <v>46</v>
      </c>
      <c r="AU8" s="19">
        <f>AT8+1</f>
        <v>47</v>
      </c>
      <c r="AV8" s="19">
        <v>48</v>
      </c>
      <c r="AW8" s="19">
        <f>AV8+1</f>
        <v>49</v>
      </c>
      <c r="AX8" s="19">
        <f>AW8+1</f>
        <v>50</v>
      </c>
      <c r="AY8" s="19">
        <v>51</v>
      </c>
      <c r="AZ8" s="19">
        <f>AY8+1</f>
        <v>52</v>
      </c>
      <c r="BA8" s="19">
        <f>AZ8+1</f>
        <v>53</v>
      </c>
      <c r="BB8" s="19">
        <v>51</v>
      </c>
      <c r="BC8" s="19">
        <v>52</v>
      </c>
      <c r="BD8" s="19">
        <v>53</v>
      </c>
      <c r="BE8" s="19">
        <f>BD8+1</f>
        <v>54</v>
      </c>
      <c r="BF8" s="19">
        <f>BE8+1</f>
        <v>55</v>
      </c>
      <c r="BG8" s="19">
        <f>BF8+1</f>
        <v>56</v>
      </c>
      <c r="BH8" s="19">
        <v>60</v>
      </c>
      <c r="BI8" s="19">
        <v>61</v>
      </c>
      <c r="BJ8" s="19">
        <v>62</v>
      </c>
      <c r="BK8" s="19">
        <v>63</v>
      </c>
      <c r="BL8" s="19">
        <f>BK8+1</f>
        <v>64</v>
      </c>
      <c r="BM8" s="19">
        <f>BL8+1</f>
        <v>65</v>
      </c>
      <c r="BN8" s="19">
        <f t="shared" ref="BN8:BY8" si="1">BM8+1</f>
        <v>66</v>
      </c>
      <c r="BO8" s="19">
        <f>BN8+1</f>
        <v>67</v>
      </c>
      <c r="BP8" s="19">
        <f>BO8+1</f>
        <v>68</v>
      </c>
      <c r="BQ8" s="19">
        <f>BP8+1</f>
        <v>69</v>
      </c>
      <c r="BR8" s="19">
        <f>BQ8+1</f>
        <v>70</v>
      </c>
      <c r="BS8" s="19">
        <f>BR8+1</f>
        <v>71</v>
      </c>
      <c r="BT8" s="19">
        <f t="shared" si="1"/>
        <v>72</v>
      </c>
      <c r="BU8" s="19">
        <f t="shared" si="1"/>
        <v>73</v>
      </c>
      <c r="BV8" s="19">
        <f t="shared" si="1"/>
        <v>74</v>
      </c>
      <c r="BW8" s="19">
        <f t="shared" si="1"/>
        <v>75</v>
      </c>
      <c r="BX8" s="19">
        <f t="shared" si="1"/>
        <v>76</v>
      </c>
      <c r="BY8" s="19">
        <f t="shared" si="1"/>
        <v>77</v>
      </c>
      <c r="BZ8" s="19">
        <v>63</v>
      </c>
      <c r="CA8" s="19">
        <f>BZ8+1</f>
        <v>64</v>
      </c>
      <c r="CB8" s="19">
        <f>CA8+1</f>
        <v>65</v>
      </c>
      <c r="CC8" s="19">
        <f t="shared" ref="CC8:CN8" si="2">CB8+1</f>
        <v>66</v>
      </c>
      <c r="CD8" s="19">
        <f>CC8+1</f>
        <v>67</v>
      </c>
      <c r="CE8" s="19">
        <f>CD8+1</f>
        <v>68</v>
      </c>
      <c r="CF8" s="19">
        <f>CE8+1</f>
        <v>69</v>
      </c>
      <c r="CG8" s="19">
        <f>CF8+1</f>
        <v>70</v>
      </c>
      <c r="CH8" s="19">
        <f>CG8+1</f>
        <v>71</v>
      </c>
      <c r="CI8" s="19">
        <f t="shared" si="2"/>
        <v>72</v>
      </c>
      <c r="CJ8" s="19">
        <f t="shared" si="2"/>
        <v>73</v>
      </c>
      <c r="CK8" s="19">
        <f t="shared" si="2"/>
        <v>74</v>
      </c>
      <c r="CL8" s="19">
        <f t="shared" si="2"/>
        <v>75</v>
      </c>
      <c r="CM8" s="19">
        <f t="shared" si="2"/>
        <v>76</v>
      </c>
      <c r="CN8" s="19">
        <f t="shared" si="2"/>
        <v>77</v>
      </c>
      <c r="CO8" s="19">
        <v>78</v>
      </c>
      <c r="CP8" s="19">
        <f>CO8+1</f>
        <v>79</v>
      </c>
      <c r="CQ8" s="19">
        <f>CP8+1</f>
        <v>80</v>
      </c>
      <c r="CR8" s="19">
        <v>81</v>
      </c>
      <c r="CS8" s="19">
        <f>CR8+1</f>
        <v>82</v>
      </c>
      <c r="CT8" s="19">
        <f>CS8+1</f>
        <v>83</v>
      </c>
      <c r="CU8" s="19">
        <v>81</v>
      </c>
      <c r="CV8" s="19">
        <f>CU8+1</f>
        <v>82</v>
      </c>
      <c r="CW8" s="19">
        <f>CV8+1</f>
        <v>83</v>
      </c>
      <c r="CX8" s="19">
        <f t="shared" ref="CX8:EH8" si="3">CW8+1</f>
        <v>84</v>
      </c>
      <c r="CY8" s="19">
        <f t="shared" si="3"/>
        <v>85</v>
      </c>
      <c r="CZ8" s="19">
        <f t="shared" si="3"/>
        <v>86</v>
      </c>
      <c r="DA8" s="19">
        <f t="shared" si="3"/>
        <v>87</v>
      </c>
      <c r="DB8" s="19">
        <f t="shared" si="3"/>
        <v>88</v>
      </c>
      <c r="DC8" s="19">
        <f t="shared" si="3"/>
        <v>89</v>
      </c>
      <c r="DD8" s="19">
        <v>93</v>
      </c>
      <c r="DE8" s="19">
        <f>DD8+1</f>
        <v>94</v>
      </c>
      <c r="DF8" s="19">
        <f>DE8+1</f>
        <v>95</v>
      </c>
      <c r="DG8" s="19">
        <f t="shared" si="3"/>
        <v>96</v>
      </c>
      <c r="DH8" s="19">
        <f>DG8+1</f>
        <v>97</v>
      </c>
      <c r="DI8" s="19">
        <f>DH8+1</f>
        <v>98</v>
      </c>
      <c r="DJ8" s="19">
        <f>DI8+1</f>
        <v>99</v>
      </c>
      <c r="DK8" s="19">
        <f>DJ8+1</f>
        <v>100</v>
      </c>
      <c r="DL8" s="19">
        <f>DK8+1</f>
        <v>101</v>
      </c>
      <c r="DM8" s="19">
        <f t="shared" si="3"/>
        <v>102</v>
      </c>
      <c r="DN8" s="19">
        <f t="shared" si="3"/>
        <v>103</v>
      </c>
      <c r="DO8" s="19">
        <f t="shared" si="3"/>
        <v>104</v>
      </c>
      <c r="DP8" s="19">
        <f t="shared" si="3"/>
        <v>105</v>
      </c>
      <c r="DQ8" s="19">
        <f t="shared" si="3"/>
        <v>106</v>
      </c>
      <c r="DR8" s="19">
        <f t="shared" si="3"/>
        <v>107</v>
      </c>
      <c r="DS8" s="19">
        <f>DR8+1</f>
        <v>108</v>
      </c>
      <c r="DT8" s="19">
        <f>DS8+1</f>
        <v>109</v>
      </c>
      <c r="DU8" s="19">
        <f>DT8+1</f>
        <v>110</v>
      </c>
      <c r="DV8" s="19">
        <f t="shared" si="3"/>
        <v>111</v>
      </c>
      <c r="DW8" s="19">
        <f>DV8+1</f>
        <v>112</v>
      </c>
      <c r="DX8" s="19">
        <f>DW8+1</f>
        <v>113</v>
      </c>
      <c r="DY8" s="19">
        <f>DX8+1</f>
        <v>114</v>
      </c>
      <c r="DZ8" s="19">
        <f>DY8+1</f>
        <v>115</v>
      </c>
      <c r="EA8" s="19">
        <f>DZ8+1</f>
        <v>116</v>
      </c>
      <c r="EB8" s="19">
        <f t="shared" si="3"/>
        <v>117</v>
      </c>
      <c r="EC8" s="19">
        <f t="shared" si="3"/>
        <v>118</v>
      </c>
      <c r="ED8" s="19">
        <f t="shared" si="3"/>
        <v>119</v>
      </c>
      <c r="EE8" s="19">
        <f t="shared" si="3"/>
        <v>120</v>
      </c>
      <c r="EF8" s="19">
        <f t="shared" si="3"/>
        <v>121</v>
      </c>
      <c r="EG8" s="19">
        <f t="shared" si="3"/>
        <v>122</v>
      </c>
      <c r="EH8" s="19">
        <f t="shared" si="3"/>
        <v>123</v>
      </c>
      <c r="EI8" s="19">
        <f>EH8+1</f>
        <v>124</v>
      </c>
      <c r="EJ8" s="19">
        <f>EI8+1</f>
        <v>125</v>
      </c>
      <c r="EK8" s="19">
        <f t="shared" ref="EK8:FO8" si="4">EJ8+1</f>
        <v>126</v>
      </c>
      <c r="EL8" s="19">
        <f>EK8+1</f>
        <v>127</v>
      </c>
      <c r="EM8" s="19">
        <f>EL8+1</f>
        <v>128</v>
      </c>
      <c r="EN8" s="19">
        <f>EM8+1</f>
        <v>129</v>
      </c>
      <c r="EO8" s="19">
        <f>EN8+1</f>
        <v>130</v>
      </c>
      <c r="EP8" s="19">
        <f>EO8+1</f>
        <v>131</v>
      </c>
      <c r="EQ8" s="19">
        <f t="shared" si="4"/>
        <v>132</v>
      </c>
      <c r="ER8" s="19">
        <f t="shared" si="4"/>
        <v>133</v>
      </c>
      <c r="ES8" s="19">
        <f t="shared" si="4"/>
        <v>134</v>
      </c>
      <c r="ET8" s="19">
        <f t="shared" si="4"/>
        <v>135</v>
      </c>
      <c r="EU8" s="19">
        <f t="shared" si="4"/>
        <v>136</v>
      </c>
      <c r="EV8" s="19">
        <f t="shared" si="4"/>
        <v>137</v>
      </c>
      <c r="EW8" s="19">
        <f t="shared" si="4"/>
        <v>138</v>
      </c>
      <c r="EX8" s="19">
        <f t="shared" si="4"/>
        <v>139</v>
      </c>
      <c r="EY8" s="19">
        <f t="shared" si="4"/>
        <v>140</v>
      </c>
      <c r="EZ8" s="19">
        <f t="shared" si="4"/>
        <v>141</v>
      </c>
      <c r="FA8" s="19">
        <f t="shared" si="4"/>
        <v>142</v>
      </c>
      <c r="FB8" s="19">
        <f t="shared" si="4"/>
        <v>143</v>
      </c>
      <c r="FC8" s="19">
        <f>FB8+1</f>
        <v>144</v>
      </c>
      <c r="FD8" s="19">
        <f>FC8+1</f>
        <v>145</v>
      </c>
      <c r="FE8" s="19">
        <f>FD8+1</f>
        <v>146</v>
      </c>
      <c r="FF8" s="19">
        <f t="shared" si="4"/>
        <v>147</v>
      </c>
      <c r="FG8" s="19">
        <f t="shared" si="4"/>
        <v>148</v>
      </c>
      <c r="FH8" s="19">
        <f t="shared" si="4"/>
        <v>149</v>
      </c>
      <c r="FI8" s="19">
        <f t="shared" si="4"/>
        <v>150</v>
      </c>
      <c r="FJ8" s="19">
        <f t="shared" si="4"/>
        <v>151</v>
      </c>
      <c r="FK8" s="19">
        <f t="shared" si="4"/>
        <v>152</v>
      </c>
      <c r="FL8" s="19">
        <f t="shared" si="4"/>
        <v>153</v>
      </c>
      <c r="FM8" s="19">
        <f>FL8+1</f>
        <v>154</v>
      </c>
      <c r="FN8" s="19">
        <f>FM8+1</f>
        <v>155</v>
      </c>
      <c r="FO8" s="19">
        <f t="shared" si="4"/>
        <v>156</v>
      </c>
      <c r="FP8" s="19">
        <f>FO8+1</f>
        <v>157</v>
      </c>
      <c r="FQ8" s="19">
        <f>FP8+1</f>
        <v>158</v>
      </c>
      <c r="FR8" s="19">
        <f>FQ8+1</f>
        <v>159</v>
      </c>
      <c r="FS8" s="19">
        <f>FR8+1</f>
        <v>160</v>
      </c>
      <c r="FT8" s="19">
        <f>FS8+1</f>
        <v>161</v>
      </c>
      <c r="FU8" s="19">
        <f t="shared" ref="FU8:IE8" si="5">FT8+1</f>
        <v>162</v>
      </c>
      <c r="FV8" s="19">
        <f t="shared" si="5"/>
        <v>163</v>
      </c>
      <c r="FW8" s="19">
        <f t="shared" si="5"/>
        <v>164</v>
      </c>
      <c r="FX8" s="19">
        <f t="shared" si="5"/>
        <v>165</v>
      </c>
      <c r="FY8" s="19">
        <f t="shared" si="5"/>
        <v>166</v>
      </c>
      <c r="FZ8" s="19">
        <f t="shared" si="5"/>
        <v>167</v>
      </c>
      <c r="GA8" s="19">
        <f t="shared" si="5"/>
        <v>168</v>
      </c>
      <c r="GB8" s="19">
        <f>GA8+1</f>
        <v>169</v>
      </c>
      <c r="GC8" s="19">
        <f>GB8+1</f>
        <v>170</v>
      </c>
      <c r="GD8" s="19">
        <f>GC8+1</f>
        <v>171</v>
      </c>
      <c r="GE8" s="19">
        <f>GD8+1</f>
        <v>172</v>
      </c>
      <c r="GF8" s="19">
        <f>GE8+1</f>
        <v>173</v>
      </c>
      <c r="GG8" s="19">
        <f t="shared" si="5"/>
        <v>174</v>
      </c>
      <c r="GH8" s="19">
        <f t="shared" si="5"/>
        <v>175</v>
      </c>
      <c r="GI8" s="19">
        <f t="shared" si="5"/>
        <v>176</v>
      </c>
      <c r="GJ8" s="19">
        <f t="shared" si="5"/>
        <v>177</v>
      </c>
      <c r="GK8" s="19">
        <f t="shared" si="5"/>
        <v>178</v>
      </c>
      <c r="GL8" s="19">
        <f t="shared" si="5"/>
        <v>179</v>
      </c>
      <c r="GM8" s="19">
        <f t="shared" si="5"/>
        <v>180</v>
      </c>
      <c r="GN8" s="19">
        <f t="shared" si="5"/>
        <v>181</v>
      </c>
      <c r="GO8" s="19">
        <f t="shared" si="5"/>
        <v>182</v>
      </c>
      <c r="GP8" s="19">
        <f t="shared" si="5"/>
        <v>183</v>
      </c>
      <c r="GQ8" s="19">
        <f t="shared" si="5"/>
        <v>184</v>
      </c>
      <c r="GR8" s="19">
        <f t="shared" si="5"/>
        <v>185</v>
      </c>
      <c r="GS8" s="19">
        <f t="shared" si="5"/>
        <v>186</v>
      </c>
      <c r="GT8" s="19">
        <f t="shared" si="5"/>
        <v>187</v>
      </c>
      <c r="GU8" s="19">
        <f t="shared" si="5"/>
        <v>188</v>
      </c>
      <c r="GV8" s="19">
        <f>GR8+1</f>
        <v>186</v>
      </c>
      <c r="GW8" s="19">
        <f>GV8+1</f>
        <v>187</v>
      </c>
      <c r="GX8" s="19">
        <f>GW8+1</f>
        <v>188</v>
      </c>
      <c r="GY8" s="19">
        <v>189</v>
      </c>
      <c r="GZ8" s="19">
        <v>190</v>
      </c>
      <c r="HA8" s="19">
        <v>191</v>
      </c>
      <c r="HB8" s="19">
        <v>192</v>
      </c>
      <c r="HC8" s="19">
        <f>HB8+1</f>
        <v>193</v>
      </c>
      <c r="HD8" s="19">
        <f>HC8+1</f>
        <v>194</v>
      </c>
      <c r="HE8" s="19">
        <f>HD8+1</f>
        <v>195</v>
      </c>
      <c r="HF8" s="19">
        <f>HE8+1</f>
        <v>196</v>
      </c>
      <c r="HG8" s="19">
        <f>HF8+1</f>
        <v>197</v>
      </c>
      <c r="HH8" s="19">
        <v>192</v>
      </c>
      <c r="HI8" s="19">
        <f t="shared" si="5"/>
        <v>193</v>
      </c>
      <c r="HJ8" s="19">
        <f t="shared" si="5"/>
        <v>194</v>
      </c>
      <c r="HK8" s="19">
        <f t="shared" si="5"/>
        <v>195</v>
      </c>
      <c r="HL8" s="19">
        <f t="shared" si="5"/>
        <v>196</v>
      </c>
      <c r="HM8" s="19">
        <f t="shared" si="5"/>
        <v>197</v>
      </c>
      <c r="HN8" s="19">
        <f t="shared" si="5"/>
        <v>198</v>
      </c>
      <c r="HO8" s="19">
        <f t="shared" si="5"/>
        <v>199</v>
      </c>
      <c r="HP8" s="19">
        <f t="shared" si="5"/>
        <v>200</v>
      </c>
      <c r="HQ8" s="19">
        <f t="shared" si="5"/>
        <v>201</v>
      </c>
      <c r="HR8" s="19">
        <f t="shared" si="5"/>
        <v>202</v>
      </c>
      <c r="HS8" s="19">
        <f t="shared" si="5"/>
        <v>203</v>
      </c>
      <c r="HT8" s="19">
        <f t="shared" si="5"/>
        <v>204</v>
      </c>
      <c r="HU8" s="19">
        <f t="shared" si="5"/>
        <v>205</v>
      </c>
      <c r="HV8" s="19">
        <f t="shared" si="5"/>
        <v>206</v>
      </c>
      <c r="HW8" s="19">
        <f t="shared" si="5"/>
        <v>207</v>
      </c>
      <c r="HX8" s="19">
        <f t="shared" si="5"/>
        <v>208</v>
      </c>
      <c r="HY8" s="19">
        <f t="shared" si="5"/>
        <v>209</v>
      </c>
      <c r="HZ8" s="19">
        <f t="shared" si="5"/>
        <v>210</v>
      </c>
      <c r="IA8" s="19">
        <f t="shared" si="5"/>
        <v>211</v>
      </c>
      <c r="IB8" s="20">
        <f t="shared" si="5"/>
        <v>212</v>
      </c>
      <c r="IC8" s="19">
        <f t="shared" si="5"/>
        <v>213</v>
      </c>
      <c r="ID8" s="19">
        <f t="shared" si="5"/>
        <v>214</v>
      </c>
      <c r="IE8" s="19">
        <f t="shared" si="5"/>
        <v>215</v>
      </c>
    </row>
    <row r="9" spans="1:256" s="24" customFormat="1" ht="23.25" customHeight="1" x14ac:dyDescent="0.2">
      <c r="A9" s="21"/>
      <c r="B9" s="22" t="s">
        <v>22</v>
      </c>
      <c r="C9" s="23"/>
      <c r="D9" s="23"/>
      <c r="E9" s="23"/>
      <c r="F9" s="134" t="s">
        <v>23</v>
      </c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  <c r="BG9" s="135"/>
      <c r="BH9" s="135"/>
      <c r="BI9" s="135"/>
      <c r="BJ9" s="135"/>
      <c r="BK9" s="135"/>
      <c r="BL9" s="135"/>
      <c r="BM9" s="135"/>
      <c r="BN9" s="135"/>
      <c r="BO9" s="135"/>
      <c r="BP9" s="135"/>
      <c r="BQ9" s="135"/>
      <c r="BR9" s="135"/>
      <c r="BS9" s="135"/>
      <c r="BT9" s="135"/>
      <c r="BU9" s="135"/>
      <c r="BV9" s="135"/>
      <c r="BW9" s="135"/>
      <c r="BX9" s="135"/>
      <c r="BY9" s="135"/>
      <c r="BZ9" s="135"/>
      <c r="CA9" s="135"/>
      <c r="CB9" s="135"/>
      <c r="CC9" s="135"/>
      <c r="CD9" s="135"/>
      <c r="CE9" s="135"/>
      <c r="CF9" s="135"/>
      <c r="CG9" s="135"/>
      <c r="CH9" s="135"/>
      <c r="CI9" s="135"/>
      <c r="CJ9" s="135"/>
      <c r="CK9" s="135"/>
      <c r="CL9" s="135"/>
      <c r="CM9" s="135"/>
      <c r="CN9" s="135"/>
      <c r="CO9" s="135"/>
      <c r="CP9" s="135"/>
      <c r="CQ9" s="135"/>
      <c r="CR9" s="135"/>
      <c r="CS9" s="135"/>
      <c r="CT9" s="135"/>
      <c r="CU9" s="135"/>
      <c r="CV9" s="135"/>
      <c r="CW9" s="135"/>
      <c r="CX9" s="135"/>
      <c r="CY9" s="135"/>
      <c r="CZ9" s="135"/>
      <c r="DA9" s="135"/>
      <c r="DB9" s="135"/>
      <c r="DC9" s="135"/>
      <c r="DD9" s="135"/>
      <c r="DE9" s="135"/>
      <c r="DF9" s="135"/>
      <c r="DG9" s="135"/>
      <c r="DH9" s="135"/>
      <c r="DI9" s="135"/>
      <c r="DJ9" s="135"/>
      <c r="DK9" s="135"/>
      <c r="DL9" s="135"/>
      <c r="DM9" s="135"/>
      <c r="DN9" s="135"/>
      <c r="DO9" s="135"/>
      <c r="DP9" s="135"/>
      <c r="DQ9" s="135"/>
      <c r="DR9" s="135"/>
      <c r="DS9" s="135"/>
      <c r="DT9" s="135"/>
      <c r="DU9" s="135"/>
      <c r="DV9" s="135"/>
      <c r="DW9" s="135"/>
      <c r="DX9" s="135"/>
      <c r="DY9" s="135"/>
      <c r="DZ9" s="135"/>
      <c r="EA9" s="135"/>
      <c r="EB9" s="135"/>
      <c r="EC9" s="135"/>
      <c r="ED9" s="135"/>
      <c r="EE9" s="135"/>
      <c r="EF9" s="135"/>
      <c r="EG9" s="135"/>
      <c r="EH9" s="135"/>
      <c r="EI9" s="135"/>
      <c r="EJ9" s="135"/>
      <c r="EK9" s="135"/>
      <c r="EL9" s="135"/>
      <c r="EM9" s="135"/>
      <c r="EN9" s="135"/>
      <c r="EO9" s="135"/>
      <c r="EP9" s="135"/>
      <c r="EQ9" s="135"/>
      <c r="ER9" s="135"/>
      <c r="ES9" s="135"/>
      <c r="ET9" s="135"/>
      <c r="EU9" s="135"/>
      <c r="EV9" s="135"/>
      <c r="EW9" s="135"/>
      <c r="EX9" s="135"/>
      <c r="EY9" s="135"/>
      <c r="EZ9" s="135"/>
      <c r="FA9" s="135"/>
      <c r="FB9" s="135"/>
      <c r="FC9" s="135"/>
      <c r="FD9" s="135"/>
      <c r="FE9" s="135"/>
      <c r="FF9" s="135"/>
      <c r="FG9" s="135"/>
      <c r="FH9" s="135"/>
      <c r="FI9" s="135"/>
      <c r="FJ9" s="135"/>
      <c r="FK9" s="135"/>
      <c r="FL9" s="135"/>
      <c r="FM9" s="135"/>
      <c r="FN9" s="135"/>
      <c r="FO9" s="135"/>
      <c r="FP9" s="135"/>
      <c r="FQ9" s="135"/>
      <c r="FR9" s="135"/>
      <c r="FS9" s="135"/>
      <c r="FT9" s="135"/>
      <c r="FU9" s="135"/>
      <c r="FV9" s="135"/>
      <c r="FW9" s="135"/>
      <c r="FX9" s="135"/>
      <c r="FY9" s="135"/>
      <c r="FZ9" s="135"/>
      <c r="GA9" s="135"/>
      <c r="GB9" s="135"/>
      <c r="GC9" s="135"/>
      <c r="GD9" s="135"/>
      <c r="GE9" s="135"/>
      <c r="GF9" s="135"/>
      <c r="GG9" s="135"/>
      <c r="GH9" s="135"/>
      <c r="GI9" s="135"/>
      <c r="IC9" s="25"/>
      <c r="ID9" s="25"/>
      <c r="IE9" s="25"/>
    </row>
    <row r="10" spans="1:256" s="24" customFormat="1" outlineLevel="1" x14ac:dyDescent="0.2">
      <c r="A10" s="26">
        <v>1</v>
      </c>
      <c r="B10" s="27" t="s">
        <v>24</v>
      </c>
      <c r="C10" s="28">
        <f t="shared" ref="C10:C15" si="6">D10</f>
        <v>189061480.72</v>
      </c>
      <c r="D10" s="29">
        <v>189061480.72</v>
      </c>
      <c r="E10" s="30"/>
      <c r="F10" s="28">
        <f t="shared" ref="F10:F15" si="7">G10</f>
        <v>198609063.18000001</v>
      </c>
      <c r="G10" s="29">
        <v>198609063.18000001</v>
      </c>
      <c r="H10" s="31"/>
      <c r="I10" s="28">
        <f t="shared" ref="I10:I15" si="8">J10</f>
        <v>168932183.53</v>
      </c>
      <c r="J10" s="29">
        <v>168932183.53</v>
      </c>
      <c r="K10" s="31"/>
      <c r="L10" s="6">
        <f>F10/C10</f>
        <v>1.0504998819624183</v>
      </c>
      <c r="M10" s="6">
        <f>G10/D10</f>
        <v>1.0504998819624183</v>
      </c>
      <c r="N10" s="30"/>
      <c r="O10" s="6">
        <f>F10/I10</f>
        <v>1.1756733325164759</v>
      </c>
      <c r="P10" s="6">
        <f>G10/J10</f>
        <v>1.1756733325164759</v>
      </c>
      <c r="Q10" s="30"/>
      <c r="R10" s="28">
        <f t="shared" ref="R10:R16" si="9">SUM(S10:T10)</f>
        <v>158836162.19999999</v>
      </c>
      <c r="S10" s="29">
        <v>158836162.19999999</v>
      </c>
      <c r="T10" s="32"/>
      <c r="U10" s="28">
        <f>SUM(V10:W10)</f>
        <v>167567811.93000001</v>
      </c>
      <c r="V10" s="29">
        <v>167567811.93000001</v>
      </c>
      <c r="W10" s="32"/>
      <c r="X10" s="28">
        <f>SUM(Y10:Z10)</f>
        <v>143099056.60999998</v>
      </c>
      <c r="Y10" s="29">
        <v>143099056.60999998</v>
      </c>
      <c r="Z10" s="32"/>
      <c r="AA10" s="6">
        <f t="shared" ref="AA10:AB16" si="10">U10/R10</f>
        <v>1.0549726813406979</v>
      </c>
      <c r="AB10" s="6">
        <f t="shared" si="10"/>
        <v>1.0549726813406979</v>
      </c>
      <c r="AC10" s="30"/>
      <c r="AD10" s="6">
        <f>U10/X10</f>
        <v>1.1709917304814021</v>
      </c>
      <c r="AE10" s="6">
        <f>V10/Y10</f>
        <v>1.1709917304814021</v>
      </c>
      <c r="AF10" s="30"/>
      <c r="AG10" s="28">
        <f>SUM(AH10:AI10)</f>
        <v>95230020</v>
      </c>
      <c r="AH10" s="29">
        <v>95230020</v>
      </c>
      <c r="AI10" s="32"/>
      <c r="AJ10" s="28">
        <f>SUM(AK10:AL10)</f>
        <v>99617392.950000003</v>
      </c>
      <c r="AK10" s="29">
        <v>99617392.950000003</v>
      </c>
      <c r="AL10" s="32"/>
      <c r="AM10" s="28">
        <f>SUM(AN10:AO10)</f>
        <v>93275576.299999997</v>
      </c>
      <c r="AN10" s="29">
        <v>93275576.299999997</v>
      </c>
      <c r="AO10" s="32"/>
      <c r="AP10" s="6">
        <f t="shared" ref="AP10:AQ16" si="11">AJ10/AG10</f>
        <v>1.0460713223624232</v>
      </c>
      <c r="AQ10" s="6">
        <f t="shared" si="11"/>
        <v>1.0460713223624232</v>
      </c>
      <c r="AR10" s="30"/>
      <c r="AS10" s="6">
        <f t="shared" ref="AS10:AT16" si="12">AJ10/AM10</f>
        <v>1.0679901095395323</v>
      </c>
      <c r="AT10" s="6">
        <f t="shared" si="12"/>
        <v>1.0679901095395323</v>
      </c>
      <c r="AU10" s="30"/>
      <c r="AV10" s="28">
        <f>SUM(AW10:AX10)</f>
        <v>9616400</v>
      </c>
      <c r="AW10" s="29">
        <v>9616400</v>
      </c>
      <c r="AX10" s="32"/>
      <c r="AY10" s="28">
        <f>SUM(AZ10:BA10)</f>
        <v>9493827.1099999994</v>
      </c>
      <c r="AZ10" s="29">
        <v>9493827.1099999994</v>
      </c>
      <c r="BA10" s="32"/>
      <c r="BB10" s="28">
        <f>SUM(BC10:BD10)</f>
        <v>9203857.3499999996</v>
      </c>
      <c r="BC10" s="29">
        <v>9203857.3499999996</v>
      </c>
      <c r="BD10" s="32"/>
      <c r="BE10" s="6">
        <f>AY10/AV10</f>
        <v>0.9872537654423692</v>
      </c>
      <c r="BF10" s="6">
        <f>AZ10/AW10</f>
        <v>0.9872537654423692</v>
      </c>
      <c r="BG10" s="30"/>
      <c r="BH10" s="33">
        <f t="shared" ref="BH10:BH16" si="13">AY10/BB10</f>
        <v>1.0315052427447715</v>
      </c>
      <c r="BI10" s="33">
        <f>IF(BC10=0," ",IF(AZ10/BC10*100&gt;200,"СВ.200",AZ10/BC10))</f>
        <v>1.0315052427447715</v>
      </c>
      <c r="BJ10" s="30"/>
      <c r="BK10" s="28">
        <f>SUM(BL10:BM10)</f>
        <v>18861723</v>
      </c>
      <c r="BL10" s="29">
        <v>18861723</v>
      </c>
      <c r="BM10" s="32"/>
      <c r="BN10" s="28">
        <f>SUM(BO10:BP10)</f>
        <v>18379145.300000001</v>
      </c>
      <c r="BO10" s="29">
        <v>18379145.300000001</v>
      </c>
      <c r="BP10" s="32"/>
      <c r="BQ10" s="28">
        <f>SUM(BR10:BS10)</f>
        <v>17364686.079999998</v>
      </c>
      <c r="BR10" s="29">
        <v>17364686.079999998</v>
      </c>
      <c r="BS10" s="32"/>
      <c r="BT10" s="6">
        <f>BN10/BK10</f>
        <v>0.97441497258760512</v>
      </c>
      <c r="BU10" s="6">
        <f>BO10/BL10</f>
        <v>0.97441497258760512</v>
      </c>
      <c r="BV10" s="30"/>
      <c r="BW10" s="6">
        <f>BN10/BQ10</f>
        <v>1.0584208211611967</v>
      </c>
      <c r="BX10" s="6">
        <f>BO10/BR10</f>
        <v>1.0584208211611967</v>
      </c>
      <c r="BY10" s="30"/>
      <c r="BZ10" s="28">
        <f>SUM(CA10:CB10)</f>
        <v>0</v>
      </c>
      <c r="CA10" s="29">
        <v>0</v>
      </c>
      <c r="CB10" s="32"/>
      <c r="CC10" s="28">
        <f>SUM(CD10:CE10)</f>
        <v>0</v>
      </c>
      <c r="CD10" s="29">
        <v>0</v>
      </c>
      <c r="CE10" s="32"/>
      <c r="CF10" s="28">
        <f>SUM(CG10:CH10)</f>
        <v>0</v>
      </c>
      <c r="CG10" s="29">
        <v>0</v>
      </c>
      <c r="CH10" s="32"/>
      <c r="CI10" s="6" t="str">
        <f>IF(BZ10&lt;0," ",IF(CC10&lt;0," ",IF(CC10=0," ",IF(BZ10/CC10*100&gt;200,"СВ.200",BZ10/CC10))))</f>
        <v xml:space="preserve"> </v>
      </c>
      <c r="CJ10" s="6" t="str">
        <f>IF(CA10&lt;0," ",IF(CD10&lt;0," ",IF(CD10=0," ",IF(CA10/CD10*100&gt;200,"СВ.200",CA10/CD10))))</f>
        <v xml:space="preserve"> </v>
      </c>
      <c r="CK10" s="30"/>
      <c r="CL10" s="6" t="str">
        <f>IF(CC10&lt;0," ",IF(CF10&lt;0," ",IF(CF10=0," ",IF(CC10/CF10*100&gt;200,"СВ.200",CC10/CF10))))</f>
        <v xml:space="preserve"> </v>
      </c>
      <c r="CM10" s="6" t="str">
        <f>IF(CD10&lt;0," ",IF(CG10&lt;0," ",IF(CG10=0," ",IF(CD10/CG10*100&gt;200,"СВ.200",CD10/CG10))))</f>
        <v xml:space="preserve"> </v>
      </c>
      <c r="CN10" s="30"/>
      <c r="CO10" s="28">
        <f>SUM(CP10:CQ10)</f>
        <v>4821000</v>
      </c>
      <c r="CP10" s="29">
        <v>4821000</v>
      </c>
      <c r="CQ10" s="32"/>
      <c r="CR10" s="28">
        <f>SUM(CS10:CT10)</f>
        <v>6857390.04</v>
      </c>
      <c r="CS10" s="29">
        <v>6857390.04</v>
      </c>
      <c r="CT10" s="32"/>
      <c r="CU10" s="28">
        <f t="shared" ref="CU10:CU16" si="14">SUM(CV10:CW10)</f>
        <v>3964141.85</v>
      </c>
      <c r="CV10" s="29">
        <v>3964141.85</v>
      </c>
      <c r="CW10" s="32"/>
      <c r="CX10" s="6">
        <f t="shared" ref="CX10:CY16" si="15">IF(CO10=0," ",IF(CR10/CO10*100&gt;200,"СВ.200",CR10/CO10))</f>
        <v>1.4223999253266957</v>
      </c>
      <c r="CY10" s="6">
        <f t="shared" si="15"/>
        <v>1.4223999253266957</v>
      </c>
      <c r="CZ10" s="30"/>
      <c r="DA10" s="6">
        <f>IF(CU10=0," ",IF(CR10/CU10*100&gt;200,"СВ.200",CR10/CU10))</f>
        <v>1.7298548587508289</v>
      </c>
      <c r="DB10" s="6">
        <f>IF(CV10=0," ",IF(CS10/CV10*100&gt;200,"СВ.200",CS10/CV10))</f>
        <v>1.7298548587508289</v>
      </c>
      <c r="DC10" s="30"/>
      <c r="DD10" s="28">
        <f>SUM(DE10:DF10)</f>
        <v>3000</v>
      </c>
      <c r="DE10" s="29">
        <v>3000</v>
      </c>
      <c r="DF10" s="32"/>
      <c r="DG10" s="28">
        <f>SUM(DH10:DI10)</f>
        <v>0</v>
      </c>
      <c r="DH10" s="29">
        <v>0</v>
      </c>
      <c r="DI10" s="32"/>
      <c r="DJ10" s="28">
        <f>SUM(DK10:DL10)</f>
        <v>-9405</v>
      </c>
      <c r="DK10" s="29">
        <v>-9405</v>
      </c>
      <c r="DL10" s="32"/>
      <c r="DM10" s="6" t="str">
        <f t="shared" ref="DM10:DN15" si="16">IF(DD10&lt;=0," ",IF(DG10&lt;=0," ",IF(DG10/DD10*100&gt;200,"СВ.200",DG10/DD10)))</f>
        <v xml:space="preserve"> </v>
      </c>
      <c r="DN10" s="6" t="str">
        <f t="shared" si="16"/>
        <v xml:space="preserve"> </v>
      </c>
      <c r="DO10" s="30"/>
      <c r="DP10" s="6" t="str">
        <f>IF(DJ10=0," ",IF(DG10=0," ",IF(DG10/DJ10*100&gt;200,"СВ.200",DG10/DJ10)))</f>
        <v xml:space="preserve"> </v>
      </c>
      <c r="DQ10" s="6" t="str">
        <f>IF(DK10=0," ",IF(DH10=0," ",IF(DH10/DK10*100&gt;200,"СВ.200",DH10/DK10)))</f>
        <v xml:space="preserve"> </v>
      </c>
      <c r="DR10" s="30"/>
      <c r="DS10" s="28">
        <f>SUM(DT10:DU10)</f>
        <v>8329000</v>
      </c>
      <c r="DT10" s="29">
        <v>8329000</v>
      </c>
      <c r="DU10" s="32"/>
      <c r="DV10" s="28">
        <f>SUM(DW10:DX10)</f>
        <v>7339532.8600000003</v>
      </c>
      <c r="DW10" s="29">
        <v>7339532.8600000003</v>
      </c>
      <c r="DX10" s="32"/>
      <c r="DY10" s="28">
        <f>SUM(DZ10:EA10)</f>
        <v>7210573.0800000001</v>
      </c>
      <c r="DZ10" s="29">
        <v>7210573.0800000001</v>
      </c>
      <c r="EA10" s="32"/>
      <c r="EB10" s="6">
        <f>IF(DS10=0," ",IF(DV10/DS10*100&gt;200,"СВ.200",DV10/DS10))</f>
        <v>0.8812021683275304</v>
      </c>
      <c r="EC10" s="6">
        <f>IF(DT10=0," ",IF(DW10/DT10*100&gt;200,"СВ.200",DW10/DT10))</f>
        <v>0.8812021683275304</v>
      </c>
      <c r="ED10" s="30"/>
      <c r="EE10" s="6">
        <f>IF(DY10=0," ",IF(DV10/DY10*100&gt;200,"СВ.200",DV10/DY10))</f>
        <v>1.0178848169998715</v>
      </c>
      <c r="EF10" s="6">
        <f>IF(DZ10=0," ",IF(DW10/DZ10*100&gt;200,"СВ.200",DW10/DZ10))</f>
        <v>1.0178848169998715</v>
      </c>
      <c r="EG10" s="30"/>
      <c r="EH10" s="28">
        <f>SUM(EI10:EJ10)</f>
        <v>6939613.2000000002</v>
      </c>
      <c r="EI10" s="29">
        <v>6939613.2000000002</v>
      </c>
      <c r="EJ10" s="32"/>
      <c r="EK10" s="28">
        <f>SUM(EL10:EM10)</f>
        <v>7479186.5099999998</v>
      </c>
      <c r="EL10" s="34">
        <v>7479186.5099999998</v>
      </c>
      <c r="EM10" s="32"/>
      <c r="EN10" s="28">
        <f>SUM(EO10:EP10)</f>
        <v>3661006.87</v>
      </c>
      <c r="EO10" s="34">
        <v>3661006.87</v>
      </c>
      <c r="EP10" s="32"/>
      <c r="EQ10" s="6">
        <f>IF(EH10=0," ",IF(EK10/EH10*100&gt;200,"СВ.200",EK10/EH10))</f>
        <v>1.0777526490957738</v>
      </c>
      <c r="ER10" s="6">
        <f>IF(EI10=0," ",IF(EL10/EI10*100&gt;200,"СВ.200",EL10/EI10))</f>
        <v>1.0777526490957738</v>
      </c>
      <c r="ES10" s="30"/>
      <c r="ET10" s="6" t="str">
        <f>IF(EN10=0," ",IF(EK10/EN10*100&gt;200,"СВ.200",EK10/EN10))</f>
        <v>СВ.200</v>
      </c>
      <c r="EU10" s="6" t="str">
        <f>IF(EO10=0," ",IF(EL10/EO10*100&gt;200,"СВ.200",EL10/EO10))</f>
        <v>СВ.200</v>
      </c>
      <c r="EV10" s="30"/>
      <c r="EW10" s="28">
        <f>SUM(EX10:EY10)</f>
        <v>0</v>
      </c>
      <c r="EX10" s="32">
        <v>0</v>
      </c>
      <c r="EY10" s="28"/>
      <c r="EZ10" s="28">
        <f>SUM(FA10:FB10)</f>
        <v>0</v>
      </c>
      <c r="FA10" s="32">
        <v>0</v>
      </c>
      <c r="FB10" s="28"/>
      <c r="FC10" s="28">
        <f>SUM(FD10:FE10)</f>
        <v>0</v>
      </c>
      <c r="FD10" s="32">
        <v>0</v>
      </c>
      <c r="FE10" s="28"/>
      <c r="FF10" s="6" t="str">
        <f>IF(EW10&lt;=0," ",IF(EZ10&lt;=0," ",IF(EZ10/EW10*100&gt;200,"СВ.200",EZ10/EW10)))</f>
        <v xml:space="preserve"> </v>
      </c>
      <c r="FG10" s="6" t="str">
        <f>IF(EX10&lt;=0," ",IF(FA10&lt;=0," ",IF(FA10/EX10*100&gt;200,"СВ.200",FA10/EX10)))</f>
        <v xml:space="preserve"> </v>
      </c>
      <c r="FH10" s="6" t="str">
        <f>IF(EY10=0," ",IF(FB10/EY10*100&gt;200,"СВ.200",FB10/EY10))</f>
        <v xml:space="preserve"> </v>
      </c>
      <c r="FI10" s="6" t="str">
        <f>IF(FC10&lt;=0," ",IF(EZ10&lt;=0," ",IF(EZ10/FC10*100&gt;200,"СВ.200",EZ10/FC10)))</f>
        <v xml:space="preserve"> </v>
      </c>
      <c r="FJ10" s="6" t="str">
        <f>IF(FD10&lt;=0," ",IF(FA10&lt;=0," ",IF(FA10/FD10*100&gt;200,"СВ.200",FA10/FD10)))</f>
        <v xml:space="preserve"> </v>
      </c>
      <c r="FK10" s="6" t="str">
        <f>IF(FB10=0," ",IF(FE10/FB10*100&gt;200,"СВ.200",FE10/FB10))</f>
        <v xml:space="preserve"> </v>
      </c>
      <c r="FL10" s="28">
        <f>SUM(FM10:FN10)</f>
        <v>15035406</v>
      </c>
      <c r="FM10" s="29">
        <v>15035406</v>
      </c>
      <c r="FN10" s="28"/>
      <c r="FO10" s="28">
        <f>SUM(FP10:FQ10)</f>
        <v>18401337.16</v>
      </c>
      <c r="FP10" s="29">
        <v>18401337.16</v>
      </c>
      <c r="FQ10" s="28"/>
      <c r="FR10" s="28">
        <f>SUM(FS10:FT10)</f>
        <v>8428620.0800000001</v>
      </c>
      <c r="FS10" s="29">
        <v>8428620.0800000001</v>
      </c>
      <c r="FT10" s="28"/>
      <c r="FU10" s="6">
        <f t="shared" ref="FU10:FW16" si="17">IF(FL10=0," ",IF(FO10/FL10*100&gt;200,"СВ.200",FO10/FL10))</f>
        <v>1.2238669950116412</v>
      </c>
      <c r="FV10" s="6">
        <f t="shared" si="17"/>
        <v>1.2238669950116412</v>
      </c>
      <c r="FW10" s="6" t="str">
        <f t="shared" si="17"/>
        <v xml:space="preserve"> </v>
      </c>
      <c r="FX10" s="6" t="str">
        <f t="shared" ref="FX10:FY16" si="18">IF(FR10=0," ",IF(FO10/FR10*100&gt;200,"СВ.200",FO10/FR10))</f>
        <v>СВ.200</v>
      </c>
      <c r="FY10" s="6" t="str">
        <f t="shared" si="18"/>
        <v>СВ.200</v>
      </c>
      <c r="FZ10" s="6" t="str">
        <f t="shared" ref="FZ10:FZ16" si="19">IF(FQ10=0," ",IF(FT10/FQ10*100&gt;200,"СВ.200",FT10/FQ10))</f>
        <v xml:space="preserve"> </v>
      </c>
      <c r="GA10" s="35">
        <f t="shared" ref="GA10:GA16" si="20">SUM(GB10:GC10)</f>
        <v>0</v>
      </c>
      <c r="GB10" s="29">
        <v>0</v>
      </c>
      <c r="GC10" s="28"/>
      <c r="GD10" s="35">
        <f t="shared" ref="GD10:GD16" si="21">SUM(GE10:GF10)</f>
        <v>0</v>
      </c>
      <c r="GE10" s="29">
        <v>0</v>
      </c>
      <c r="GF10" s="28"/>
      <c r="GG10" s="6" t="str">
        <f t="shared" ref="GG10:GG15" si="22">IF(GA10&lt;0," ",IF(GD10&lt;0," ",IF(GD10=0," ",IF(GA10/GD10*100&gt;200,"СВ.200",GA10/GD10))))</f>
        <v xml:space="preserve"> </v>
      </c>
      <c r="GH10" s="6" t="str">
        <f>IF(GB10&lt;=0," ",IF(GE10&lt;=0," ",IF(GB10/GE10*100&gt;200,"СВ.200",GB10/GE10)))</f>
        <v xml:space="preserve"> </v>
      </c>
      <c r="GI10" s="6" t="str">
        <f t="shared" ref="GI10:GI15" si="23">IF(GC10&lt;0," ",IF(GF10&lt;0," ",IF(GF10=0," ",IF(GC10/GF10*100&gt;200,"СВ.200",GC10/GF10))))</f>
        <v xml:space="preserve"> </v>
      </c>
      <c r="GJ10" s="36">
        <f>IF(X10&lt;=0," ",IF(I10&lt;=0," ",IF(X10/I10*100&gt;200,"СВ.200",X10/I10)))</f>
        <v>0.84707989691370789</v>
      </c>
      <c r="GK10" s="6">
        <f t="shared" ref="GJ10:GL25" si="24">IF(Y10&lt;=0," ",IF(J10&lt;=0," ",IF(Y10/J10*100&gt;200,"СВ.200",Y10/J10)))</f>
        <v>0.84707989691370789</v>
      </c>
      <c r="GL10" s="6"/>
      <c r="GM10" s="36">
        <f>IF(U10&lt;=0," ",IF(F10&lt;=0," ",IF(U10/F10*100&gt;200,"СВ.200",U10/F10)))</f>
        <v>0.84370677373435266</v>
      </c>
      <c r="GN10" s="6">
        <f t="shared" ref="GM10:GO25" si="25">IF(V10&lt;=0," ",IF(G10&lt;=0," ",IF(V10/G10*100&gt;200,"СВ.200",V10/G10)))</f>
        <v>0.84370677373435266</v>
      </c>
      <c r="GO10" s="6"/>
      <c r="GP10" s="36">
        <f>IF(AM10&lt;=0," ",IF(X10&lt;=0," ",IF(AM10/X10*100&gt;200,"СВ.200",AM10/X10)))</f>
        <v>0.6518252356772124</v>
      </c>
      <c r="GQ10" s="6">
        <f t="shared" ref="GP10:GR25" si="26">IF(AN10&lt;=0," ",IF(Y10&lt;=0," ",IF(AN10/Y10*100&gt;200,"СВ.200",AN10/Y10)))</f>
        <v>0.6518252356772124</v>
      </c>
      <c r="GR10" s="25"/>
      <c r="GS10" s="36">
        <f>IF(AJ10&lt;=0," ",IF(U10&lt;=0," ",IF(AJ10/U10*100&gt;200,"СВ.200",AJ10/U10)))</f>
        <v>0.59449002647127902</v>
      </c>
      <c r="GT10" s="6">
        <f t="shared" ref="GS10:GU25" si="27">IF(AK10&lt;=0," ",IF(V10&lt;=0," ",IF(AK10/V10*100&gt;200,"СВ.200",AK10/V10)))</f>
        <v>0.59449002647127902</v>
      </c>
      <c r="GU10" s="37"/>
      <c r="GV10" s="36">
        <f>IF(BB10&lt;=0," ",IF(X10&lt;=0," ",IF(BB10/X10*100&gt;200,"СВ.200",BB10/X10)))</f>
        <v>6.4318085444015571E-2</v>
      </c>
      <c r="GW10" s="6">
        <f t="shared" ref="GV10:GW16" si="28">IF(BC10&lt;=0," ",IF(Y10&lt;=0," ",IF(BC10/Y10*100&gt;200,"СВ.200",BC10/Y10)))</f>
        <v>6.4318085444015571E-2</v>
      </c>
      <c r="GX10" s="25" t="str">
        <f t="shared" ref="GX10:GX16" si="29">IF(BD10&lt;=0," ",IF(W10&lt;=0," ",IF(BD10/W10*100&gt;200,"СВ.200",BD10/W10)))</f>
        <v xml:space="preserve"> </v>
      </c>
      <c r="GY10" s="38">
        <f>IF(AY10&lt;=0," ",IF(U10&lt;=0," ",IF(AY10/U10*100&gt;200,"СВ.200",AY10/U10)))</f>
        <v>5.6656627550677588E-2</v>
      </c>
      <c r="GZ10" s="39">
        <f t="shared" ref="GY10:HA25" si="30">IF(AZ10&lt;=0," ",IF(V10&lt;=0," ",IF(AZ10/V10*100&gt;200,"СВ.200",AZ10/V10)))</f>
        <v>5.6656627550677588E-2</v>
      </c>
      <c r="HA10" s="37"/>
      <c r="HB10" s="40">
        <f t="shared" ref="HB10:HC16" si="31">IF(BQ10&lt;=0," ",IF(X10&lt;=0," ",IF(BQ10/X10*100&gt;200,"СВ.200",BQ10/X10)))</f>
        <v>0.12134731347199201</v>
      </c>
      <c r="HC10" s="6">
        <f>IF(BR10&lt;=0," ",IF(Y10&lt;=0," ",IF(BR10/Y10*100&gt;200,"СВ.200",BR10/Y10)))</f>
        <v>0.12134731347199201</v>
      </c>
      <c r="HD10" s="25"/>
      <c r="HE10" s="36">
        <f>IF(BN10&lt;=0," ",IF(U10&lt;=0," ",IF(BN10/U10*100&gt;200,"СВ.200",BN10/U10)))</f>
        <v>0.1096818361970241</v>
      </c>
      <c r="HF10" s="6">
        <f t="shared" ref="HE10:HF25" si="32">IF(BO10&lt;=0," ",IF(V10&lt;=0," ",IF(BO10/V10*100&gt;200,"СВ.200",BO10/V10)))</f>
        <v>0.1096818361970241</v>
      </c>
      <c r="HG10" s="25"/>
      <c r="HH10" s="36" t="str">
        <f>IF(CF10&lt;=0," ",IF(X10&lt;=0," ",IF(CF10/X10*100&gt;200,"СВ.200",CF10/X10)))</f>
        <v xml:space="preserve"> </v>
      </c>
      <c r="HI10" s="6" t="str">
        <f t="shared" ref="HH10:HJ25" si="33">IF(CG10&lt;=0," ",IF(Y10&lt;=0," ",IF(CG10/Y10*100&gt;200,"СВ.200",CG10/Y10)))</f>
        <v xml:space="preserve"> </v>
      </c>
      <c r="HJ10" s="25"/>
      <c r="HK10" s="36" t="str">
        <f t="shared" ref="HK10:HL17" si="34">IF(CC10&lt;=0," ",IF(U10&lt;=0," ",IF(CC10/U10*100&gt;200,"СВ.200",CC10/U10)))</f>
        <v xml:space="preserve"> </v>
      </c>
      <c r="HL10" s="6" t="str">
        <f t="shared" si="34"/>
        <v xml:space="preserve"> </v>
      </c>
      <c r="HM10" s="25"/>
      <c r="HN10" s="36">
        <f>IF(EN10&lt;=0," ",IF(X10&lt;=0," ",IF(EN10/X10*100&gt;200,"СВ.200",EN10/X10)))</f>
        <v>2.5583724706010138E-2</v>
      </c>
      <c r="HO10" s="6">
        <f t="shared" ref="HN10:HP25" si="35">IF(EO10&lt;=0," ",IF(Y10&lt;=0," ",IF(EO10/Y10*100&gt;200,"СВ.200",EO10/Y10)))</f>
        <v>2.5583724706010138E-2</v>
      </c>
      <c r="HP10" s="25"/>
      <c r="HQ10" s="36">
        <f>IF(EK10&lt;=0," ",IF(U10&lt;=0," ",IF(EK10/U10*100&gt;200,"СВ.200",EK10/U10)))</f>
        <v>4.4633789889936409E-2</v>
      </c>
      <c r="HR10" s="6">
        <f t="shared" ref="HQ10:HS25" si="36">IF(EL10&lt;=0," ",IF(V10&lt;=0," ",IF(EL10/V10*100&gt;200,"СВ.200",EL10/V10)))</f>
        <v>4.4633789889936409E-2</v>
      </c>
      <c r="HS10" s="25"/>
      <c r="HT10" s="36">
        <f>IF(DY10&lt;=0," ",IF(X10&lt;=0," ",IF(DY10/X10*100&gt;200,"СВ.200",DY10/X10)))</f>
        <v>5.0388683551224153E-2</v>
      </c>
      <c r="HU10" s="6">
        <f t="shared" ref="HT10:HV25" si="37">IF(DZ10&lt;=0," ",IF(Y10&lt;=0," ",IF(DZ10/Y10*100&gt;200,"СВ.200",DZ10/Y10)))</f>
        <v>5.0388683551224153E-2</v>
      </c>
      <c r="HV10" s="25"/>
      <c r="HW10" s="36">
        <f>IF(DV10&lt;=0," ",IF(U10&lt;=0," ",IF(DV10/U10*100&gt;200,"СВ.200",DV10/U10)))</f>
        <v>4.3800374161751462E-2</v>
      </c>
      <c r="HX10" s="6">
        <f t="shared" ref="HW10:HY25" si="38">IF(DW10&lt;=0," ",IF(V10&lt;=0," ",IF(DW10/V10*100&gt;200,"СВ.200",DW10/V10)))</f>
        <v>4.3800374161751462E-2</v>
      </c>
      <c r="HY10" s="25"/>
      <c r="HZ10" s="36">
        <f>IF(FR10&lt;=0," ",IF(X10&lt;=0," ",IF(FR10/X10*100&gt;200,"СВ.200",FR10/X10)))</f>
        <v>5.890059850618886E-2</v>
      </c>
      <c r="IA10" s="6">
        <f t="shared" ref="HZ10:IB25" si="39">IF(FS10&lt;=0," ",IF(Y10&lt;=0," ",IF(FS10/Y10*100&gt;200,"СВ.200",FS10/Y10)))</f>
        <v>5.890059850618886E-2</v>
      </c>
      <c r="IB10" s="37"/>
      <c r="IC10" s="36">
        <f t="shared" ref="IC10:IE25" si="40">IF(FO10&lt;=0," ",IF(U10&lt;=0," ",IF(FO10/U10*100&gt;200,"СВ.200",FO10/U10)))</f>
        <v>0.10981427129744344</v>
      </c>
      <c r="ID10" s="6">
        <f t="shared" si="40"/>
        <v>0.10981427129744344</v>
      </c>
      <c r="IE10" s="25"/>
    </row>
    <row r="11" spans="1:256" s="24" customFormat="1" outlineLevel="1" x14ac:dyDescent="0.2">
      <c r="A11" s="26">
        <v>2</v>
      </c>
      <c r="B11" s="27" t="s">
        <v>25</v>
      </c>
      <c r="C11" s="28">
        <f t="shared" si="6"/>
        <v>5716566501.6700001</v>
      </c>
      <c r="D11" s="29">
        <v>5716566501.6700001</v>
      </c>
      <c r="E11" s="30"/>
      <c r="F11" s="28">
        <f t="shared" si="7"/>
        <v>6277926326.6700001</v>
      </c>
      <c r="G11" s="29">
        <v>6277926326.6700001</v>
      </c>
      <c r="H11" s="31"/>
      <c r="I11" s="28">
        <f t="shared" si="8"/>
        <v>5381772706.0900002</v>
      </c>
      <c r="J11" s="29">
        <v>5381772706.0900002</v>
      </c>
      <c r="K11" s="31"/>
      <c r="L11" s="6">
        <f t="shared" ref="L11:M16" si="41">F11/C11</f>
        <v>1.0981987745329314</v>
      </c>
      <c r="M11" s="6">
        <f t="shared" si="41"/>
        <v>1.0981987745329314</v>
      </c>
      <c r="N11" s="30"/>
      <c r="O11" s="6">
        <f t="shared" ref="O11:P16" si="42">F11/I11</f>
        <v>1.1665164378952524</v>
      </c>
      <c r="P11" s="6">
        <f t="shared" si="42"/>
        <v>1.1665164378952524</v>
      </c>
      <c r="Q11" s="30"/>
      <c r="R11" s="28">
        <f t="shared" si="9"/>
        <v>5127788329</v>
      </c>
      <c r="S11" s="29">
        <v>5127788329</v>
      </c>
      <c r="T11" s="32"/>
      <c r="U11" s="28">
        <f t="shared" ref="U11:U39" si="43">SUM(V11:W11)</f>
        <v>5665441050.4199991</v>
      </c>
      <c r="V11" s="29">
        <v>5665441050.4199991</v>
      </c>
      <c r="W11" s="32"/>
      <c r="X11" s="28">
        <f t="shared" ref="X11:X39" si="44">SUM(Y11:Z11)</f>
        <v>4737476243.7299995</v>
      </c>
      <c r="Y11" s="29">
        <v>4737476243.7299995</v>
      </c>
      <c r="Z11" s="32"/>
      <c r="AA11" s="6">
        <f t="shared" si="10"/>
        <v>1.1048508025144732</v>
      </c>
      <c r="AB11" s="6">
        <f t="shared" si="10"/>
        <v>1.1048508025144732</v>
      </c>
      <c r="AC11" s="30"/>
      <c r="AD11" s="6">
        <f>U11/X11</f>
        <v>1.1958774585768428</v>
      </c>
      <c r="AE11" s="6">
        <f t="shared" ref="AD11:AE16" si="45">V11/Y11</f>
        <v>1.1958774585768428</v>
      </c>
      <c r="AF11" s="30"/>
      <c r="AG11" s="28">
        <f t="shared" ref="AG11:AG16" si="46">SUM(AH11:AI11)</f>
        <v>3635478000</v>
      </c>
      <c r="AH11" s="29">
        <v>3635478000</v>
      </c>
      <c r="AI11" s="32"/>
      <c r="AJ11" s="28">
        <f t="shared" ref="AJ11:AJ16" si="47">SUM(AK11:AL11)</f>
        <v>4136589367.8299999</v>
      </c>
      <c r="AK11" s="29">
        <v>4136589367.8299999</v>
      </c>
      <c r="AL11" s="32"/>
      <c r="AM11" s="28">
        <f t="shared" ref="AM11:AM16" si="48">SUM(AN11:AO11)</f>
        <v>3432372961.3499999</v>
      </c>
      <c r="AN11" s="29">
        <v>3432372961.3499999</v>
      </c>
      <c r="AO11" s="32"/>
      <c r="AP11" s="6">
        <f t="shared" si="11"/>
        <v>1.1378391968896524</v>
      </c>
      <c r="AQ11" s="6">
        <f t="shared" si="11"/>
        <v>1.1378391968896524</v>
      </c>
      <c r="AR11" s="30"/>
      <c r="AS11" s="6">
        <f t="shared" si="12"/>
        <v>1.2051689645646848</v>
      </c>
      <c r="AT11" s="6">
        <f t="shared" si="12"/>
        <v>1.2051689645646848</v>
      </c>
      <c r="AU11" s="30"/>
      <c r="AV11" s="28">
        <f t="shared" ref="AV11:AV16" si="49">SUM(AW11:AX11)</f>
        <v>31965329</v>
      </c>
      <c r="AW11" s="29">
        <v>31965329</v>
      </c>
      <c r="AX11" s="32"/>
      <c r="AY11" s="28">
        <f t="shared" ref="AY11:AY16" si="50">SUM(AZ11:BA11)</f>
        <v>31179842.98</v>
      </c>
      <c r="AZ11" s="29">
        <v>31179842.98</v>
      </c>
      <c r="BA11" s="32"/>
      <c r="BB11" s="28">
        <f t="shared" ref="BB11:BB16" si="51">SUM(BC11:BD11)</f>
        <v>30479619.5</v>
      </c>
      <c r="BC11" s="29">
        <v>30479619.5</v>
      </c>
      <c r="BD11" s="32"/>
      <c r="BE11" s="6">
        <f t="shared" ref="BE11:BF16" si="52">AY11/AV11</f>
        <v>0.9754269377299386</v>
      </c>
      <c r="BF11" s="6">
        <f t="shared" si="52"/>
        <v>0.9754269377299386</v>
      </c>
      <c r="BG11" s="30"/>
      <c r="BH11" s="33">
        <f t="shared" si="13"/>
        <v>1.0229734980779535</v>
      </c>
      <c r="BI11" s="33">
        <f t="shared" ref="BI11:BI16" si="53">IF(BC11=0," ",IF(AZ11/BC11*100&gt;200,"СВ.200",AZ11/BC11))</f>
        <v>1.0229734980779535</v>
      </c>
      <c r="BJ11" s="30"/>
      <c r="BK11" s="28">
        <f t="shared" ref="BK11:BK16" si="54">SUM(BL11:BM11)</f>
        <v>353800000</v>
      </c>
      <c r="BL11" s="29">
        <v>353800000</v>
      </c>
      <c r="BM11" s="32"/>
      <c r="BN11" s="28">
        <f t="shared" ref="BN11:BN16" si="55">SUM(BO11:BP11)</f>
        <v>356123729.31</v>
      </c>
      <c r="BO11" s="29">
        <v>356123729.31</v>
      </c>
      <c r="BP11" s="32"/>
      <c r="BQ11" s="28">
        <f t="shared" ref="BQ11:BQ16" si="56">SUM(BR11:BS11)</f>
        <v>336467049.30000001</v>
      </c>
      <c r="BR11" s="29">
        <v>336467049.30000001</v>
      </c>
      <c r="BS11" s="32"/>
      <c r="BT11" s="6">
        <f t="shared" ref="BT11:BU16" si="57">BN11/BK11</f>
        <v>1.0065679177784059</v>
      </c>
      <c r="BU11" s="6">
        <f t="shared" si="57"/>
        <v>1.0065679177784059</v>
      </c>
      <c r="BV11" s="30"/>
      <c r="BW11" s="6">
        <f t="shared" ref="BW11:BX16" si="58">BN11/BQ11</f>
        <v>1.058420817286253</v>
      </c>
      <c r="BX11" s="6">
        <f t="shared" si="58"/>
        <v>1.058420817286253</v>
      </c>
      <c r="BY11" s="30"/>
      <c r="BZ11" s="28">
        <f t="shared" ref="BZ11:BZ16" si="59">SUM(CA11:CB11)</f>
        <v>0</v>
      </c>
      <c r="CA11" s="29">
        <v>0</v>
      </c>
      <c r="CB11" s="32"/>
      <c r="CC11" s="28">
        <f t="shared" ref="CC11:CC16" si="60">SUM(CD11:CE11)</f>
        <v>167086.07999999999</v>
      </c>
      <c r="CD11" s="29">
        <v>167086.07999999999</v>
      </c>
      <c r="CE11" s="32"/>
      <c r="CF11" s="28">
        <f t="shared" ref="CF11:CF16" si="61">SUM(CG11:CH11)</f>
        <v>660160.67000000004</v>
      </c>
      <c r="CG11" s="29">
        <v>660160.67000000004</v>
      </c>
      <c r="CH11" s="32"/>
      <c r="CI11" s="6">
        <f t="shared" ref="CI11:CJ26" si="62">IF(BZ11&lt;0," ",IF(CC11&lt;0," ",IF(CC11=0," ",IF(BZ11/CC11*100&gt;200,"СВ.200",BZ11/CC11))))</f>
        <v>0</v>
      </c>
      <c r="CJ11" s="6">
        <f t="shared" si="62"/>
        <v>0</v>
      </c>
      <c r="CK11" s="30"/>
      <c r="CL11" s="6">
        <f t="shared" ref="CL11:CM16" si="63">IF(CC11&lt;0," ",IF(CF11&lt;0," ",IF(CF11=0," ",IF(CC11/CF11*100&gt;200,"СВ.200",CC11/CF11))))</f>
        <v>0.25309911297805726</v>
      </c>
      <c r="CM11" s="6">
        <f t="shared" si="63"/>
        <v>0.25309911297805726</v>
      </c>
      <c r="CN11" s="30"/>
      <c r="CO11" s="28">
        <f t="shared" ref="CO11:CO16" si="64">SUM(CP11:CQ11)</f>
        <v>167000000</v>
      </c>
      <c r="CP11" s="29">
        <v>167000000</v>
      </c>
      <c r="CQ11" s="32"/>
      <c r="CR11" s="28">
        <f t="shared" ref="CR11:CR16" si="65">SUM(CS11:CT11)</f>
        <v>165844977.31999999</v>
      </c>
      <c r="CS11" s="29">
        <v>165844977.31999999</v>
      </c>
      <c r="CT11" s="32"/>
      <c r="CU11" s="28">
        <f t="shared" si="14"/>
        <v>103610487.8</v>
      </c>
      <c r="CV11" s="29">
        <v>103610487.8</v>
      </c>
      <c r="CW11" s="32"/>
      <c r="CX11" s="6">
        <f t="shared" si="15"/>
        <v>0.99308369652694606</v>
      </c>
      <c r="CY11" s="6">
        <f t="shared" si="15"/>
        <v>0.99308369652694606</v>
      </c>
      <c r="CZ11" s="30"/>
      <c r="DA11" s="6">
        <f>IF(CU11=0," ",IF(CR11/CU11*100&gt;200,"СВ.200",CR11/CU11))</f>
        <v>1.6006582040240138</v>
      </c>
      <c r="DB11" s="6">
        <f>IF(CV11=0," ",IF(CS11/CV11*100&gt;200,"СВ.200",CS11/CV11))</f>
        <v>1.6006582040240138</v>
      </c>
      <c r="DC11" s="30"/>
      <c r="DD11" s="28">
        <f t="shared" ref="DD11:DD16" si="66">SUM(DE11:DF11)</f>
        <v>911000</v>
      </c>
      <c r="DE11" s="29">
        <v>911000</v>
      </c>
      <c r="DF11" s="32"/>
      <c r="DG11" s="28">
        <f t="shared" ref="DG11:DG16" si="67">SUM(DH11:DI11)</f>
        <v>908301</v>
      </c>
      <c r="DH11" s="29">
        <v>908301</v>
      </c>
      <c r="DI11" s="32"/>
      <c r="DJ11" s="28">
        <f t="shared" ref="DJ11:DJ16" si="68">SUM(DK11:DL11)</f>
        <v>2676615</v>
      </c>
      <c r="DK11" s="29">
        <v>2676615</v>
      </c>
      <c r="DL11" s="32"/>
      <c r="DM11" s="6">
        <f t="shared" si="16"/>
        <v>0.99703732162458836</v>
      </c>
      <c r="DN11" s="6">
        <f t="shared" si="16"/>
        <v>0.99703732162458836</v>
      </c>
      <c r="DO11" s="30"/>
      <c r="DP11" s="6">
        <f t="shared" ref="DP11:DQ16" si="69">IF(DJ11&lt;=0," ",IF(DG11&lt;=0," ",IF(DG11/DJ11*100&gt;200,"СВ.200",DG11/DJ11)))</f>
        <v>0.33934689897501136</v>
      </c>
      <c r="DQ11" s="6">
        <f t="shared" si="69"/>
        <v>0.33934689897501136</v>
      </c>
      <c r="DR11" s="30"/>
      <c r="DS11" s="28">
        <f t="shared" ref="DS11:DS16" si="70">SUM(DT11:DU11)</f>
        <v>283444000</v>
      </c>
      <c r="DT11" s="29">
        <v>283444000</v>
      </c>
      <c r="DU11" s="32"/>
      <c r="DV11" s="28">
        <f t="shared" ref="DV11:DV16" si="71">SUM(DW11:DX11)</f>
        <v>295480448.36000001</v>
      </c>
      <c r="DW11" s="29">
        <v>295480448.36000001</v>
      </c>
      <c r="DX11" s="32"/>
      <c r="DY11" s="28">
        <f t="shared" ref="DY11:DY16" si="72">SUM(DZ11:EA11)</f>
        <v>227246636.69999999</v>
      </c>
      <c r="DZ11" s="29">
        <v>227246636.69999999</v>
      </c>
      <c r="EA11" s="32"/>
      <c r="EB11" s="6">
        <f>IF(DS11=0," ",IF(DV11/DS11*100&gt;200,"СВ.200",DV11/DS11))</f>
        <v>1.042464996119163</v>
      </c>
      <c r="EC11" s="6">
        <f>IF(DT11=0," ",IF(DW11/DT11*100&gt;200,"СВ.200",DW11/DT11))</f>
        <v>1.042464996119163</v>
      </c>
      <c r="ED11" s="30"/>
      <c r="EE11" s="6">
        <f>IF(DY11=0," ",IF(DV11/DY11*100&gt;200,"СВ.200",DV11/DY11))</f>
        <v>1.3002632410796864</v>
      </c>
      <c r="EF11" s="6">
        <f>IF(DZ11=0," ",IF(DW11/DZ11*100&gt;200,"СВ.200",DW11/DZ11))</f>
        <v>1.3002632410796864</v>
      </c>
      <c r="EG11" s="30"/>
      <c r="EH11" s="28">
        <f t="shared" ref="EH11:EH16" si="73">SUM(EI11:EJ11)</f>
        <v>453909000</v>
      </c>
      <c r="EI11" s="29">
        <v>453909000</v>
      </c>
      <c r="EJ11" s="32"/>
      <c r="EK11" s="28">
        <f t="shared" ref="EK11:EK16" si="74">SUM(EL11:EM11)</f>
        <v>472541347.5</v>
      </c>
      <c r="EL11" s="34">
        <v>472541347.5</v>
      </c>
      <c r="EM11" s="32"/>
      <c r="EN11" s="28">
        <f t="shared" ref="EN11:EN16" si="75">SUM(EO11:EP11)</f>
        <v>488137626.69999999</v>
      </c>
      <c r="EO11" s="34">
        <v>488137626.69999999</v>
      </c>
      <c r="EP11" s="32"/>
      <c r="EQ11" s="6">
        <f t="shared" ref="EQ11:ER16" si="76">IF(EH11=0," ",IF(EK11/EH11*100&gt;200,"СВ.200",EK11/EH11))</f>
        <v>1.0410486408068578</v>
      </c>
      <c r="ER11" s="6">
        <f t="shared" si="76"/>
        <v>1.0410486408068578</v>
      </c>
      <c r="ES11" s="30"/>
      <c r="ET11" s="6">
        <f t="shared" ref="ET11:EU16" si="77">IF(EN11=0," ",IF(EK11/EN11*100&gt;200,"СВ.200",EK11/EN11))</f>
        <v>0.96804942223889423</v>
      </c>
      <c r="EU11" s="6">
        <f t="shared" si="77"/>
        <v>0.96804942223889423</v>
      </c>
      <c r="EV11" s="30"/>
      <c r="EW11" s="28">
        <f t="shared" ref="EW11:EW16" si="78">SUM(EX11:EY11)</f>
        <v>0</v>
      </c>
      <c r="EX11" s="32">
        <v>0</v>
      </c>
      <c r="EY11" s="28"/>
      <c r="EZ11" s="28">
        <f t="shared" ref="EZ11:EZ16" si="79">SUM(FA11:FB11)</f>
        <v>0</v>
      </c>
      <c r="FA11" s="32">
        <v>0</v>
      </c>
      <c r="FB11" s="28"/>
      <c r="FC11" s="28">
        <f t="shared" ref="FC11:FC16" si="80">SUM(FD11:FE11)</f>
        <v>0</v>
      </c>
      <c r="FD11" s="32">
        <v>0</v>
      </c>
      <c r="FE11" s="28"/>
      <c r="FF11" s="6" t="str">
        <f t="shared" ref="FF11:FG16" si="81">IF(EW11&lt;=0," ",IF(EZ11&lt;=0," ",IF(EZ11/EW11*100&gt;200,"СВ.200",EZ11/EW11)))</f>
        <v xml:space="preserve"> </v>
      </c>
      <c r="FG11" s="6" t="str">
        <f t="shared" si="81"/>
        <v xml:space="preserve"> </v>
      </c>
      <c r="FH11" s="30"/>
      <c r="FI11" s="6" t="str">
        <f t="shared" ref="FI11:FJ16" si="82">IF(FC11&lt;=0," ",IF(EZ11&lt;=0," ",IF(EZ11/FC11*100&gt;200,"СВ.200",EZ11/FC11)))</f>
        <v xml:space="preserve"> </v>
      </c>
      <c r="FJ11" s="6" t="str">
        <f t="shared" si="82"/>
        <v xml:space="preserve"> </v>
      </c>
      <c r="FK11" s="30"/>
      <c r="FL11" s="28">
        <f t="shared" ref="FL11:FL16" si="83">SUM(FM11:FN11)</f>
        <v>201281000</v>
      </c>
      <c r="FM11" s="29">
        <v>201281000</v>
      </c>
      <c r="FN11" s="28"/>
      <c r="FO11" s="28">
        <f t="shared" ref="FO11:FO16" si="84">SUM(FP11:FQ11)</f>
        <v>206605950.03999999</v>
      </c>
      <c r="FP11" s="29">
        <v>206605950.03999999</v>
      </c>
      <c r="FQ11" s="28"/>
      <c r="FR11" s="28">
        <f t="shared" ref="FR11:FR16" si="85">SUM(FS11:FT11)</f>
        <v>115825095.17</v>
      </c>
      <c r="FS11" s="29">
        <v>115825095.17</v>
      </c>
      <c r="FT11" s="28"/>
      <c r="FU11" s="6">
        <f t="shared" si="17"/>
        <v>1.0264553039780207</v>
      </c>
      <c r="FV11" s="6">
        <f t="shared" si="17"/>
        <v>1.0264553039780207</v>
      </c>
      <c r="FW11" s="6" t="str">
        <f t="shared" si="17"/>
        <v xml:space="preserve"> </v>
      </c>
      <c r="FX11" s="6">
        <f t="shared" si="18"/>
        <v>1.7837753531456908</v>
      </c>
      <c r="FY11" s="6">
        <f t="shared" si="18"/>
        <v>1.7837753531456908</v>
      </c>
      <c r="FZ11" s="6" t="str">
        <f t="shared" si="19"/>
        <v xml:space="preserve"> </v>
      </c>
      <c r="GA11" s="35">
        <f t="shared" si="20"/>
        <v>0</v>
      </c>
      <c r="GB11" s="29">
        <v>0</v>
      </c>
      <c r="GC11" s="28"/>
      <c r="GD11" s="35">
        <f t="shared" si="21"/>
        <v>-8.4600000000000009</v>
      </c>
      <c r="GE11" s="29">
        <v>-8.4600000000000009</v>
      </c>
      <c r="GF11" s="28"/>
      <c r="GG11" s="6" t="str">
        <f t="shared" si="22"/>
        <v xml:space="preserve"> </v>
      </c>
      <c r="GH11" s="6" t="str">
        <f>IF(GB11&lt;0," ",IF(GE11&lt;0," ",IF(GE11=0," ",IF(GB11/GE11*100&gt;200,"СВ.200",GB11/GE11))))</f>
        <v xml:space="preserve"> </v>
      </c>
      <c r="GI11" s="6" t="str">
        <f t="shared" si="23"/>
        <v xml:space="preserve"> </v>
      </c>
      <c r="GJ11" s="36">
        <f t="shared" si="24"/>
        <v>0.88028174032119266</v>
      </c>
      <c r="GK11" s="6">
        <f t="shared" si="24"/>
        <v>0.88028174032119266</v>
      </c>
      <c r="GL11" s="6" t="str">
        <f>IF(Z11&lt;=0," ",IF(K11&lt;=0," ",IF(Z11/K11*100&gt;200,"СВ.200",Z11/K11)))</f>
        <v xml:space="preserve"> </v>
      </c>
      <c r="GM11" s="36">
        <f t="shared" si="25"/>
        <v>0.90243828226399692</v>
      </c>
      <c r="GN11" s="6">
        <f t="shared" si="25"/>
        <v>0.90243828226399692</v>
      </c>
      <c r="GO11" s="6" t="str">
        <f t="shared" ref="GO11:GO17" si="86">IF(W11&lt;=0," ",IF(K11&lt;=0," ",IF(W11/K11*100&gt;200,"СВ.200",W11/K11)))</f>
        <v xml:space="preserve"> </v>
      </c>
      <c r="GP11" s="36">
        <f t="shared" si="26"/>
        <v>0.7245150761215341</v>
      </c>
      <c r="GQ11" s="6">
        <f t="shared" si="26"/>
        <v>0.7245150761215341</v>
      </c>
      <c r="GR11" s="6" t="str">
        <f>IF(AO11&lt;=0," ",IF(Z11&lt;=0," ",IF(AO11/Z11*100&gt;200,"СВ.200",AO11/Z11)))</f>
        <v xml:space="preserve"> </v>
      </c>
      <c r="GS11" s="36">
        <f t="shared" si="27"/>
        <v>0.73014427844471874</v>
      </c>
      <c r="GT11" s="6">
        <f t="shared" si="27"/>
        <v>0.73014427844471874</v>
      </c>
      <c r="GU11" s="6" t="str">
        <f>IF(AL11&lt;=0," ",IF(W11&lt;=0," ",IF(AL11/W11*100&gt;200,"СВ.200",AL11/W11)))</f>
        <v xml:space="preserve"> </v>
      </c>
      <c r="GV11" s="36">
        <f t="shared" si="28"/>
        <v>6.4337250324662757E-3</v>
      </c>
      <c r="GW11" s="6">
        <f t="shared" si="28"/>
        <v>6.4337250324662757E-3</v>
      </c>
      <c r="GX11" s="6" t="str">
        <f t="shared" si="29"/>
        <v xml:space="preserve"> </v>
      </c>
      <c r="GY11" s="38">
        <f t="shared" si="30"/>
        <v>5.5035155608385558E-3</v>
      </c>
      <c r="GZ11" s="39">
        <f t="shared" si="30"/>
        <v>5.5035155608385558E-3</v>
      </c>
      <c r="HA11" s="6"/>
      <c r="HB11" s="40">
        <f t="shared" si="31"/>
        <v>7.1022424596917114E-2</v>
      </c>
      <c r="HC11" s="6">
        <f t="shared" si="31"/>
        <v>7.1022424596917114E-2</v>
      </c>
      <c r="HD11" s="6" t="str">
        <f>IF(CB11&lt;=0," ",IF(T11&lt;=0," ",IF(CB11/T11*100&gt;200,"СВ.200",CB11/T11)))</f>
        <v xml:space="preserve"> </v>
      </c>
      <c r="HE11" s="36">
        <f t="shared" si="32"/>
        <v>6.2858959459758085E-2</v>
      </c>
      <c r="HF11" s="6">
        <f t="shared" si="32"/>
        <v>6.2858959459758085E-2</v>
      </c>
      <c r="HG11" s="6" t="str">
        <f>IF(BY11&lt;=0," ",IF(Q11&lt;=0," ",IF(BY11/Q11*100&gt;200,"СВ.200",BY11/Q11)))</f>
        <v xml:space="preserve"> </v>
      </c>
      <c r="HH11" s="36">
        <f t="shared" si="33"/>
        <v>1.3934859744652351E-4</v>
      </c>
      <c r="HI11" s="6">
        <f t="shared" si="33"/>
        <v>1.3934859744652351E-4</v>
      </c>
      <c r="HJ11" s="6" t="str">
        <f>IF(CH11&lt;=0," ",IF(Z11&lt;=0," ",IF(CH11/Z11*100&gt;200,"СВ.200",CH11/Z11)))</f>
        <v xml:space="preserve"> </v>
      </c>
      <c r="HK11" s="36">
        <f t="shared" si="34"/>
        <v>2.949215754131151E-5</v>
      </c>
      <c r="HL11" s="6">
        <f t="shared" si="34"/>
        <v>2.949215754131151E-5</v>
      </c>
      <c r="HM11" s="6" t="str">
        <f t="shared" ref="HM11:HM26" si="87">IF(CE11&lt;=0," ",IF(W11&lt;=0," ",IF(CE11/W11*100&gt;200,"СВ.200",CE11/W11)))</f>
        <v xml:space="preserve"> </v>
      </c>
      <c r="HN11" s="36">
        <f t="shared" si="35"/>
        <v>0.10303748274116309</v>
      </c>
      <c r="HO11" s="6">
        <f t="shared" si="35"/>
        <v>0.10303748274116309</v>
      </c>
      <c r="HP11" s="6" t="str">
        <f t="shared" ref="HP11:HP17" si="88">IF(EP11&lt;=0," ",IF(V11&lt;=0," ",IF(EP11/V11*100&gt;200,"СВ.200",EP11/V11)))</f>
        <v xml:space="preserve"> </v>
      </c>
      <c r="HQ11" s="36">
        <f t="shared" si="36"/>
        <v>8.3407689409277119E-2</v>
      </c>
      <c r="HR11" s="6">
        <f t="shared" si="36"/>
        <v>8.3407689409277119E-2</v>
      </c>
      <c r="HS11" s="6" t="str">
        <f>IF(EM11&lt;=0," ",IF(W11&lt;=0," ",IF(EM11/W11*100&gt;200,"СВ.200",EM11/W11)))</f>
        <v xml:space="preserve"> </v>
      </c>
      <c r="HT11" s="36">
        <f t="shared" si="37"/>
        <v>4.7967868335120109E-2</v>
      </c>
      <c r="HU11" s="6">
        <f t="shared" si="37"/>
        <v>4.7967868335120109E-2</v>
      </c>
      <c r="HV11" s="6" t="str">
        <f>IF(EA11&lt;=0," ",IF(Z11&lt;=0," ",IF(EA11/Z11*100&gt;200,"СВ.200",EA11/Z11)))</f>
        <v xml:space="preserve"> </v>
      </c>
      <c r="HW11" s="36">
        <f t="shared" si="38"/>
        <v>5.215488886573006E-2</v>
      </c>
      <c r="HX11" s="6">
        <f t="shared" si="38"/>
        <v>5.215488886573006E-2</v>
      </c>
      <c r="HY11" s="6" t="str">
        <f>IF(DX11&lt;=0," ",IF(W11&lt;=0," ",IF(DX11/W11*100&gt;200,"СВ.200",DX11/W11)))</f>
        <v xml:space="preserve"> </v>
      </c>
      <c r="HZ11" s="36">
        <f t="shared" si="39"/>
        <v>2.4448691499676291E-2</v>
      </c>
      <c r="IA11" s="6">
        <f t="shared" si="39"/>
        <v>2.4448691499676291E-2</v>
      </c>
      <c r="IB11" s="11" t="str">
        <f>IF(FT11&lt;=0," ",IF(Z11&lt;=0," ",IF(FT11/Z11*100&gt;200,"СВ.200",FT11/Z11)))</f>
        <v xml:space="preserve"> </v>
      </c>
      <c r="IC11" s="36">
        <f t="shared" si="40"/>
        <v>3.6467760974175797E-2</v>
      </c>
      <c r="ID11" s="6">
        <f t="shared" si="40"/>
        <v>3.6467760974175797E-2</v>
      </c>
      <c r="IE11" s="6" t="str">
        <f>IF(FQ11&lt;=0," ",IF(W11&lt;=0," ",IF(FQ11/W11*100&gt;200,"СВ.200",FQ11/W11)))</f>
        <v xml:space="preserve"> </v>
      </c>
    </row>
    <row r="12" spans="1:256" s="24" customFormat="1" outlineLevel="1" x14ac:dyDescent="0.2">
      <c r="A12" s="26">
        <v>3</v>
      </c>
      <c r="B12" s="27" t="s">
        <v>26</v>
      </c>
      <c r="C12" s="28">
        <f t="shared" si="6"/>
        <v>589752968.71000004</v>
      </c>
      <c r="D12" s="29">
        <v>589752968.71000004</v>
      </c>
      <c r="E12" s="30"/>
      <c r="F12" s="28">
        <f t="shared" si="7"/>
        <v>588581581.37</v>
      </c>
      <c r="G12" s="29">
        <v>588581581.37</v>
      </c>
      <c r="H12" s="31"/>
      <c r="I12" s="28">
        <f t="shared" si="8"/>
        <v>537031125.63999999</v>
      </c>
      <c r="J12" s="29">
        <v>537031125.63999999</v>
      </c>
      <c r="K12" s="31"/>
      <c r="L12" s="6">
        <f t="shared" si="41"/>
        <v>0.99801376609843562</v>
      </c>
      <c r="M12" s="6">
        <f t="shared" si="41"/>
        <v>0.99801376609843562</v>
      </c>
      <c r="N12" s="30"/>
      <c r="O12" s="6">
        <f t="shared" si="42"/>
        <v>1.0959915603933859</v>
      </c>
      <c r="P12" s="6">
        <f t="shared" si="42"/>
        <v>1.0959915603933859</v>
      </c>
      <c r="Q12" s="30"/>
      <c r="R12" s="28">
        <f t="shared" si="9"/>
        <v>511150147.10000002</v>
      </c>
      <c r="S12" s="29">
        <v>511150147.10000002</v>
      </c>
      <c r="T12" s="32"/>
      <c r="U12" s="28">
        <f t="shared" si="43"/>
        <v>507677538.35000002</v>
      </c>
      <c r="V12" s="29">
        <v>507677538.35000002</v>
      </c>
      <c r="W12" s="32"/>
      <c r="X12" s="28">
        <f t="shared" si="44"/>
        <v>426656693.64999998</v>
      </c>
      <c r="Y12" s="29">
        <v>426656693.64999998</v>
      </c>
      <c r="Z12" s="32"/>
      <c r="AA12" s="6">
        <f t="shared" si="10"/>
        <v>0.99320628435753799</v>
      </c>
      <c r="AB12" s="6">
        <f t="shared" si="10"/>
        <v>0.99320628435753799</v>
      </c>
      <c r="AC12" s="30"/>
      <c r="AD12" s="6">
        <f t="shared" si="45"/>
        <v>1.1898970434680769</v>
      </c>
      <c r="AE12" s="6">
        <f t="shared" si="45"/>
        <v>1.1898970434680769</v>
      </c>
      <c r="AF12" s="30"/>
      <c r="AG12" s="28">
        <f t="shared" si="46"/>
        <v>307295100</v>
      </c>
      <c r="AH12" s="29">
        <v>307295100</v>
      </c>
      <c r="AI12" s="32"/>
      <c r="AJ12" s="28">
        <f t="shared" si="47"/>
        <v>313960380.43000001</v>
      </c>
      <c r="AK12" s="29">
        <v>313960380.43000001</v>
      </c>
      <c r="AL12" s="32"/>
      <c r="AM12" s="28">
        <f t="shared" si="48"/>
        <v>263719342.41999999</v>
      </c>
      <c r="AN12" s="29">
        <v>263719342.41999999</v>
      </c>
      <c r="AO12" s="32"/>
      <c r="AP12" s="6">
        <f t="shared" si="11"/>
        <v>1.0216901617695824</v>
      </c>
      <c r="AQ12" s="6">
        <f t="shared" si="11"/>
        <v>1.0216901617695824</v>
      </c>
      <c r="AR12" s="30"/>
      <c r="AS12" s="6">
        <f t="shared" si="12"/>
        <v>1.1905094922085238</v>
      </c>
      <c r="AT12" s="6">
        <f t="shared" si="12"/>
        <v>1.1905094922085238</v>
      </c>
      <c r="AU12" s="30"/>
      <c r="AV12" s="28">
        <f t="shared" si="49"/>
        <v>12033600</v>
      </c>
      <c r="AW12" s="29">
        <v>12033600</v>
      </c>
      <c r="AX12" s="32"/>
      <c r="AY12" s="28">
        <f t="shared" si="50"/>
        <v>11880133.449999999</v>
      </c>
      <c r="AZ12" s="29">
        <v>11880133.449999999</v>
      </c>
      <c r="BA12" s="32"/>
      <c r="BB12" s="28">
        <f t="shared" si="51"/>
        <v>11518050.66</v>
      </c>
      <c r="BC12" s="29">
        <v>11518050.66</v>
      </c>
      <c r="BD12" s="32"/>
      <c r="BE12" s="6">
        <f t="shared" si="52"/>
        <v>0.98724682971014488</v>
      </c>
      <c r="BF12" s="6">
        <f t="shared" si="52"/>
        <v>0.98724682971014488</v>
      </c>
      <c r="BG12" s="30"/>
      <c r="BH12" s="33">
        <f t="shared" si="13"/>
        <v>1.0314361171597763</v>
      </c>
      <c r="BI12" s="33">
        <f>IF(BC12=0," ",IF(AZ12/BC12*100&gt;200,"СВ.200",AZ12/BC12))</f>
        <v>1.0314361171597763</v>
      </c>
      <c r="BJ12" s="30"/>
      <c r="BK12" s="28">
        <f t="shared" si="54"/>
        <v>62042062.100000001</v>
      </c>
      <c r="BL12" s="29">
        <v>62042062.100000001</v>
      </c>
      <c r="BM12" s="32"/>
      <c r="BN12" s="28">
        <f t="shared" si="55"/>
        <v>60454788.920000002</v>
      </c>
      <c r="BO12" s="29">
        <v>60454788.920000002</v>
      </c>
      <c r="BP12" s="32"/>
      <c r="BQ12" s="28">
        <f t="shared" si="56"/>
        <v>57117913.689999998</v>
      </c>
      <c r="BR12" s="29">
        <v>57117913.689999998</v>
      </c>
      <c r="BS12" s="32"/>
      <c r="BT12" s="6">
        <f t="shared" si="57"/>
        <v>0.9744161762798661</v>
      </c>
      <c r="BU12" s="6">
        <f t="shared" si="57"/>
        <v>0.9744161762798661</v>
      </c>
      <c r="BV12" s="30"/>
      <c r="BW12" s="6">
        <f t="shared" si="58"/>
        <v>1.0584208178210159</v>
      </c>
      <c r="BX12" s="6">
        <f t="shared" si="58"/>
        <v>1.0584208178210159</v>
      </c>
      <c r="BY12" s="30"/>
      <c r="BZ12" s="28">
        <f t="shared" si="59"/>
        <v>15385</v>
      </c>
      <c r="CA12" s="29">
        <v>15385</v>
      </c>
      <c r="CB12" s="32"/>
      <c r="CC12" s="28">
        <f t="shared" si="60"/>
        <v>15384.03</v>
      </c>
      <c r="CD12" s="29">
        <v>15384.03</v>
      </c>
      <c r="CE12" s="32"/>
      <c r="CF12" s="28">
        <f t="shared" si="61"/>
        <v>70785.52</v>
      </c>
      <c r="CG12" s="29">
        <v>70785.52</v>
      </c>
      <c r="CH12" s="32"/>
      <c r="CI12" s="6">
        <f t="shared" si="62"/>
        <v>1.0000630523991438</v>
      </c>
      <c r="CJ12" s="6">
        <f t="shared" si="62"/>
        <v>1.0000630523991438</v>
      </c>
      <c r="CK12" s="30"/>
      <c r="CL12" s="6">
        <f t="shared" si="63"/>
        <v>0.2173330082197602</v>
      </c>
      <c r="CM12" s="6">
        <f t="shared" si="63"/>
        <v>0.2173330082197602</v>
      </c>
      <c r="CN12" s="30"/>
      <c r="CO12" s="28">
        <f t="shared" si="64"/>
        <v>17995000</v>
      </c>
      <c r="CP12" s="29">
        <v>17995000</v>
      </c>
      <c r="CQ12" s="32"/>
      <c r="CR12" s="28">
        <f t="shared" si="65"/>
        <v>16391422.039999999</v>
      </c>
      <c r="CS12" s="29">
        <v>16391422.039999999</v>
      </c>
      <c r="CT12" s="32"/>
      <c r="CU12" s="28">
        <f t="shared" si="14"/>
        <v>9200367.0700000003</v>
      </c>
      <c r="CV12" s="29">
        <v>9200367.0700000003</v>
      </c>
      <c r="CW12" s="32"/>
      <c r="CX12" s="6">
        <f t="shared" si="15"/>
        <v>0.91088758210614051</v>
      </c>
      <c r="CY12" s="6">
        <f t="shared" si="15"/>
        <v>0.91088758210614051</v>
      </c>
      <c r="CZ12" s="30"/>
      <c r="DA12" s="6">
        <f>IF(CU12&lt;=0," ",IF(CR12&lt;=0," ",IF(CR12/CU12*100&gt;200,"СВ.200",CR12/CU12)))</f>
        <v>1.7816052245837186</v>
      </c>
      <c r="DB12" s="6">
        <f>IF(CV12&lt;=0," ",IF(CS12&lt;=0," ",IF(CS12/CV12*100&gt;200,"СВ.200",CS12/CV12)))</f>
        <v>1.7816052245837186</v>
      </c>
      <c r="DC12" s="30"/>
      <c r="DD12" s="28">
        <f t="shared" si="66"/>
        <v>56000</v>
      </c>
      <c r="DE12" s="29">
        <v>56000</v>
      </c>
      <c r="DF12" s="32"/>
      <c r="DG12" s="28">
        <f t="shared" si="67"/>
        <v>55570</v>
      </c>
      <c r="DH12" s="29">
        <v>55570</v>
      </c>
      <c r="DI12" s="32"/>
      <c r="DJ12" s="28">
        <f t="shared" si="68"/>
        <v>64800</v>
      </c>
      <c r="DK12" s="29">
        <v>64800</v>
      </c>
      <c r="DL12" s="32"/>
      <c r="DM12" s="6">
        <f t="shared" si="16"/>
        <v>0.99232142857142858</v>
      </c>
      <c r="DN12" s="6">
        <f t="shared" si="16"/>
        <v>0.99232142857142858</v>
      </c>
      <c r="DO12" s="30"/>
      <c r="DP12" s="6">
        <f t="shared" si="69"/>
        <v>0.85756172839506173</v>
      </c>
      <c r="DQ12" s="6">
        <f t="shared" si="69"/>
        <v>0.85756172839506173</v>
      </c>
      <c r="DR12" s="30"/>
      <c r="DS12" s="28">
        <f t="shared" si="70"/>
        <v>23896000</v>
      </c>
      <c r="DT12" s="29">
        <v>23896000</v>
      </c>
      <c r="DU12" s="32"/>
      <c r="DV12" s="28">
        <f t="shared" si="71"/>
        <v>15490654.75</v>
      </c>
      <c r="DW12" s="29">
        <v>15490654.75</v>
      </c>
      <c r="DX12" s="32"/>
      <c r="DY12" s="28">
        <f t="shared" si="72"/>
        <v>16540564.15</v>
      </c>
      <c r="DZ12" s="29">
        <v>16540564.15</v>
      </c>
      <c r="EA12" s="32"/>
      <c r="EB12" s="6">
        <f t="shared" ref="EB12:EC16" si="89">IF(DS12=0," ",IF(DV12/DS12*100&gt;200,"СВ.200",DV12/DS12))</f>
        <v>0.64825304444258458</v>
      </c>
      <c r="EC12" s="6">
        <f t="shared" si="89"/>
        <v>0.64825304444258458</v>
      </c>
      <c r="ED12" s="30"/>
      <c r="EE12" s="6">
        <f t="shared" ref="EE12:EF16" si="90">IF(DY12=0," ",IF(DV12/DY12*100&gt;200,"СВ.200",DV12/DY12))</f>
        <v>0.93652517589613171</v>
      </c>
      <c r="EF12" s="6">
        <f t="shared" si="90"/>
        <v>0.93652517589613171</v>
      </c>
      <c r="EG12" s="30"/>
      <c r="EH12" s="28">
        <f t="shared" si="73"/>
        <v>48284000</v>
      </c>
      <c r="EI12" s="29">
        <v>48284000</v>
      </c>
      <c r="EJ12" s="32"/>
      <c r="EK12" s="28">
        <f t="shared" si="74"/>
        <v>49568252.100000001</v>
      </c>
      <c r="EL12" s="34">
        <v>49568252.100000001</v>
      </c>
      <c r="EM12" s="32"/>
      <c r="EN12" s="28">
        <f t="shared" si="75"/>
        <v>48102160.130000003</v>
      </c>
      <c r="EO12" s="34">
        <v>48102160.130000003</v>
      </c>
      <c r="EP12" s="32"/>
      <c r="EQ12" s="6">
        <f t="shared" si="76"/>
        <v>1.0265978812857262</v>
      </c>
      <c r="ER12" s="6">
        <f t="shared" si="76"/>
        <v>1.0265978812857262</v>
      </c>
      <c r="ES12" s="30"/>
      <c r="ET12" s="6">
        <f t="shared" si="77"/>
        <v>1.0304787137633271</v>
      </c>
      <c r="EU12" s="6">
        <f t="shared" si="77"/>
        <v>1.0304787137633271</v>
      </c>
      <c r="EV12" s="30"/>
      <c r="EW12" s="28">
        <f t="shared" si="78"/>
        <v>0</v>
      </c>
      <c r="EX12" s="32">
        <v>0</v>
      </c>
      <c r="EY12" s="28"/>
      <c r="EZ12" s="28">
        <f t="shared" si="79"/>
        <v>0</v>
      </c>
      <c r="FA12" s="32">
        <v>0</v>
      </c>
      <c r="FB12" s="28"/>
      <c r="FC12" s="28">
        <f t="shared" si="80"/>
        <v>0</v>
      </c>
      <c r="FD12" s="32">
        <v>0</v>
      </c>
      <c r="FE12" s="28"/>
      <c r="FF12" s="6" t="str">
        <f t="shared" si="81"/>
        <v xml:space="preserve"> </v>
      </c>
      <c r="FG12" s="6" t="str">
        <f t="shared" si="81"/>
        <v xml:space="preserve"> </v>
      </c>
      <c r="FH12" s="30"/>
      <c r="FI12" s="6" t="str">
        <f t="shared" si="82"/>
        <v xml:space="preserve"> </v>
      </c>
      <c r="FJ12" s="6" t="str">
        <f t="shared" si="82"/>
        <v xml:space="preserve"> </v>
      </c>
      <c r="FK12" s="30"/>
      <c r="FL12" s="28">
        <f t="shared" si="83"/>
        <v>39533000</v>
      </c>
      <c r="FM12" s="29">
        <v>39533000</v>
      </c>
      <c r="FN12" s="28"/>
      <c r="FO12" s="28">
        <f t="shared" si="84"/>
        <v>39860952.630000003</v>
      </c>
      <c r="FP12" s="29">
        <v>39860952.630000003</v>
      </c>
      <c r="FQ12" s="28"/>
      <c r="FR12" s="28">
        <f t="shared" si="85"/>
        <v>20322710.010000002</v>
      </c>
      <c r="FS12" s="29">
        <v>20322710.010000002</v>
      </c>
      <c r="FT12" s="28"/>
      <c r="FU12" s="6">
        <f t="shared" si="17"/>
        <v>1.0082956676700479</v>
      </c>
      <c r="FV12" s="6">
        <f t="shared" si="17"/>
        <v>1.0082956676700479</v>
      </c>
      <c r="FW12" s="6" t="str">
        <f t="shared" si="17"/>
        <v xml:space="preserve"> </v>
      </c>
      <c r="FX12" s="6">
        <f>IF(FR12=0," ",IF(FO12/FR12*100&gt;200,"СВ.200",FO12/FR12))</f>
        <v>1.9613994693811014</v>
      </c>
      <c r="FY12" s="6">
        <f t="shared" si="18"/>
        <v>1.9613994693811014</v>
      </c>
      <c r="FZ12" s="6" t="str">
        <f t="shared" si="19"/>
        <v xml:space="preserve"> </v>
      </c>
      <c r="GA12" s="35">
        <f t="shared" si="20"/>
        <v>0</v>
      </c>
      <c r="GB12" s="29">
        <v>0</v>
      </c>
      <c r="GC12" s="28"/>
      <c r="GD12" s="35">
        <f t="shared" si="21"/>
        <v>0</v>
      </c>
      <c r="GE12" s="29">
        <v>0</v>
      </c>
      <c r="GF12" s="28"/>
      <c r="GG12" s="6" t="str">
        <f t="shared" si="22"/>
        <v xml:space="preserve"> </v>
      </c>
      <c r="GH12" s="6" t="str">
        <f>IF(GB12&lt;0," ",IF(GE12&lt;0," ",IF(GE12=0," ",IF(GB12/GE12*100&gt;200,"СВ.200",GB12/GE12))))</f>
        <v xml:space="preserve"> </v>
      </c>
      <c r="GI12" s="6" t="str">
        <f t="shared" si="23"/>
        <v xml:space="preserve"> </v>
      </c>
      <c r="GJ12" s="36">
        <f t="shared" si="24"/>
        <v>0.79447293328024016</v>
      </c>
      <c r="GK12" s="6">
        <f t="shared" si="24"/>
        <v>0.79447293328024016</v>
      </c>
      <c r="GL12" s="6" t="str">
        <f>IF(Z12&lt;=0," ",IF(K12&lt;=0," ",IF(Z12/K12*100&gt;200,"СВ.200",Z12/K12)))</f>
        <v xml:space="preserve"> </v>
      </c>
      <c r="GM12" s="36">
        <f t="shared" si="25"/>
        <v>0.86254404558211739</v>
      </c>
      <c r="GN12" s="6">
        <f t="shared" si="25"/>
        <v>0.86254404558211739</v>
      </c>
      <c r="GO12" s="6" t="str">
        <f t="shared" si="86"/>
        <v xml:space="preserve"> </v>
      </c>
      <c r="GP12" s="36">
        <f t="shared" si="26"/>
        <v>0.61810665658122155</v>
      </c>
      <c r="GQ12" s="6">
        <f t="shared" si="26"/>
        <v>0.61810665658122155</v>
      </c>
      <c r="GR12" s="6" t="str">
        <f>IF(AO12&lt;=0," ",IF(Z12&lt;=0," ",IF(AO12/Z12*100&gt;200,"СВ.200",AO12/Z12)))</f>
        <v xml:space="preserve"> </v>
      </c>
      <c r="GS12" s="36">
        <f t="shared" si="27"/>
        <v>0.61842480061339899</v>
      </c>
      <c r="GT12" s="6">
        <f t="shared" si="27"/>
        <v>0.61842480061339899</v>
      </c>
      <c r="GU12" s="6" t="str">
        <f>IF(AL12&lt;=0," ",IF(W12&lt;=0," ",IF(AL12/W12*100&gt;200,"СВ.200",AL12/W12)))</f>
        <v xml:space="preserve"> </v>
      </c>
      <c r="GV12" s="36">
        <f t="shared" si="28"/>
        <v>2.6996062247293891E-2</v>
      </c>
      <c r="GW12" s="6">
        <f t="shared" si="28"/>
        <v>2.6996062247293891E-2</v>
      </c>
      <c r="GX12" s="6" t="str">
        <f t="shared" si="29"/>
        <v xml:space="preserve"> </v>
      </c>
      <c r="GY12" s="38">
        <f t="shared" si="30"/>
        <v>2.3400943615925093E-2</v>
      </c>
      <c r="GZ12" s="39">
        <f t="shared" si="30"/>
        <v>2.3400943615925093E-2</v>
      </c>
      <c r="HA12" s="6"/>
      <c r="HB12" s="40">
        <f t="shared" si="31"/>
        <v>0.13387323939854939</v>
      </c>
      <c r="HC12" s="6">
        <f t="shared" si="31"/>
        <v>0.13387323939854939</v>
      </c>
      <c r="HD12" s="6" t="str">
        <f>IF(CB12&lt;=0," ",IF(T12&lt;=0," ",IF(CB12/T12*100&gt;200,"СВ.200",CB12/T12)))</f>
        <v xml:space="preserve"> </v>
      </c>
      <c r="HE12" s="36">
        <f t="shared" si="32"/>
        <v>0.11908107874239184</v>
      </c>
      <c r="HF12" s="6">
        <f t="shared" si="32"/>
        <v>0.11908107874239184</v>
      </c>
      <c r="HG12" s="6" t="str">
        <f>IF(BY12&lt;=0," ",IF(Q12&lt;=0," ",IF(BY12/Q12*100&gt;200,"СВ.200",BY12/Q12)))</f>
        <v xml:space="preserve"> </v>
      </c>
      <c r="HH12" s="36">
        <f t="shared" si="33"/>
        <v>1.6590744046328642E-4</v>
      </c>
      <c r="HI12" s="6">
        <f t="shared" si="33"/>
        <v>1.6590744046328642E-4</v>
      </c>
      <c r="HJ12" s="6" t="str">
        <f>IF(CH12&lt;=0," ",IF(Z12&lt;=0," ",IF(CH12/Z12*100&gt;200,"СВ.200",CH12/Z12)))</f>
        <v xml:space="preserve"> </v>
      </c>
      <c r="HK12" s="36">
        <f t="shared" si="34"/>
        <v>3.0302758814186564E-5</v>
      </c>
      <c r="HL12" s="6">
        <f t="shared" si="34"/>
        <v>3.0302758814186564E-5</v>
      </c>
      <c r="HM12" s="6" t="str">
        <f t="shared" si="87"/>
        <v xml:space="preserve"> </v>
      </c>
      <c r="HN12" s="36">
        <f t="shared" si="35"/>
        <v>0.11274207306696969</v>
      </c>
      <c r="HO12" s="6">
        <f t="shared" si="35"/>
        <v>0.11274207306696969</v>
      </c>
      <c r="HP12" s="6" t="str">
        <f t="shared" si="88"/>
        <v xml:space="preserve"> </v>
      </c>
      <c r="HQ12" s="36">
        <f t="shared" si="36"/>
        <v>9.7637276333125758E-2</v>
      </c>
      <c r="HR12" s="6">
        <f t="shared" si="36"/>
        <v>9.7637276333125758E-2</v>
      </c>
      <c r="HS12" s="6" t="str">
        <f>IF(EM12&lt;=0," ",IF(W12&lt;=0," ",IF(EM12/W12*100&gt;200,"СВ.200",EM12/W12)))</f>
        <v xml:space="preserve"> </v>
      </c>
      <c r="HT12" s="36">
        <f t="shared" si="37"/>
        <v>3.8767853396362628E-2</v>
      </c>
      <c r="HU12" s="6">
        <f t="shared" si="37"/>
        <v>3.8767853396362628E-2</v>
      </c>
      <c r="HV12" s="6" t="str">
        <f>IF(EA12&lt;=0," ",IF(Z12&lt;=0," ",IF(EA12/Z12*100&gt;200,"СВ.200",EA12/Z12)))</f>
        <v xml:space="preserve"> </v>
      </c>
      <c r="HW12" s="36">
        <f t="shared" si="38"/>
        <v>3.0512783371007692E-2</v>
      </c>
      <c r="HX12" s="6">
        <f t="shared" si="38"/>
        <v>3.0512783371007692E-2</v>
      </c>
      <c r="HY12" s="6" t="str">
        <f>IF(DX12&lt;=0," ",IF(W12&lt;=0," ",IF(DX12/W12*100&gt;200,"СВ.200",DX12/W12)))</f>
        <v xml:space="preserve"> </v>
      </c>
      <c r="HZ12" s="36">
        <f t="shared" si="39"/>
        <v>4.763246495945371E-2</v>
      </c>
      <c r="IA12" s="6">
        <f t="shared" si="39"/>
        <v>4.763246495945371E-2</v>
      </c>
      <c r="IB12" s="11" t="str">
        <f>IF(FT12&lt;=0," ",IF(Z12&lt;=0," ",IF(FT12/Z12*100&gt;200,"СВ.200",FT12/Z12)))</f>
        <v xml:space="preserve"> </v>
      </c>
      <c r="IC12" s="36">
        <f t="shared" si="40"/>
        <v>7.8516281731809259E-2</v>
      </c>
      <c r="ID12" s="6">
        <f t="shared" si="40"/>
        <v>7.8516281731809259E-2</v>
      </c>
      <c r="IE12" s="6" t="str">
        <f>IF(FQ12&lt;=0," ",IF(W12&lt;=0," ",IF(FQ12/W12*100&gt;200,"СВ.200",FQ12/W12)))</f>
        <v xml:space="preserve"> </v>
      </c>
    </row>
    <row r="13" spans="1:256" s="50" customFormat="1" outlineLevel="1" x14ac:dyDescent="0.2">
      <c r="A13" s="26">
        <v>4</v>
      </c>
      <c r="B13" s="41" t="s">
        <v>27</v>
      </c>
      <c r="C13" s="42">
        <f t="shared" si="6"/>
        <v>198010481.09999999</v>
      </c>
      <c r="D13" s="29">
        <v>198010481.09999999</v>
      </c>
      <c r="E13" s="43"/>
      <c r="F13" s="42">
        <f t="shared" si="7"/>
        <v>199992199.97</v>
      </c>
      <c r="G13" s="29">
        <v>199992199.97</v>
      </c>
      <c r="H13" s="44"/>
      <c r="I13" s="42">
        <f t="shared" si="8"/>
        <v>185776113.09</v>
      </c>
      <c r="J13" s="29">
        <v>185776113.09</v>
      </c>
      <c r="K13" s="44"/>
      <c r="L13" s="8">
        <f>F13/C13</f>
        <v>1.0100081513816392</v>
      </c>
      <c r="M13" s="8">
        <f t="shared" si="41"/>
        <v>1.0100081513816392</v>
      </c>
      <c r="N13" s="43"/>
      <c r="O13" s="8">
        <f>F13/I13</f>
        <v>1.0765226844482043</v>
      </c>
      <c r="P13" s="8">
        <f t="shared" si="42"/>
        <v>1.0765226844482043</v>
      </c>
      <c r="Q13" s="43"/>
      <c r="R13" s="42">
        <f t="shared" si="9"/>
        <v>160551200</v>
      </c>
      <c r="S13" s="29">
        <v>160551200</v>
      </c>
      <c r="T13" s="45"/>
      <c r="U13" s="42">
        <f t="shared" si="43"/>
        <v>160912351.66</v>
      </c>
      <c r="V13" s="29">
        <v>160912351.66</v>
      </c>
      <c r="W13" s="45"/>
      <c r="X13" s="42">
        <f t="shared" si="44"/>
        <v>134223352.08000001</v>
      </c>
      <c r="Y13" s="29">
        <v>134223352.08000001</v>
      </c>
      <c r="Z13" s="45"/>
      <c r="AA13" s="6">
        <f t="shared" si="10"/>
        <v>1.0022494485248319</v>
      </c>
      <c r="AB13" s="6">
        <f t="shared" si="10"/>
        <v>1.0022494485248319</v>
      </c>
      <c r="AC13" s="43"/>
      <c r="AD13" s="8">
        <f t="shared" si="45"/>
        <v>1.1988402104880584</v>
      </c>
      <c r="AE13" s="8">
        <f t="shared" si="45"/>
        <v>1.1988402104880584</v>
      </c>
      <c r="AF13" s="43"/>
      <c r="AG13" s="42">
        <f t="shared" si="46"/>
        <v>107180400</v>
      </c>
      <c r="AH13" s="29">
        <v>107180400</v>
      </c>
      <c r="AI13" s="45"/>
      <c r="AJ13" s="42">
        <f t="shared" si="47"/>
        <v>104476997.16</v>
      </c>
      <c r="AK13" s="29">
        <v>104476997.16</v>
      </c>
      <c r="AL13" s="45"/>
      <c r="AM13" s="42">
        <f t="shared" si="48"/>
        <v>89735339.430000007</v>
      </c>
      <c r="AN13" s="29">
        <v>89735339.430000007</v>
      </c>
      <c r="AO13" s="45"/>
      <c r="AP13" s="8">
        <f t="shared" si="11"/>
        <v>0.97477707827177351</v>
      </c>
      <c r="AQ13" s="8">
        <f t="shared" si="11"/>
        <v>0.97477707827177351</v>
      </c>
      <c r="AR13" s="43"/>
      <c r="AS13" s="8">
        <f t="shared" si="12"/>
        <v>1.164279288668647</v>
      </c>
      <c r="AT13" s="8">
        <f t="shared" si="12"/>
        <v>1.164279288668647</v>
      </c>
      <c r="AU13" s="43"/>
      <c r="AV13" s="42">
        <f t="shared" si="49"/>
        <v>4704800</v>
      </c>
      <c r="AW13" s="29">
        <v>4704800</v>
      </c>
      <c r="AX13" s="45"/>
      <c r="AY13" s="42">
        <f t="shared" si="50"/>
        <v>4647790.1100000003</v>
      </c>
      <c r="AZ13" s="29">
        <v>4647790.1100000003</v>
      </c>
      <c r="BA13" s="45"/>
      <c r="BB13" s="42">
        <f t="shared" si="51"/>
        <v>4508443.8</v>
      </c>
      <c r="BC13" s="29">
        <v>4508443.8</v>
      </c>
      <c r="BD13" s="45"/>
      <c r="BE13" s="6">
        <f t="shared" si="52"/>
        <v>0.9878826113756165</v>
      </c>
      <c r="BF13" s="6">
        <f t="shared" si="52"/>
        <v>0.9878826113756165</v>
      </c>
      <c r="BG13" s="43"/>
      <c r="BH13" s="46">
        <f t="shared" si="13"/>
        <v>1.0309078511747225</v>
      </c>
      <c r="BI13" s="46">
        <f t="shared" si="53"/>
        <v>1.0309078511747225</v>
      </c>
      <c r="BJ13" s="43"/>
      <c r="BK13" s="42">
        <f t="shared" si="54"/>
        <v>11660261</v>
      </c>
      <c r="BL13" s="29">
        <v>11660261</v>
      </c>
      <c r="BM13" s="45"/>
      <c r="BN13" s="42">
        <f t="shared" si="55"/>
        <v>11459174.869999999</v>
      </c>
      <c r="BO13" s="29">
        <v>11459174.869999999</v>
      </c>
      <c r="BP13" s="45"/>
      <c r="BQ13" s="42">
        <f t="shared" si="56"/>
        <v>10826671.970000001</v>
      </c>
      <c r="BR13" s="29">
        <v>10826671.970000001</v>
      </c>
      <c r="BS13" s="45"/>
      <c r="BT13" s="8">
        <f t="shared" si="57"/>
        <v>0.98275457727747251</v>
      </c>
      <c r="BU13" s="8">
        <f t="shared" si="57"/>
        <v>0.98275457727747251</v>
      </c>
      <c r="BV13" s="43"/>
      <c r="BW13" s="8">
        <f t="shared" si="58"/>
        <v>1.058420805742764</v>
      </c>
      <c r="BX13" s="8">
        <f t="shared" si="58"/>
        <v>1.058420805742764</v>
      </c>
      <c r="BY13" s="43"/>
      <c r="BZ13" s="42">
        <f t="shared" si="59"/>
        <v>33503</v>
      </c>
      <c r="CA13" s="29">
        <v>33503</v>
      </c>
      <c r="CB13" s="45"/>
      <c r="CC13" s="42">
        <f t="shared" si="60"/>
        <v>33192.69</v>
      </c>
      <c r="CD13" s="29">
        <v>33192.69</v>
      </c>
      <c r="CE13" s="45"/>
      <c r="CF13" s="42">
        <f t="shared" si="61"/>
        <v>7798.97</v>
      </c>
      <c r="CG13" s="29">
        <v>7798.97</v>
      </c>
      <c r="CH13" s="45"/>
      <c r="CI13" s="6">
        <f t="shared" si="62"/>
        <v>1.0093487451604555</v>
      </c>
      <c r="CJ13" s="6">
        <f t="shared" si="62"/>
        <v>1.0093487451604555</v>
      </c>
      <c r="CK13" s="43"/>
      <c r="CL13" s="6" t="str">
        <f t="shared" si="63"/>
        <v>СВ.200</v>
      </c>
      <c r="CM13" s="6" t="str">
        <f t="shared" si="63"/>
        <v>СВ.200</v>
      </c>
      <c r="CN13" s="43"/>
      <c r="CO13" s="42">
        <f t="shared" si="64"/>
        <v>5400000</v>
      </c>
      <c r="CP13" s="29">
        <v>5400000</v>
      </c>
      <c r="CQ13" s="45"/>
      <c r="CR13" s="42">
        <f t="shared" si="65"/>
        <v>7651876.0599999996</v>
      </c>
      <c r="CS13" s="29">
        <v>7651876.0599999996</v>
      </c>
      <c r="CT13" s="45"/>
      <c r="CU13" s="42">
        <f t="shared" si="14"/>
        <v>5079800.1500000004</v>
      </c>
      <c r="CV13" s="29">
        <v>5079800.1500000004</v>
      </c>
      <c r="CW13" s="45"/>
      <c r="CX13" s="8">
        <f t="shared" si="15"/>
        <v>1.4170140851851851</v>
      </c>
      <c r="CY13" s="8">
        <f t="shared" si="15"/>
        <v>1.4170140851851851</v>
      </c>
      <c r="CZ13" s="43"/>
      <c r="DA13" s="8">
        <f t="shared" ref="DA13:DB16" si="91">IF(CU13=0," ",IF(CR13/CU13*100&gt;200,"СВ.200",CR13/CU13))</f>
        <v>1.506334074973402</v>
      </c>
      <c r="DB13" s="8">
        <f t="shared" si="91"/>
        <v>1.506334074973402</v>
      </c>
      <c r="DC13" s="43"/>
      <c r="DD13" s="42">
        <f t="shared" si="66"/>
        <v>154000</v>
      </c>
      <c r="DE13" s="29">
        <v>154000</v>
      </c>
      <c r="DF13" s="45"/>
      <c r="DG13" s="42">
        <f t="shared" si="67"/>
        <v>153015</v>
      </c>
      <c r="DH13" s="29">
        <v>153015</v>
      </c>
      <c r="DI13" s="45"/>
      <c r="DJ13" s="42">
        <f t="shared" si="68"/>
        <v>299020</v>
      </c>
      <c r="DK13" s="29">
        <v>299020</v>
      </c>
      <c r="DL13" s="45"/>
      <c r="DM13" s="8">
        <f t="shared" si="16"/>
        <v>0.9936038961038961</v>
      </c>
      <c r="DN13" s="8">
        <f t="shared" si="16"/>
        <v>0.9936038961038961</v>
      </c>
      <c r="DO13" s="43"/>
      <c r="DP13" s="8">
        <f t="shared" si="69"/>
        <v>0.51172162397164067</v>
      </c>
      <c r="DQ13" s="8">
        <f t="shared" si="69"/>
        <v>0.51172162397164067</v>
      </c>
      <c r="DR13" s="43"/>
      <c r="DS13" s="42">
        <f t="shared" si="70"/>
        <v>11500000</v>
      </c>
      <c r="DT13" s="29">
        <v>11500000</v>
      </c>
      <c r="DU13" s="45"/>
      <c r="DV13" s="42">
        <f t="shared" si="71"/>
        <v>12295139.33</v>
      </c>
      <c r="DW13" s="29">
        <v>12295139.33</v>
      </c>
      <c r="DX13" s="45"/>
      <c r="DY13" s="42">
        <f t="shared" si="72"/>
        <v>11109362.300000001</v>
      </c>
      <c r="DZ13" s="29">
        <v>11109362.300000001</v>
      </c>
      <c r="EA13" s="45"/>
      <c r="EB13" s="8">
        <f t="shared" si="89"/>
        <v>1.0691425504347827</v>
      </c>
      <c r="EC13" s="8">
        <f t="shared" si="89"/>
        <v>1.0691425504347827</v>
      </c>
      <c r="ED13" s="43"/>
      <c r="EE13" s="8">
        <f t="shared" si="90"/>
        <v>1.1067367323145092</v>
      </c>
      <c r="EF13" s="8">
        <f>IF(DZ13=0," ",IF(DW13/DZ13*100&gt;200,"СВ.200",DW13/DZ13))</f>
        <v>1.1067367323145092</v>
      </c>
      <c r="EG13" s="43"/>
      <c r="EH13" s="42">
        <f t="shared" si="73"/>
        <v>13130000</v>
      </c>
      <c r="EI13" s="29">
        <v>13130000</v>
      </c>
      <c r="EJ13" s="45"/>
      <c r="EK13" s="42">
        <f t="shared" si="74"/>
        <v>13445142.710000001</v>
      </c>
      <c r="EL13" s="34">
        <v>13445142.710000001</v>
      </c>
      <c r="EM13" s="45"/>
      <c r="EN13" s="42">
        <f t="shared" si="75"/>
        <v>10072386.01</v>
      </c>
      <c r="EO13" s="34">
        <v>10072386.01</v>
      </c>
      <c r="EP13" s="45"/>
      <c r="EQ13" s="8">
        <f t="shared" si="76"/>
        <v>1.0240017296268089</v>
      </c>
      <c r="ER13" s="8">
        <f t="shared" si="76"/>
        <v>1.0240017296268089</v>
      </c>
      <c r="ES13" s="43"/>
      <c r="ET13" s="8">
        <f t="shared" si="77"/>
        <v>1.3348518113435568</v>
      </c>
      <c r="EU13" s="8">
        <f t="shared" si="77"/>
        <v>1.3348518113435568</v>
      </c>
      <c r="EV13" s="43"/>
      <c r="EW13" s="42">
        <f t="shared" si="78"/>
        <v>0</v>
      </c>
      <c r="EX13" s="32">
        <v>0</v>
      </c>
      <c r="EY13" s="42"/>
      <c r="EZ13" s="42">
        <f t="shared" si="79"/>
        <v>0</v>
      </c>
      <c r="FA13" s="32">
        <v>0</v>
      </c>
      <c r="FB13" s="42"/>
      <c r="FC13" s="42">
        <f t="shared" si="80"/>
        <v>0</v>
      </c>
      <c r="FD13" s="32">
        <v>0</v>
      </c>
      <c r="FE13" s="42"/>
      <c r="FF13" s="8" t="str">
        <f t="shared" si="81"/>
        <v xml:space="preserve"> </v>
      </c>
      <c r="FG13" s="8" t="str">
        <f>IF(EX13&lt;=0," ",IF(FA13&lt;=0," ",IF(FA13/EX13*100&gt;200,"СВ.200",FA13/EX13)))</f>
        <v xml:space="preserve"> </v>
      </c>
      <c r="FH13" s="43"/>
      <c r="FI13" s="8" t="str">
        <f t="shared" si="82"/>
        <v xml:space="preserve"> </v>
      </c>
      <c r="FJ13" s="8" t="str">
        <f t="shared" si="82"/>
        <v xml:space="preserve"> </v>
      </c>
      <c r="FK13" s="43"/>
      <c r="FL13" s="42">
        <f t="shared" si="83"/>
        <v>6788236</v>
      </c>
      <c r="FM13" s="29">
        <v>6788236</v>
      </c>
      <c r="FN13" s="42"/>
      <c r="FO13" s="42">
        <f t="shared" si="84"/>
        <v>6750023.7300000004</v>
      </c>
      <c r="FP13" s="29">
        <v>6750023.7300000004</v>
      </c>
      <c r="FQ13" s="42"/>
      <c r="FR13" s="42">
        <f t="shared" si="85"/>
        <v>2584552.98</v>
      </c>
      <c r="FS13" s="29">
        <v>2584552.98</v>
      </c>
      <c r="FT13" s="42"/>
      <c r="FU13" s="8">
        <f t="shared" si="17"/>
        <v>0.99437081003076511</v>
      </c>
      <c r="FV13" s="8">
        <f t="shared" si="17"/>
        <v>0.99437081003076511</v>
      </c>
      <c r="FW13" s="8" t="str">
        <f t="shared" si="17"/>
        <v xml:space="preserve"> </v>
      </c>
      <c r="FX13" s="8" t="str">
        <f>IF(FR13&lt;=0," ",IF(FO13/FR13*100&gt;200,"СВ.200",FO13/FR13))</f>
        <v>СВ.200</v>
      </c>
      <c r="FY13" s="8" t="str">
        <f>IF(FS13&lt;=0," ",IF(FP13/FS13*100&gt;200,"СВ.200",FP13/FS13))</f>
        <v>СВ.200</v>
      </c>
      <c r="FZ13" s="8" t="str">
        <f t="shared" si="19"/>
        <v xml:space="preserve"> </v>
      </c>
      <c r="GA13" s="47">
        <f t="shared" si="20"/>
        <v>0</v>
      </c>
      <c r="GB13" s="29">
        <v>0</v>
      </c>
      <c r="GC13" s="42"/>
      <c r="GD13" s="47">
        <f t="shared" si="21"/>
        <v>-23.53</v>
      </c>
      <c r="GE13" s="29">
        <v>-23.53</v>
      </c>
      <c r="GF13" s="42"/>
      <c r="GG13" s="8" t="str">
        <f>IF(GA13&lt;=0," ",IF(GD13&lt;0," ",IF(GD13=0," ",IF(GA13/GD13*100&gt;200,"СВ.200",GA13/GD13))))</f>
        <v xml:space="preserve"> </v>
      </c>
      <c r="GH13" s="8" t="str">
        <f>IF(GB13&lt;=0," ",IF(GE13&lt;0," ",IF(GE13=0," ",IF(GB13/GE13*100&gt;200,"СВ.200",GB13/GE13))))</f>
        <v xml:space="preserve"> </v>
      </c>
      <c r="GI13" s="8" t="str">
        <f t="shared" si="23"/>
        <v xml:space="preserve"> </v>
      </c>
      <c r="GJ13" s="36">
        <f t="shared" si="24"/>
        <v>0.72250059411553602</v>
      </c>
      <c r="GK13" s="8">
        <f t="shared" si="24"/>
        <v>0.72250059411553602</v>
      </c>
      <c r="GL13" s="8" t="str">
        <f>IF(Z13&lt;=0," ",IF(K13&lt;=0," ",IF(Z13/K13*100&gt;200,"СВ.200",Z13/K13)))</f>
        <v xml:space="preserve"> </v>
      </c>
      <c r="GM13" s="36">
        <f t="shared" si="25"/>
        <v>0.80459313755305351</v>
      </c>
      <c r="GN13" s="8">
        <f t="shared" si="25"/>
        <v>0.80459313755305351</v>
      </c>
      <c r="GO13" s="8" t="str">
        <f t="shared" si="86"/>
        <v xml:space="preserve"> </v>
      </c>
      <c r="GP13" s="36">
        <f t="shared" si="26"/>
        <v>0.66855236469221702</v>
      </c>
      <c r="GQ13" s="8">
        <f t="shared" si="26"/>
        <v>0.66855236469221702</v>
      </c>
      <c r="GR13" s="8" t="str">
        <f>IF(AO13&lt;=0," ",IF(Z13&lt;=0," ",IF(AO13/Z13*100&gt;200,"СВ.200",AO13/Z13)))</f>
        <v xml:space="preserve"> </v>
      </c>
      <c r="GS13" s="36">
        <f t="shared" si="27"/>
        <v>0.64927891539833327</v>
      </c>
      <c r="GT13" s="8">
        <f t="shared" si="27"/>
        <v>0.64927891539833327</v>
      </c>
      <c r="GU13" s="8" t="str">
        <f>IF(AL13&lt;=0," ",IF(W13&lt;=0," ",IF(AL13/W13*100&gt;200,"СВ.200",AL13/W13)))</f>
        <v xml:space="preserve"> </v>
      </c>
      <c r="GV13" s="36">
        <f t="shared" si="28"/>
        <v>3.3589116425231803E-2</v>
      </c>
      <c r="GW13" s="6">
        <f t="shared" si="28"/>
        <v>3.3589116425231803E-2</v>
      </c>
      <c r="GX13" s="8" t="str">
        <f t="shared" si="29"/>
        <v xml:space="preserve"> </v>
      </c>
      <c r="GY13" s="38">
        <f t="shared" si="30"/>
        <v>2.8883985984000507E-2</v>
      </c>
      <c r="GZ13" s="48">
        <f t="shared" si="30"/>
        <v>2.8883985984000507E-2</v>
      </c>
      <c r="HA13" s="8"/>
      <c r="HB13" s="40">
        <f t="shared" si="31"/>
        <v>8.0661612172724384E-2</v>
      </c>
      <c r="HC13" s="6">
        <f t="shared" si="31"/>
        <v>8.0661612172724384E-2</v>
      </c>
      <c r="HD13" s="8" t="str">
        <f>IF(CB13&lt;=0," ",IF(T13&lt;=0," ",IF(CB13/T13*100&gt;200,"СВ.200",CB13/T13)))</f>
        <v xml:space="preserve"> </v>
      </c>
      <c r="HE13" s="36">
        <f t="shared" si="32"/>
        <v>7.1213767941274514E-2</v>
      </c>
      <c r="HF13" s="6">
        <f t="shared" si="32"/>
        <v>7.1213767941274514E-2</v>
      </c>
      <c r="HG13" s="8" t="str">
        <f>IF(BY13&lt;=0," ",IF(Q13&lt;=0," ",IF(BY13/Q13*100&gt;200,"СВ.200",BY13/Q13)))</f>
        <v xml:space="preserve"> </v>
      </c>
      <c r="HH13" s="36">
        <f t="shared" si="33"/>
        <v>5.8104419828165564E-5</v>
      </c>
      <c r="HI13" s="8">
        <f t="shared" si="33"/>
        <v>5.8104419828165564E-5</v>
      </c>
      <c r="HJ13" s="8" t="str">
        <f>IF(CH13&lt;=0," ",IF(Z13&lt;=0," ",IF(CH13/Z13*100&gt;200,"СВ.200",CH13/Z13)))</f>
        <v xml:space="preserve"> </v>
      </c>
      <c r="HK13" s="36">
        <f t="shared" si="34"/>
        <v>2.0627807410418406E-4</v>
      </c>
      <c r="HL13" s="6">
        <f t="shared" si="34"/>
        <v>2.0627807410418406E-4</v>
      </c>
      <c r="HM13" s="8" t="str">
        <f t="shared" si="87"/>
        <v xml:space="preserve"> </v>
      </c>
      <c r="HN13" s="36">
        <f t="shared" si="35"/>
        <v>7.5041979312188839E-2</v>
      </c>
      <c r="HO13" s="8">
        <f t="shared" si="35"/>
        <v>7.5041979312188839E-2</v>
      </c>
      <c r="HP13" s="8" t="str">
        <f t="shared" si="88"/>
        <v xml:space="preserve"> </v>
      </c>
      <c r="HQ13" s="36">
        <f t="shared" si="36"/>
        <v>8.3555690854664383E-2</v>
      </c>
      <c r="HR13" s="8">
        <f t="shared" si="36"/>
        <v>8.3555690854664383E-2</v>
      </c>
      <c r="HS13" s="8" t="str">
        <f>IF(EM13&lt;=0," ",IF(W13&lt;=0," ",IF(EM13/W13*100&gt;200,"СВ.200",EM13/W13)))</f>
        <v xml:space="preserve"> </v>
      </c>
      <c r="HT13" s="36">
        <f t="shared" si="37"/>
        <v>8.2767731008376103E-2</v>
      </c>
      <c r="HU13" s="8">
        <f t="shared" si="37"/>
        <v>8.2767731008376103E-2</v>
      </c>
      <c r="HV13" s="8" t="str">
        <f>IF(EA13&lt;=0," ",IF(Z13&lt;=0," ",IF(EA13/Z13*100&gt;200,"СВ.200",EA13/Z13)))</f>
        <v xml:space="preserve"> </v>
      </c>
      <c r="HW13" s="36">
        <f t="shared" si="38"/>
        <v>7.6408922019728071E-2</v>
      </c>
      <c r="HX13" s="8">
        <f t="shared" si="38"/>
        <v>7.6408922019728071E-2</v>
      </c>
      <c r="HY13" s="8" t="str">
        <f>IF(DX13&lt;=0," ",IF(W13&lt;=0," ",IF(DX13/W13*100&gt;200,"СВ.200",DX13/W13)))</f>
        <v xml:space="preserve"> </v>
      </c>
      <c r="HZ13" s="36">
        <f t="shared" si="39"/>
        <v>1.9255613423061813E-2</v>
      </c>
      <c r="IA13" s="8">
        <f t="shared" si="39"/>
        <v>1.9255613423061813E-2</v>
      </c>
      <c r="IB13" s="49" t="str">
        <f>IF(FT13&lt;=0," ",IF(Z13&lt;=0," ",IF(FT13/Z13*100&gt;200,"СВ.200",FT13/Z13)))</f>
        <v xml:space="preserve"> </v>
      </c>
      <c r="IC13" s="36">
        <f t="shared" si="40"/>
        <v>4.1948449950333665E-2</v>
      </c>
      <c r="ID13" s="8">
        <f t="shared" si="40"/>
        <v>4.1948449950333665E-2</v>
      </c>
      <c r="IE13" s="8" t="str">
        <f>IF(FQ13&lt;=0," ",IF(W13&lt;=0," ",IF(FQ13/W13*100&gt;200,"СВ.200",FQ13/W13)))</f>
        <v xml:space="preserve"> </v>
      </c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</row>
    <row r="14" spans="1:256" s="24" customFormat="1" outlineLevel="1" x14ac:dyDescent="0.2">
      <c r="A14" s="26">
        <v>5</v>
      </c>
      <c r="B14" s="27" t="s">
        <v>28</v>
      </c>
      <c r="C14" s="28">
        <f t="shared" si="6"/>
        <v>380484009.48000002</v>
      </c>
      <c r="D14" s="29">
        <v>380484009.48000002</v>
      </c>
      <c r="E14" s="30"/>
      <c r="F14" s="28">
        <f t="shared" si="7"/>
        <v>386675881.30000001</v>
      </c>
      <c r="G14" s="29">
        <v>386675881.30000001</v>
      </c>
      <c r="H14" s="31"/>
      <c r="I14" s="28">
        <f t="shared" si="8"/>
        <v>287887439.5</v>
      </c>
      <c r="J14" s="29">
        <v>287887439.5</v>
      </c>
      <c r="K14" s="31"/>
      <c r="L14" s="6">
        <f t="shared" si="41"/>
        <v>1.016273671601764</v>
      </c>
      <c r="M14" s="6">
        <f t="shared" si="41"/>
        <v>1.016273671601764</v>
      </c>
      <c r="N14" s="30"/>
      <c r="O14" s="6">
        <f t="shared" si="42"/>
        <v>1.3431495377900988</v>
      </c>
      <c r="P14" s="6">
        <f t="shared" si="42"/>
        <v>1.3431495377900988</v>
      </c>
      <c r="Q14" s="30"/>
      <c r="R14" s="28">
        <f t="shared" si="9"/>
        <v>303488950</v>
      </c>
      <c r="S14" s="29">
        <v>303488950</v>
      </c>
      <c r="T14" s="32"/>
      <c r="U14" s="28">
        <f t="shared" si="43"/>
        <v>309497551.47999996</v>
      </c>
      <c r="V14" s="29">
        <v>309497551.47999996</v>
      </c>
      <c r="W14" s="32"/>
      <c r="X14" s="28">
        <f t="shared" si="44"/>
        <v>262914457.59999996</v>
      </c>
      <c r="Y14" s="29">
        <v>262914457.59999996</v>
      </c>
      <c r="Z14" s="32"/>
      <c r="AA14" s="6">
        <f>U14/R14</f>
        <v>1.0197984192834697</v>
      </c>
      <c r="AB14" s="6">
        <f t="shared" si="10"/>
        <v>1.0197984192834697</v>
      </c>
      <c r="AC14" s="30"/>
      <c r="AD14" s="6">
        <f t="shared" si="45"/>
        <v>1.1771796587575716</v>
      </c>
      <c r="AE14" s="6">
        <f t="shared" si="45"/>
        <v>1.1771796587575716</v>
      </c>
      <c r="AF14" s="30"/>
      <c r="AG14" s="28">
        <f t="shared" si="46"/>
        <v>235788200</v>
      </c>
      <c r="AH14" s="29">
        <v>235788200</v>
      </c>
      <c r="AI14" s="32"/>
      <c r="AJ14" s="28">
        <f t="shared" si="47"/>
        <v>239026097.88</v>
      </c>
      <c r="AK14" s="29">
        <v>239026097.88</v>
      </c>
      <c r="AL14" s="32"/>
      <c r="AM14" s="28">
        <f t="shared" si="48"/>
        <v>208488298.53</v>
      </c>
      <c r="AN14" s="29">
        <v>208488298.53</v>
      </c>
      <c r="AO14" s="32"/>
      <c r="AP14" s="6">
        <f>AJ14/AG14</f>
        <v>1.0137322303660659</v>
      </c>
      <c r="AQ14" s="6">
        <f t="shared" si="11"/>
        <v>1.0137322303660659</v>
      </c>
      <c r="AR14" s="30"/>
      <c r="AS14" s="6">
        <f t="shared" si="12"/>
        <v>1.1464724858196578</v>
      </c>
      <c r="AT14" s="6">
        <f>AK14/AN14</f>
        <v>1.1464724858196578</v>
      </c>
      <c r="AU14" s="30"/>
      <c r="AV14" s="28">
        <f t="shared" si="49"/>
        <v>5793700</v>
      </c>
      <c r="AW14" s="29">
        <v>5793700</v>
      </c>
      <c r="AX14" s="32"/>
      <c r="AY14" s="28">
        <f t="shared" si="50"/>
        <v>5793217.0300000003</v>
      </c>
      <c r="AZ14" s="29">
        <v>5793217.0300000003</v>
      </c>
      <c r="BA14" s="32"/>
      <c r="BB14" s="28">
        <f t="shared" si="51"/>
        <v>5616152.2000000002</v>
      </c>
      <c r="BC14" s="29">
        <v>5616152.2000000002</v>
      </c>
      <c r="BD14" s="32"/>
      <c r="BE14" s="6">
        <f t="shared" si="52"/>
        <v>0.99991663876279413</v>
      </c>
      <c r="BF14" s="6">
        <f t="shared" si="52"/>
        <v>0.99991663876279413</v>
      </c>
      <c r="BG14" s="30"/>
      <c r="BH14" s="33">
        <f t="shared" si="13"/>
        <v>1.0315277833816541</v>
      </c>
      <c r="BI14" s="33">
        <f t="shared" si="53"/>
        <v>1.0315277833816541</v>
      </c>
      <c r="BJ14" s="30"/>
      <c r="BK14" s="28">
        <f t="shared" si="54"/>
        <v>15136550</v>
      </c>
      <c r="BL14" s="29">
        <v>15136550</v>
      </c>
      <c r="BM14" s="32"/>
      <c r="BN14" s="28">
        <f t="shared" si="55"/>
        <v>15201702.27</v>
      </c>
      <c r="BO14" s="29">
        <v>15201702.27</v>
      </c>
      <c r="BP14" s="32"/>
      <c r="BQ14" s="28">
        <f t="shared" si="56"/>
        <v>14362626.02</v>
      </c>
      <c r="BR14" s="29">
        <v>14362626.02</v>
      </c>
      <c r="BS14" s="32"/>
      <c r="BT14" s="6">
        <f t="shared" si="57"/>
        <v>1.0043043011782737</v>
      </c>
      <c r="BU14" s="6">
        <f t="shared" si="57"/>
        <v>1.0043043011782737</v>
      </c>
      <c r="BV14" s="30"/>
      <c r="BW14" s="6">
        <f t="shared" si="58"/>
        <v>1.0584208102913482</v>
      </c>
      <c r="BX14" s="6">
        <f t="shared" si="58"/>
        <v>1.0584208102913482</v>
      </c>
      <c r="BY14" s="30"/>
      <c r="BZ14" s="28">
        <f t="shared" si="59"/>
        <v>400</v>
      </c>
      <c r="CA14" s="29">
        <v>400</v>
      </c>
      <c r="CB14" s="32"/>
      <c r="CC14" s="28">
        <f t="shared" si="60"/>
        <v>396</v>
      </c>
      <c r="CD14" s="29">
        <v>396</v>
      </c>
      <c r="CE14" s="32"/>
      <c r="CF14" s="28">
        <f t="shared" si="61"/>
        <v>56067.87</v>
      </c>
      <c r="CG14" s="29">
        <v>56067.87</v>
      </c>
      <c r="CH14" s="32"/>
      <c r="CI14" s="6">
        <f t="shared" si="62"/>
        <v>1.0101010101010102</v>
      </c>
      <c r="CJ14" s="6">
        <f t="shared" si="62"/>
        <v>1.0101010101010102</v>
      </c>
      <c r="CK14" s="30"/>
      <c r="CL14" s="6">
        <f t="shared" si="63"/>
        <v>7.0628686268980785E-3</v>
      </c>
      <c r="CM14" s="6">
        <f t="shared" si="63"/>
        <v>7.0628686268980785E-3</v>
      </c>
      <c r="CN14" s="30"/>
      <c r="CO14" s="28">
        <f t="shared" si="64"/>
        <v>3396000</v>
      </c>
      <c r="CP14" s="29">
        <v>3396000</v>
      </c>
      <c r="CQ14" s="32"/>
      <c r="CR14" s="28">
        <f t="shared" si="65"/>
        <v>5377379.4000000004</v>
      </c>
      <c r="CS14" s="29">
        <v>5377379.4000000004</v>
      </c>
      <c r="CT14" s="32"/>
      <c r="CU14" s="28">
        <f t="shared" si="14"/>
        <v>3627741.56</v>
      </c>
      <c r="CV14" s="29">
        <v>3627741.56</v>
      </c>
      <c r="CW14" s="32"/>
      <c r="CX14" s="6">
        <f t="shared" si="15"/>
        <v>1.5834450530035338</v>
      </c>
      <c r="CY14" s="6">
        <f t="shared" si="15"/>
        <v>1.5834450530035338</v>
      </c>
      <c r="CZ14" s="30"/>
      <c r="DA14" s="6">
        <f t="shared" si="91"/>
        <v>1.4822939592201823</v>
      </c>
      <c r="DB14" s="6">
        <f t="shared" si="91"/>
        <v>1.4822939592201823</v>
      </c>
      <c r="DC14" s="30"/>
      <c r="DD14" s="28">
        <f t="shared" si="66"/>
        <v>43400</v>
      </c>
      <c r="DE14" s="29">
        <v>43400</v>
      </c>
      <c r="DF14" s="32"/>
      <c r="DG14" s="28">
        <f t="shared" si="67"/>
        <v>0</v>
      </c>
      <c r="DH14" s="29">
        <v>0</v>
      </c>
      <c r="DI14" s="32"/>
      <c r="DJ14" s="28">
        <f t="shared" si="68"/>
        <v>63186</v>
      </c>
      <c r="DK14" s="29">
        <v>63186</v>
      </c>
      <c r="DL14" s="32"/>
      <c r="DM14" s="6" t="str">
        <f t="shared" si="16"/>
        <v xml:space="preserve"> </v>
      </c>
      <c r="DN14" s="6" t="str">
        <f t="shared" si="16"/>
        <v xml:space="preserve"> </v>
      </c>
      <c r="DO14" s="30"/>
      <c r="DP14" s="6" t="str">
        <f t="shared" si="69"/>
        <v xml:space="preserve"> </v>
      </c>
      <c r="DQ14" s="6" t="str">
        <f t="shared" si="69"/>
        <v xml:space="preserve"> </v>
      </c>
      <c r="DR14" s="30"/>
      <c r="DS14" s="28">
        <f t="shared" si="70"/>
        <v>5616400</v>
      </c>
      <c r="DT14" s="29">
        <v>5616400</v>
      </c>
      <c r="DU14" s="32"/>
      <c r="DV14" s="28">
        <f t="shared" si="71"/>
        <v>5949361.8600000003</v>
      </c>
      <c r="DW14" s="29">
        <v>5949361.8600000003</v>
      </c>
      <c r="DX14" s="32"/>
      <c r="DY14" s="28">
        <f t="shared" si="72"/>
        <v>4705633.47</v>
      </c>
      <c r="DZ14" s="29">
        <v>4705633.47</v>
      </c>
      <c r="EA14" s="32"/>
      <c r="EB14" s="6">
        <f t="shared" si="89"/>
        <v>1.0592838579873229</v>
      </c>
      <c r="EC14" s="6">
        <f>IF(DT14=0," ",IF(DW14/DT14*100&gt;200,"СВ.200",DW14/DT14))</f>
        <v>1.0592838579873229</v>
      </c>
      <c r="ED14" s="30"/>
      <c r="EE14" s="6">
        <f t="shared" si="90"/>
        <v>1.2643062614054386</v>
      </c>
      <c r="EF14" s="6">
        <f t="shared" si="90"/>
        <v>1.2643062614054386</v>
      </c>
      <c r="EG14" s="30"/>
      <c r="EH14" s="28">
        <f t="shared" si="73"/>
        <v>18979600</v>
      </c>
      <c r="EI14" s="29">
        <v>18979600</v>
      </c>
      <c r="EJ14" s="32"/>
      <c r="EK14" s="28">
        <f t="shared" si="74"/>
        <v>19217125.640000001</v>
      </c>
      <c r="EL14" s="34">
        <v>19217125.640000001</v>
      </c>
      <c r="EM14" s="32"/>
      <c r="EN14" s="28">
        <f t="shared" si="75"/>
        <v>15712063.73</v>
      </c>
      <c r="EO14" s="34">
        <v>15712063.73</v>
      </c>
      <c r="EP14" s="32"/>
      <c r="EQ14" s="6">
        <f t="shared" si="76"/>
        <v>1.0125147864022424</v>
      </c>
      <c r="ER14" s="6">
        <f>IF(EI14=0," ",IF(EL14/EI14*100&gt;200,"СВ.200",EL14/EI14))</f>
        <v>1.0125147864022424</v>
      </c>
      <c r="ES14" s="30"/>
      <c r="ET14" s="6">
        <f t="shared" si="77"/>
        <v>1.2230809376942362</v>
      </c>
      <c r="EU14" s="6">
        <f>IF(EO14=0," ",IF(EL14/EO14*100&gt;200,"СВ.200",EL14/EO14))</f>
        <v>1.2230809376942362</v>
      </c>
      <c r="EV14" s="30"/>
      <c r="EW14" s="28">
        <f t="shared" si="78"/>
        <v>0</v>
      </c>
      <c r="EX14" s="32">
        <v>0</v>
      </c>
      <c r="EY14" s="28"/>
      <c r="EZ14" s="28">
        <f t="shared" si="79"/>
        <v>0</v>
      </c>
      <c r="FA14" s="32">
        <v>0</v>
      </c>
      <c r="FB14" s="28"/>
      <c r="FC14" s="28">
        <f t="shared" si="80"/>
        <v>0</v>
      </c>
      <c r="FD14" s="32">
        <v>0</v>
      </c>
      <c r="FE14" s="28"/>
      <c r="FF14" s="6" t="str">
        <f t="shared" si="81"/>
        <v xml:space="preserve"> </v>
      </c>
      <c r="FG14" s="6" t="str">
        <f t="shared" si="81"/>
        <v xml:space="preserve"> </v>
      </c>
      <c r="FH14" s="30"/>
      <c r="FI14" s="6" t="str">
        <f t="shared" si="82"/>
        <v xml:space="preserve"> </v>
      </c>
      <c r="FJ14" s="6" t="str">
        <f>IF(FD14&lt;=0," ",IF(FA14&lt;=0," ",IF(FA14/FD14*100&gt;200,"СВ.200",FA14/FD14)))</f>
        <v xml:space="preserve"> </v>
      </c>
      <c r="FK14" s="30"/>
      <c r="FL14" s="28">
        <f t="shared" si="83"/>
        <v>18734700</v>
      </c>
      <c r="FM14" s="29">
        <v>18734700</v>
      </c>
      <c r="FN14" s="28"/>
      <c r="FO14" s="28">
        <f t="shared" si="84"/>
        <v>18932271.399999999</v>
      </c>
      <c r="FP14" s="29">
        <v>18932271.399999999</v>
      </c>
      <c r="FQ14" s="28"/>
      <c r="FR14" s="28">
        <f t="shared" si="85"/>
        <v>10282688.220000001</v>
      </c>
      <c r="FS14" s="29">
        <v>10282688.220000001</v>
      </c>
      <c r="FT14" s="28"/>
      <c r="FU14" s="6">
        <f t="shared" si="17"/>
        <v>1.01054574666261</v>
      </c>
      <c r="FV14" s="6">
        <f>IF(FM14=0," ",IF(FP14/FM14*100&gt;200,"СВ.200",FP14/FM14))</f>
        <v>1.01054574666261</v>
      </c>
      <c r="FW14" s="6" t="str">
        <f t="shared" si="17"/>
        <v xml:space="preserve"> </v>
      </c>
      <c r="FX14" s="6">
        <f t="shared" si="18"/>
        <v>1.8411791736694314</v>
      </c>
      <c r="FY14" s="6">
        <f>IF(FS14=0," ",IF(FP14/FS14*100&gt;200,"СВ.200",FP14/FS14))</f>
        <v>1.8411791736694314</v>
      </c>
      <c r="FZ14" s="6" t="str">
        <f t="shared" si="19"/>
        <v xml:space="preserve"> </v>
      </c>
      <c r="GA14" s="28">
        <f t="shared" si="20"/>
        <v>0</v>
      </c>
      <c r="GB14" s="29">
        <v>0</v>
      </c>
      <c r="GC14" s="28"/>
      <c r="GD14" s="28">
        <f t="shared" si="21"/>
        <v>0</v>
      </c>
      <c r="GE14" s="29">
        <v>0</v>
      </c>
      <c r="GF14" s="28"/>
      <c r="GG14" s="6" t="str">
        <f t="shared" si="22"/>
        <v xml:space="preserve"> </v>
      </c>
      <c r="GH14" s="6" t="str">
        <f>IF(GB14&lt;0," ",IF(GE14&lt;0," ",IF(GE14=0," ",IF(GB14/GE14*100&gt;200,"СВ.200",GB14/GE14))))</f>
        <v xml:space="preserve"> </v>
      </c>
      <c r="GI14" s="6" t="str">
        <f t="shared" si="23"/>
        <v xml:space="preserve"> </v>
      </c>
      <c r="GJ14" s="36">
        <f t="shared" si="24"/>
        <v>0.91325435405110811</v>
      </c>
      <c r="GK14" s="6">
        <f t="shared" si="24"/>
        <v>0.91325435405110811</v>
      </c>
      <c r="GL14" s="6" t="str">
        <f>IF(Z14&lt;=0," ",IF(K14&lt;=0," ",IF(Z14/K14*100&gt;200,"СВ.200",Z14/K14)))</f>
        <v xml:space="preserve"> </v>
      </c>
      <c r="GM14" s="36">
        <f t="shared" si="25"/>
        <v>0.80040562767833523</v>
      </c>
      <c r="GN14" s="6">
        <f t="shared" si="25"/>
        <v>0.80040562767833523</v>
      </c>
      <c r="GO14" s="6" t="str">
        <f t="shared" si="86"/>
        <v xml:space="preserve"> </v>
      </c>
      <c r="GP14" s="36">
        <f t="shared" si="26"/>
        <v>0.79298909779695592</v>
      </c>
      <c r="GQ14" s="6">
        <f t="shared" si="26"/>
        <v>0.79298909779695592</v>
      </c>
      <c r="GR14" s="6" t="str">
        <f>IF(AO14&lt;=0," ",IF(Z14&lt;=0," ",IF(AO14/Z14*100&gt;200,"СВ.200",AO14/Z14)))</f>
        <v xml:space="preserve"> </v>
      </c>
      <c r="GS14" s="36">
        <f t="shared" si="27"/>
        <v>0.77230367974476888</v>
      </c>
      <c r="GT14" s="6">
        <f t="shared" si="27"/>
        <v>0.77230367974476888</v>
      </c>
      <c r="GU14" s="6" t="str">
        <f>IF(AL14&lt;=0," ",IF(W14&lt;=0," ",IF(AL14/W14*100&gt;200,"СВ.200",AL14/W14)))</f>
        <v xml:space="preserve"> </v>
      </c>
      <c r="GV14" s="36">
        <f t="shared" si="28"/>
        <v>2.1361138718907793E-2</v>
      </c>
      <c r="GW14" s="6">
        <f t="shared" si="28"/>
        <v>2.1361138718907793E-2</v>
      </c>
      <c r="GX14" s="6" t="str">
        <f t="shared" si="29"/>
        <v xml:space="preserve"> </v>
      </c>
      <c r="GY14" s="38">
        <f t="shared" si="30"/>
        <v>1.8718135255988814E-2</v>
      </c>
      <c r="GZ14" s="39">
        <f t="shared" si="30"/>
        <v>1.8718135255988814E-2</v>
      </c>
      <c r="HA14" s="6"/>
      <c r="HB14" s="40">
        <f t="shared" si="31"/>
        <v>5.4628513589965476E-2</v>
      </c>
      <c r="HC14" s="6">
        <f t="shared" si="31"/>
        <v>5.4628513589965476E-2</v>
      </c>
      <c r="HD14" s="6" t="str">
        <f>IF(CB14&lt;=0," ",IF(T14&lt;=0," ",IF(CB14/T14*100&gt;200,"СВ.200",CB14/T14)))</f>
        <v xml:space="preserve"> </v>
      </c>
      <c r="HE14" s="36">
        <f t="shared" si="32"/>
        <v>4.9117358755525885E-2</v>
      </c>
      <c r="HF14" s="6">
        <f t="shared" si="32"/>
        <v>4.9117358755525885E-2</v>
      </c>
      <c r="HG14" s="6" t="str">
        <f>IF(BY14&lt;=0," ",IF(Q14&lt;=0," ",IF(BY14/Q14*100&gt;200,"СВ.200",BY14/Q14)))</f>
        <v xml:space="preserve"> </v>
      </c>
      <c r="HH14" s="36">
        <f t="shared" si="33"/>
        <v>2.1325518007572669E-4</v>
      </c>
      <c r="HI14" s="6">
        <f t="shared" si="33"/>
        <v>2.1325518007572669E-4</v>
      </c>
      <c r="HJ14" s="6" t="str">
        <f>IF(CH14&lt;=0," ",IF(Z14&lt;=0," ",IF(CH14/Z14*100&gt;200,"СВ.200",CH14/Z14)))</f>
        <v xml:space="preserve"> </v>
      </c>
      <c r="HK14" s="36">
        <f t="shared" si="34"/>
        <v>1.2794931594978706E-6</v>
      </c>
      <c r="HL14" s="6">
        <f t="shared" si="34"/>
        <v>1.2794931594978706E-6</v>
      </c>
      <c r="HM14" s="6" t="str">
        <f t="shared" si="87"/>
        <v xml:space="preserve"> </v>
      </c>
      <c r="HN14" s="36">
        <f t="shared" si="35"/>
        <v>5.9761124867102028E-2</v>
      </c>
      <c r="HO14" s="6">
        <f t="shared" si="35"/>
        <v>5.9761124867102028E-2</v>
      </c>
      <c r="HP14" s="6" t="str">
        <f t="shared" si="88"/>
        <v xml:space="preserve"> </v>
      </c>
      <c r="HQ14" s="36">
        <f t="shared" si="36"/>
        <v>6.2091365660583688E-2</v>
      </c>
      <c r="HR14" s="6">
        <f t="shared" si="36"/>
        <v>6.2091365660583688E-2</v>
      </c>
      <c r="HS14" s="6" t="str">
        <f>IF(EM14&lt;=0," ",IF(W14&lt;=0," ",IF(EM14/W14*100&gt;200,"СВ.200",EM14/W14)))</f>
        <v xml:space="preserve"> </v>
      </c>
      <c r="HT14" s="36">
        <f t="shared" si="37"/>
        <v>1.7897963896527844E-2</v>
      </c>
      <c r="HU14" s="6">
        <f t="shared" si="37"/>
        <v>1.7897963896527844E-2</v>
      </c>
      <c r="HV14" s="6" t="str">
        <f>IF(EA14&lt;=0," ",IF(Z14&lt;=0," ",IF(EA14/Z14*100&gt;200,"СВ.200",EA14/Z14)))</f>
        <v xml:space="preserve"> </v>
      </c>
      <c r="HW14" s="36">
        <f t="shared" si="38"/>
        <v>1.9222645967796791E-2</v>
      </c>
      <c r="HX14" s="6">
        <f t="shared" si="38"/>
        <v>1.9222645967796791E-2</v>
      </c>
      <c r="HY14" s="6" t="str">
        <f>IF(DX14&lt;=0," ",IF(W14&lt;=0," ",IF(DX14/W14*100&gt;200,"СВ.200",DX14/W14)))</f>
        <v xml:space="preserve"> </v>
      </c>
      <c r="HZ14" s="36">
        <f t="shared" si="39"/>
        <v>3.9110394741563283E-2</v>
      </c>
      <c r="IA14" s="6">
        <f t="shared" si="39"/>
        <v>3.9110394741563283E-2</v>
      </c>
      <c r="IB14" s="11" t="str">
        <f>IF(FT14&lt;=0," ",IF(Z14&lt;=0," ",IF(FT14/Z14*100&gt;200,"СВ.200",FT14/Z14)))</f>
        <v xml:space="preserve"> </v>
      </c>
      <c r="IC14" s="36">
        <f t="shared" si="40"/>
        <v>6.1170989267821142E-2</v>
      </c>
      <c r="ID14" s="6">
        <f t="shared" si="40"/>
        <v>6.1170989267821142E-2</v>
      </c>
      <c r="IE14" s="6" t="str">
        <f>IF(FQ14&lt;=0," ",IF(W14&lt;=0," ",IF(FQ14/W14*100&gt;200,"СВ.200",FQ14/W14)))</f>
        <v xml:space="preserve"> </v>
      </c>
    </row>
    <row r="15" spans="1:256" s="24" customFormat="1" outlineLevel="1" x14ac:dyDescent="0.2">
      <c r="A15" s="26">
        <v>6</v>
      </c>
      <c r="B15" s="27" t="s">
        <v>29</v>
      </c>
      <c r="C15" s="28">
        <f t="shared" si="6"/>
        <v>477135416.97000003</v>
      </c>
      <c r="D15" s="29">
        <v>477135416.97000003</v>
      </c>
      <c r="E15" s="30"/>
      <c r="F15" s="28">
        <f t="shared" si="7"/>
        <v>525734480.94999999</v>
      </c>
      <c r="G15" s="29">
        <v>525734480.94999999</v>
      </c>
      <c r="H15" s="31"/>
      <c r="I15" s="28">
        <f t="shared" si="8"/>
        <v>431496265.31</v>
      </c>
      <c r="J15" s="29">
        <v>431496265.31</v>
      </c>
      <c r="K15" s="31"/>
      <c r="L15" s="6">
        <f t="shared" si="41"/>
        <v>1.1018559139638457</v>
      </c>
      <c r="M15" s="6">
        <f t="shared" si="41"/>
        <v>1.1018559139638457</v>
      </c>
      <c r="N15" s="30"/>
      <c r="O15" s="6">
        <f t="shared" si="42"/>
        <v>1.2183986820194062</v>
      </c>
      <c r="P15" s="6">
        <f t="shared" si="42"/>
        <v>1.2183986820194062</v>
      </c>
      <c r="Q15" s="30"/>
      <c r="R15" s="28">
        <f t="shared" si="9"/>
        <v>406533385.51999998</v>
      </c>
      <c r="S15" s="29">
        <v>406533385.51999998</v>
      </c>
      <c r="T15" s="32"/>
      <c r="U15" s="28">
        <f t="shared" si="43"/>
        <v>453582584.13</v>
      </c>
      <c r="V15" s="29">
        <v>453582584.13</v>
      </c>
      <c r="W15" s="32"/>
      <c r="X15" s="28">
        <f t="shared" si="44"/>
        <v>385543508.22999996</v>
      </c>
      <c r="Y15" s="29">
        <v>385543508.22999996</v>
      </c>
      <c r="Z15" s="32"/>
      <c r="AA15" s="6">
        <f t="shared" si="10"/>
        <v>1.1157326809699013</v>
      </c>
      <c r="AB15" s="6">
        <f t="shared" si="10"/>
        <v>1.1157326809699013</v>
      </c>
      <c r="AC15" s="30"/>
      <c r="AD15" s="6">
        <f t="shared" si="45"/>
        <v>1.1764757399556851</v>
      </c>
      <c r="AE15" s="6">
        <f t="shared" si="45"/>
        <v>1.1764757399556851</v>
      </c>
      <c r="AF15" s="30"/>
      <c r="AG15" s="28">
        <f t="shared" si="46"/>
        <v>249365585.52000001</v>
      </c>
      <c r="AH15" s="29">
        <v>249365585.52000001</v>
      </c>
      <c r="AI15" s="32"/>
      <c r="AJ15" s="28">
        <f t="shared" si="47"/>
        <v>289903667.69</v>
      </c>
      <c r="AK15" s="29">
        <v>289903667.69</v>
      </c>
      <c r="AL15" s="32"/>
      <c r="AM15" s="28">
        <f t="shared" si="48"/>
        <v>254113615.84999999</v>
      </c>
      <c r="AN15" s="29">
        <v>254113615.84999999</v>
      </c>
      <c r="AO15" s="32"/>
      <c r="AP15" s="6">
        <f t="shared" si="11"/>
        <v>1.1625648626913223</v>
      </c>
      <c r="AQ15" s="6">
        <f t="shared" si="11"/>
        <v>1.1625648626913223</v>
      </c>
      <c r="AR15" s="30"/>
      <c r="AS15" s="6">
        <f t="shared" si="12"/>
        <v>1.1408427160437022</v>
      </c>
      <c r="AT15" s="6">
        <f t="shared" si="12"/>
        <v>1.1408427160437022</v>
      </c>
      <c r="AU15" s="30"/>
      <c r="AV15" s="28">
        <f t="shared" si="49"/>
        <v>10599600</v>
      </c>
      <c r="AW15" s="29">
        <v>10599600</v>
      </c>
      <c r="AX15" s="32"/>
      <c r="AY15" s="28">
        <f t="shared" si="50"/>
        <v>10598870.470000001</v>
      </c>
      <c r="AZ15" s="29">
        <v>10598870.470000001</v>
      </c>
      <c r="BA15" s="32"/>
      <c r="BB15" s="28">
        <f t="shared" si="51"/>
        <v>10046985.6</v>
      </c>
      <c r="BC15" s="29">
        <v>10046985.6</v>
      </c>
      <c r="BD15" s="32"/>
      <c r="BE15" s="6">
        <f t="shared" si="52"/>
        <v>0.99993117381787999</v>
      </c>
      <c r="BF15" s="6">
        <f t="shared" si="52"/>
        <v>0.99993117381787999</v>
      </c>
      <c r="BG15" s="30"/>
      <c r="BH15" s="33">
        <f t="shared" si="13"/>
        <v>1.0549303932514844</v>
      </c>
      <c r="BI15" s="33">
        <f t="shared" si="53"/>
        <v>1.0549303932514844</v>
      </c>
      <c r="BJ15" s="30"/>
      <c r="BK15" s="28">
        <f t="shared" si="54"/>
        <v>41800000</v>
      </c>
      <c r="BL15" s="29">
        <v>41800000</v>
      </c>
      <c r="BM15" s="32"/>
      <c r="BN15" s="28">
        <f t="shared" si="55"/>
        <v>42066380.07</v>
      </c>
      <c r="BO15" s="29">
        <v>42066380.07</v>
      </c>
      <c r="BP15" s="32"/>
      <c r="BQ15" s="28">
        <f t="shared" si="56"/>
        <v>39744475.210000001</v>
      </c>
      <c r="BR15" s="29">
        <v>39744475.210000001</v>
      </c>
      <c r="BS15" s="32"/>
      <c r="BT15" s="6">
        <f t="shared" si="57"/>
        <v>1.0063727289473685</v>
      </c>
      <c r="BU15" s="6">
        <f t="shared" si="57"/>
        <v>1.0063727289473685</v>
      </c>
      <c r="BV15" s="30"/>
      <c r="BW15" s="6">
        <f t="shared" si="58"/>
        <v>1.0584208206985153</v>
      </c>
      <c r="BX15" s="6">
        <f t="shared" si="58"/>
        <v>1.0584208206985153</v>
      </c>
      <c r="BY15" s="30"/>
      <c r="BZ15" s="28">
        <f t="shared" si="59"/>
        <v>18100</v>
      </c>
      <c r="CA15" s="29">
        <v>18100</v>
      </c>
      <c r="CB15" s="32"/>
      <c r="CC15" s="28">
        <f t="shared" si="60"/>
        <v>18095.87</v>
      </c>
      <c r="CD15" s="29">
        <v>18095.87</v>
      </c>
      <c r="CE15" s="32"/>
      <c r="CF15" s="28">
        <f t="shared" si="61"/>
        <v>12806.89</v>
      </c>
      <c r="CG15" s="29">
        <v>12806.89</v>
      </c>
      <c r="CH15" s="32"/>
      <c r="CI15" s="6">
        <f t="shared" si="62"/>
        <v>1.0002282288721129</v>
      </c>
      <c r="CJ15" s="6">
        <f t="shared" si="62"/>
        <v>1.0002282288721129</v>
      </c>
      <c r="CK15" s="30"/>
      <c r="CL15" s="6">
        <f t="shared" si="63"/>
        <v>1.412979263505816</v>
      </c>
      <c r="CM15" s="6">
        <f t="shared" si="63"/>
        <v>1.412979263505816</v>
      </c>
      <c r="CN15" s="30"/>
      <c r="CO15" s="28">
        <f t="shared" si="64"/>
        <v>13000000</v>
      </c>
      <c r="CP15" s="29">
        <v>13000000</v>
      </c>
      <c r="CQ15" s="32"/>
      <c r="CR15" s="28">
        <f t="shared" si="65"/>
        <v>14136258.75</v>
      </c>
      <c r="CS15" s="29">
        <v>14136258.75</v>
      </c>
      <c r="CT15" s="32"/>
      <c r="CU15" s="28">
        <f t="shared" si="14"/>
        <v>7180629.54</v>
      </c>
      <c r="CV15" s="29">
        <v>7180629.54</v>
      </c>
      <c r="CW15" s="32"/>
      <c r="CX15" s="6">
        <f t="shared" si="15"/>
        <v>1.0874045192307693</v>
      </c>
      <c r="CY15" s="6">
        <f t="shared" si="15"/>
        <v>1.0874045192307693</v>
      </c>
      <c r="CZ15" s="30"/>
      <c r="DA15" s="6">
        <f t="shared" si="91"/>
        <v>1.9686656540702141</v>
      </c>
      <c r="DB15" s="6">
        <f t="shared" si="91"/>
        <v>1.9686656540702141</v>
      </c>
      <c r="DC15" s="30"/>
      <c r="DD15" s="28">
        <f t="shared" si="66"/>
        <v>0</v>
      </c>
      <c r="DE15" s="29">
        <v>0</v>
      </c>
      <c r="DF15" s="32"/>
      <c r="DG15" s="28">
        <f t="shared" si="67"/>
        <v>0</v>
      </c>
      <c r="DH15" s="29">
        <v>0</v>
      </c>
      <c r="DI15" s="32"/>
      <c r="DJ15" s="28">
        <f t="shared" si="68"/>
        <v>0</v>
      </c>
      <c r="DK15" s="29">
        <v>0</v>
      </c>
      <c r="DL15" s="32"/>
      <c r="DM15" s="6" t="str">
        <f t="shared" si="16"/>
        <v xml:space="preserve"> </v>
      </c>
      <c r="DN15" s="6" t="str">
        <f t="shared" si="16"/>
        <v xml:space="preserve"> </v>
      </c>
      <c r="DO15" s="30"/>
      <c r="DP15" s="6" t="str">
        <f t="shared" si="69"/>
        <v xml:space="preserve"> </v>
      </c>
      <c r="DQ15" s="6" t="str">
        <f t="shared" si="69"/>
        <v xml:space="preserve"> </v>
      </c>
      <c r="DR15" s="30"/>
      <c r="DS15" s="28">
        <f t="shared" si="70"/>
        <v>22000000</v>
      </c>
      <c r="DT15" s="29">
        <v>22000000</v>
      </c>
      <c r="DU15" s="32"/>
      <c r="DV15" s="28">
        <f t="shared" si="71"/>
        <v>23784332.02</v>
      </c>
      <c r="DW15" s="29">
        <v>23784332.02</v>
      </c>
      <c r="DX15" s="32"/>
      <c r="DY15" s="28">
        <f t="shared" si="72"/>
        <v>18757446.190000001</v>
      </c>
      <c r="DZ15" s="29">
        <v>18757446.190000001</v>
      </c>
      <c r="EA15" s="32"/>
      <c r="EB15" s="6">
        <f t="shared" si="89"/>
        <v>1.0811060009090909</v>
      </c>
      <c r="EC15" s="6">
        <f t="shared" si="89"/>
        <v>1.0811060009090909</v>
      </c>
      <c r="ED15" s="30"/>
      <c r="EE15" s="6">
        <f t="shared" si="90"/>
        <v>1.2679941490478559</v>
      </c>
      <c r="EF15" s="6">
        <f t="shared" si="90"/>
        <v>1.2679941490478559</v>
      </c>
      <c r="EG15" s="30"/>
      <c r="EH15" s="28">
        <f t="shared" si="73"/>
        <v>44600000</v>
      </c>
      <c r="EI15" s="29">
        <v>44600000</v>
      </c>
      <c r="EJ15" s="32"/>
      <c r="EK15" s="28">
        <f t="shared" si="74"/>
        <v>47415780.170000002</v>
      </c>
      <c r="EL15" s="34">
        <v>47415780.170000002</v>
      </c>
      <c r="EM15" s="32"/>
      <c r="EN15" s="28">
        <f t="shared" si="75"/>
        <v>42650905.75</v>
      </c>
      <c r="EO15" s="34">
        <v>42650905.75</v>
      </c>
      <c r="EP15" s="32"/>
      <c r="EQ15" s="6">
        <f t="shared" si="76"/>
        <v>1.0631340845291479</v>
      </c>
      <c r="ER15" s="6">
        <f t="shared" si="76"/>
        <v>1.0631340845291479</v>
      </c>
      <c r="ES15" s="30"/>
      <c r="ET15" s="6">
        <f t="shared" si="77"/>
        <v>1.1117180124597941</v>
      </c>
      <c r="EU15" s="6">
        <f t="shared" si="77"/>
        <v>1.1117180124597941</v>
      </c>
      <c r="EV15" s="30"/>
      <c r="EW15" s="28">
        <f t="shared" si="78"/>
        <v>0</v>
      </c>
      <c r="EX15" s="32">
        <v>0</v>
      </c>
      <c r="EY15" s="28"/>
      <c r="EZ15" s="28">
        <f t="shared" si="79"/>
        <v>0</v>
      </c>
      <c r="FA15" s="32">
        <v>0</v>
      </c>
      <c r="FB15" s="28"/>
      <c r="FC15" s="28">
        <f t="shared" si="80"/>
        <v>0</v>
      </c>
      <c r="FD15" s="32">
        <v>0</v>
      </c>
      <c r="FE15" s="28"/>
      <c r="FF15" s="6" t="str">
        <f t="shared" si="81"/>
        <v xml:space="preserve"> </v>
      </c>
      <c r="FG15" s="6" t="str">
        <f t="shared" si="81"/>
        <v xml:space="preserve"> </v>
      </c>
      <c r="FH15" s="30"/>
      <c r="FI15" s="6" t="str">
        <f t="shared" si="82"/>
        <v xml:space="preserve"> </v>
      </c>
      <c r="FJ15" s="6" t="str">
        <f t="shared" si="82"/>
        <v xml:space="preserve"> </v>
      </c>
      <c r="FK15" s="30"/>
      <c r="FL15" s="28">
        <f t="shared" si="83"/>
        <v>25150100</v>
      </c>
      <c r="FM15" s="29">
        <v>25150100</v>
      </c>
      <c r="FN15" s="28"/>
      <c r="FO15" s="28">
        <f t="shared" si="84"/>
        <v>25659199.09</v>
      </c>
      <c r="FP15" s="29">
        <v>25659199.09</v>
      </c>
      <c r="FQ15" s="28"/>
      <c r="FR15" s="28">
        <f t="shared" si="85"/>
        <v>13036643.199999999</v>
      </c>
      <c r="FS15" s="29">
        <v>13036643.199999999</v>
      </c>
      <c r="FT15" s="28"/>
      <c r="FU15" s="6">
        <f t="shared" si="17"/>
        <v>1.0202424280619162</v>
      </c>
      <c r="FV15" s="6">
        <f t="shared" si="17"/>
        <v>1.0202424280619162</v>
      </c>
      <c r="FW15" s="6" t="str">
        <f t="shared" si="17"/>
        <v xml:space="preserve"> </v>
      </c>
      <c r="FX15" s="6">
        <f t="shared" si="18"/>
        <v>1.9682366615663762</v>
      </c>
      <c r="FY15" s="6">
        <f t="shared" si="18"/>
        <v>1.9682366615663762</v>
      </c>
      <c r="FZ15" s="6" t="str">
        <f t="shared" si="19"/>
        <v xml:space="preserve"> </v>
      </c>
      <c r="GA15" s="35">
        <f t="shared" si="20"/>
        <v>0</v>
      </c>
      <c r="GB15" s="29">
        <v>0</v>
      </c>
      <c r="GC15" s="28"/>
      <c r="GD15" s="35">
        <f t="shared" si="21"/>
        <v>0</v>
      </c>
      <c r="GE15" s="29">
        <v>0</v>
      </c>
      <c r="GF15" s="28"/>
      <c r="GG15" s="6" t="str">
        <f t="shared" si="22"/>
        <v xml:space="preserve"> </v>
      </c>
      <c r="GH15" s="6" t="str">
        <f>IF(GB15&lt;0," ",IF(GE15&lt;0," ",IF(GE15=0," ",IF(GB15/GE15*100&gt;200,"СВ.200",GB15/GE15))))</f>
        <v xml:space="preserve"> </v>
      </c>
      <c r="GI15" s="6" t="str">
        <f t="shared" si="23"/>
        <v xml:space="preserve"> </v>
      </c>
      <c r="GJ15" s="36">
        <f t="shared" si="24"/>
        <v>0.89350369684663156</v>
      </c>
      <c r="GK15" s="6">
        <f t="shared" si="24"/>
        <v>0.89350369684663156</v>
      </c>
      <c r="GL15" s="6" t="str">
        <f>IF(Z15&lt;=0," ",IF(K15&lt;=0," ",IF(Z15/K15*100&gt;200,"СВ.200",Z15/K15)))</f>
        <v xml:space="preserve"> </v>
      </c>
      <c r="GM15" s="36">
        <f t="shared" si="25"/>
        <v>0.86275981615354236</v>
      </c>
      <c r="GN15" s="6">
        <f t="shared" si="25"/>
        <v>0.86275981615354236</v>
      </c>
      <c r="GO15" s="6" t="str">
        <f t="shared" si="86"/>
        <v xml:space="preserve"> </v>
      </c>
      <c r="GP15" s="36">
        <f t="shared" si="26"/>
        <v>0.6591049010697021</v>
      </c>
      <c r="GQ15" s="6">
        <f t="shared" si="26"/>
        <v>0.6591049010697021</v>
      </c>
      <c r="GR15" s="6" t="str">
        <f>IF(AO15&lt;=0," ",IF(Z15&lt;=0," ",IF(AO15/Z15*100&gt;200,"СВ.200",AO15/Z15)))</f>
        <v xml:space="preserve"> </v>
      </c>
      <c r="GS15" s="36">
        <f t="shared" si="27"/>
        <v>0.63914197289133912</v>
      </c>
      <c r="GT15" s="6">
        <f t="shared" si="27"/>
        <v>0.63914197289133912</v>
      </c>
      <c r="GU15" s="6" t="str">
        <f>IF(AL15&lt;=0," ",IF(W15&lt;=0," ",IF(AL15/W15*100&gt;200,"СВ.200",AL15/W15)))</f>
        <v xml:space="preserve"> </v>
      </c>
      <c r="GV15" s="36">
        <f t="shared" si="28"/>
        <v>2.6059278357778409E-2</v>
      </c>
      <c r="GW15" s="6">
        <f t="shared" si="28"/>
        <v>2.6059278357778409E-2</v>
      </c>
      <c r="GX15" s="6" t="str">
        <f t="shared" si="29"/>
        <v xml:space="preserve"> </v>
      </c>
      <c r="GY15" s="38">
        <f t="shared" si="30"/>
        <v>2.3367013727674978E-2</v>
      </c>
      <c r="GZ15" s="39">
        <f t="shared" si="30"/>
        <v>2.3367013727674978E-2</v>
      </c>
      <c r="HA15" s="6"/>
      <c r="HB15" s="40">
        <f t="shared" si="31"/>
        <v>0.10308687440352393</v>
      </c>
      <c r="HC15" s="6">
        <f t="shared" si="31"/>
        <v>0.10308687440352393</v>
      </c>
      <c r="HD15" s="6" t="str">
        <f>IF(CB15&lt;=0," ",IF(T15&lt;=0," ",IF(CB15/T15*100&gt;200,"СВ.200",CB15/T15)))</f>
        <v xml:space="preserve"> </v>
      </c>
      <c r="HE15" s="36">
        <f t="shared" si="32"/>
        <v>9.2742493962121517E-2</v>
      </c>
      <c r="HF15" s="6">
        <f t="shared" si="32"/>
        <v>9.2742493962121517E-2</v>
      </c>
      <c r="HG15" s="6" t="str">
        <f>IF(BY15&lt;=0," ",IF(Q15&lt;=0," ",IF(BY15/Q15*100&gt;200,"СВ.200",BY15/Q15)))</f>
        <v xml:space="preserve"> </v>
      </c>
      <c r="HH15" s="36">
        <f t="shared" si="33"/>
        <v>3.3217755523353065E-5</v>
      </c>
      <c r="HI15" s="6">
        <f t="shared" si="33"/>
        <v>3.3217755523353065E-5</v>
      </c>
      <c r="HJ15" s="6" t="str">
        <f>IF(CH15&lt;=0," ",IF(Z15&lt;=0," ",IF(CH15/Z15*100&gt;200,"СВ.200",CH15/Z15)))</f>
        <v xml:space="preserve"> </v>
      </c>
      <c r="HK15" s="36">
        <f t="shared" si="34"/>
        <v>3.9895425073934483E-5</v>
      </c>
      <c r="HL15" s="6">
        <f t="shared" si="34"/>
        <v>3.9895425073934483E-5</v>
      </c>
      <c r="HM15" s="6" t="str">
        <f t="shared" si="87"/>
        <v xml:space="preserve"> </v>
      </c>
      <c r="HN15" s="36">
        <f t="shared" si="35"/>
        <v>0.1106254024242477</v>
      </c>
      <c r="HO15" s="6">
        <f t="shared" si="35"/>
        <v>0.1106254024242477</v>
      </c>
      <c r="HP15" s="6" t="str">
        <f t="shared" si="88"/>
        <v xml:space="preserve"> </v>
      </c>
      <c r="HQ15" s="36">
        <f t="shared" si="36"/>
        <v>0.10453615687415878</v>
      </c>
      <c r="HR15" s="6">
        <f t="shared" si="36"/>
        <v>0.10453615687415878</v>
      </c>
      <c r="HS15" s="6" t="str">
        <f>IF(EM15&lt;=0," ",IF(W15&lt;=0," ",IF(EM15/W15*100&gt;200,"СВ.200",EM15/W15)))</f>
        <v xml:space="preserve"> </v>
      </c>
      <c r="HT15" s="36">
        <f t="shared" si="37"/>
        <v>4.8651957015471398E-2</v>
      </c>
      <c r="HU15" s="6">
        <f t="shared" si="37"/>
        <v>4.8651957015471398E-2</v>
      </c>
      <c r="HV15" s="6" t="str">
        <f>IF(EA15&lt;=0," ",IF(Z15&lt;=0," ",IF(EA15/Z15*100&gt;200,"СВ.200",EA15/Z15)))</f>
        <v xml:space="preserve"> </v>
      </c>
      <c r="HW15" s="36">
        <f t="shared" si="38"/>
        <v>5.2436607692113772E-2</v>
      </c>
      <c r="HX15" s="6">
        <f t="shared" si="38"/>
        <v>5.2436607692113772E-2</v>
      </c>
      <c r="HY15" s="6" t="str">
        <f>IF(DX15&lt;=0," ",IF(W15&lt;=0," ",IF(DX15/W15*100&gt;200,"СВ.200",DX15/W15)))</f>
        <v xml:space="preserve"> </v>
      </c>
      <c r="HZ15" s="36">
        <f t="shared" si="39"/>
        <v>3.381367581534496E-2</v>
      </c>
      <c r="IA15" s="6">
        <f t="shared" si="39"/>
        <v>3.381367581534496E-2</v>
      </c>
      <c r="IB15" s="11" t="str">
        <f>IF(FT15&lt;=0," ",IF(Z15&lt;=0," ",IF(FT15/Z15*100&gt;200,"СВ.200",FT15/Z15)))</f>
        <v xml:space="preserve"> </v>
      </c>
      <c r="IC15" s="36">
        <f t="shared" si="40"/>
        <v>5.6570071223558907E-2</v>
      </c>
      <c r="ID15" s="6">
        <f t="shared" si="40"/>
        <v>5.6570071223558907E-2</v>
      </c>
      <c r="IE15" s="6" t="str">
        <f>IF(FQ15&lt;=0," ",IF(W15&lt;=0," ",IF(FQ15/W15*100&gt;200,"СВ.200",FQ15/W15)))</f>
        <v xml:space="preserve"> </v>
      </c>
    </row>
    <row r="16" spans="1:256" s="64" customFormat="1" ht="30" customHeight="1" x14ac:dyDescent="0.2">
      <c r="A16" s="15"/>
      <c r="B16" s="51" t="s">
        <v>30</v>
      </c>
      <c r="C16" s="52">
        <f>SUM(C10:C15)</f>
        <v>7551010858.6500006</v>
      </c>
      <c r="D16" s="53">
        <f>SUM(D10:D15)</f>
        <v>7551010858.6500006</v>
      </c>
      <c r="E16" s="54"/>
      <c r="F16" s="55">
        <f>SUM(F10:F15)</f>
        <v>8177519533.4400005</v>
      </c>
      <c r="G16" s="56">
        <f>SUM(G10:G15)</f>
        <v>8177519533.4400005</v>
      </c>
      <c r="H16" s="54"/>
      <c r="I16" s="55">
        <f>SUM(I10:I15)</f>
        <v>6992895833.1600008</v>
      </c>
      <c r="J16" s="56">
        <f>SUM(J10:J15)</f>
        <v>6992895833.1600008</v>
      </c>
      <c r="K16" s="54"/>
      <c r="L16" s="57">
        <f t="shared" si="41"/>
        <v>1.0829701726719554</v>
      </c>
      <c r="M16" s="57">
        <f t="shared" si="41"/>
        <v>1.0829701726719554</v>
      </c>
      <c r="N16" s="54"/>
      <c r="O16" s="57">
        <f t="shared" si="42"/>
        <v>1.1694038819601125</v>
      </c>
      <c r="P16" s="57">
        <f t="shared" si="42"/>
        <v>1.1694038819601125</v>
      </c>
      <c r="Q16" s="54"/>
      <c r="R16" s="58">
        <f t="shared" si="9"/>
        <v>6668348173.8199997</v>
      </c>
      <c r="S16" s="55">
        <f>SUM(S10:S15)</f>
        <v>6668348173.8199997</v>
      </c>
      <c r="T16" s="55"/>
      <c r="U16" s="58">
        <f t="shared" si="43"/>
        <v>7264678887.9699993</v>
      </c>
      <c r="V16" s="55">
        <f>SUM(V10:V15)</f>
        <v>7264678887.9699993</v>
      </c>
      <c r="W16" s="55"/>
      <c r="X16" s="58">
        <f t="shared" si="44"/>
        <v>6089913311.8999987</v>
      </c>
      <c r="Y16" s="55">
        <f>SUM(Y10:Y15)</f>
        <v>6089913311.8999987</v>
      </c>
      <c r="Z16" s="55"/>
      <c r="AA16" s="57">
        <f>U16/R16</f>
        <v>1.0894270512885336</v>
      </c>
      <c r="AB16" s="57">
        <f t="shared" si="10"/>
        <v>1.0894270512885336</v>
      </c>
      <c r="AC16" s="54"/>
      <c r="AD16" s="57">
        <f t="shared" si="45"/>
        <v>1.192903497291899</v>
      </c>
      <c r="AE16" s="57">
        <f t="shared" si="45"/>
        <v>1.192903497291899</v>
      </c>
      <c r="AF16" s="54"/>
      <c r="AG16" s="58">
        <f t="shared" si="46"/>
        <v>4630337305.5200005</v>
      </c>
      <c r="AH16" s="55">
        <f>SUM(AH10:AH15)</f>
        <v>4630337305.5200005</v>
      </c>
      <c r="AI16" s="55"/>
      <c r="AJ16" s="58">
        <f t="shared" si="47"/>
        <v>5183573903.9399996</v>
      </c>
      <c r="AK16" s="55">
        <f>SUM(AK10:AK15)</f>
        <v>5183573903.9399996</v>
      </c>
      <c r="AL16" s="55"/>
      <c r="AM16" s="58">
        <f t="shared" si="48"/>
        <v>4341705133.8800001</v>
      </c>
      <c r="AN16" s="55">
        <f>SUM(AN10:AN15)</f>
        <v>4341705133.8800001</v>
      </c>
      <c r="AO16" s="55"/>
      <c r="AP16" s="57">
        <f t="shared" si="11"/>
        <v>1.1194808416571433</v>
      </c>
      <c r="AQ16" s="57">
        <f t="shared" si="11"/>
        <v>1.1194808416571433</v>
      </c>
      <c r="AR16" s="54"/>
      <c r="AS16" s="57">
        <f t="shared" si="12"/>
        <v>1.1939027971960998</v>
      </c>
      <c r="AT16" s="57">
        <f t="shared" si="12"/>
        <v>1.1939027971960998</v>
      </c>
      <c r="AU16" s="54"/>
      <c r="AV16" s="58">
        <f t="shared" si="49"/>
        <v>74713429</v>
      </c>
      <c r="AW16" s="55">
        <f>SUM(AW10:AW15)</f>
        <v>74713429</v>
      </c>
      <c r="AX16" s="55"/>
      <c r="AY16" s="58">
        <f t="shared" si="50"/>
        <v>73593681.150000006</v>
      </c>
      <c r="AZ16" s="55">
        <f>SUM(AZ10:AZ15)</f>
        <v>73593681.150000006</v>
      </c>
      <c r="BA16" s="55"/>
      <c r="BB16" s="58">
        <f t="shared" si="51"/>
        <v>71373109.109999999</v>
      </c>
      <c r="BC16" s="55">
        <f>SUM(BC10:BC15)</f>
        <v>71373109.109999999</v>
      </c>
      <c r="BD16" s="55"/>
      <c r="BE16" s="57">
        <f t="shared" si="52"/>
        <v>0.98501276323430431</v>
      </c>
      <c r="BF16" s="57">
        <f t="shared" si="52"/>
        <v>0.98501276323430431</v>
      </c>
      <c r="BG16" s="54"/>
      <c r="BH16" s="59">
        <f t="shared" si="13"/>
        <v>1.0311121663003031</v>
      </c>
      <c r="BI16" s="59">
        <f t="shared" si="53"/>
        <v>1.0311121663003031</v>
      </c>
      <c r="BJ16" s="54"/>
      <c r="BK16" s="58">
        <f t="shared" si="54"/>
        <v>503300596.10000002</v>
      </c>
      <c r="BL16" s="55">
        <f>SUM(BL10:BL15)</f>
        <v>503300596.10000002</v>
      </c>
      <c r="BM16" s="55"/>
      <c r="BN16" s="58">
        <f t="shared" si="55"/>
        <v>503684920.74000001</v>
      </c>
      <c r="BO16" s="55">
        <f>SUM(BO10:BO15)</f>
        <v>503684920.74000001</v>
      </c>
      <c r="BP16" s="55"/>
      <c r="BQ16" s="58">
        <f t="shared" si="56"/>
        <v>475883422.26999998</v>
      </c>
      <c r="BR16" s="55">
        <f>SUM(BR10:BR15)</f>
        <v>475883422.26999998</v>
      </c>
      <c r="BS16" s="55"/>
      <c r="BT16" s="57">
        <f t="shared" si="57"/>
        <v>1.0007636085531748</v>
      </c>
      <c r="BU16" s="57">
        <f t="shared" si="57"/>
        <v>1.0007636085531748</v>
      </c>
      <c r="BV16" s="54"/>
      <c r="BW16" s="57">
        <f t="shared" si="58"/>
        <v>1.0584208173030798</v>
      </c>
      <c r="BX16" s="57">
        <f t="shared" si="58"/>
        <v>1.0584208173030798</v>
      </c>
      <c r="BY16" s="54"/>
      <c r="BZ16" s="58">
        <f t="shared" si="59"/>
        <v>67388</v>
      </c>
      <c r="CA16" s="55">
        <f>SUM(CA10:CA15)</f>
        <v>67388</v>
      </c>
      <c r="CB16" s="55"/>
      <c r="CC16" s="58">
        <f t="shared" si="60"/>
        <v>234154.66999999998</v>
      </c>
      <c r="CD16" s="55">
        <f>SUM(CD10:CD15)</f>
        <v>234154.66999999998</v>
      </c>
      <c r="CE16" s="55"/>
      <c r="CF16" s="58">
        <f t="shared" si="61"/>
        <v>807619.92</v>
      </c>
      <c r="CG16" s="55">
        <f>SUM(CG10:CG15)</f>
        <v>807619.92</v>
      </c>
      <c r="CH16" s="55"/>
      <c r="CI16" s="60">
        <f t="shared" si="62"/>
        <v>0.287792679940998</v>
      </c>
      <c r="CJ16" s="60">
        <f t="shared" si="62"/>
        <v>0.287792679940998</v>
      </c>
      <c r="CK16" s="54"/>
      <c r="CL16" s="60">
        <f t="shared" si="63"/>
        <v>0.28993176641804475</v>
      </c>
      <c r="CM16" s="60">
        <f t="shared" si="63"/>
        <v>0.28993176641804475</v>
      </c>
      <c r="CN16" s="54"/>
      <c r="CO16" s="58">
        <f t="shared" si="64"/>
        <v>211612000</v>
      </c>
      <c r="CP16" s="55">
        <f>SUM(CP10:CP15)</f>
        <v>211612000</v>
      </c>
      <c r="CQ16" s="55"/>
      <c r="CR16" s="58">
        <f t="shared" si="65"/>
        <v>216259303.60999998</v>
      </c>
      <c r="CS16" s="55">
        <f>SUM(CS10:CS15)</f>
        <v>216259303.60999998</v>
      </c>
      <c r="CT16" s="55"/>
      <c r="CU16" s="58">
        <f t="shared" si="14"/>
        <v>132663167.97000001</v>
      </c>
      <c r="CV16" s="55">
        <f>SUM(CV10:CV15)</f>
        <v>132663167.97000001</v>
      </c>
      <c r="CW16" s="55"/>
      <c r="CX16" s="57">
        <f t="shared" si="15"/>
        <v>1.0219614370168042</v>
      </c>
      <c r="CY16" s="57">
        <f t="shared" si="15"/>
        <v>1.0219614370168042</v>
      </c>
      <c r="CZ16" s="54"/>
      <c r="DA16" s="57">
        <f t="shared" si="91"/>
        <v>1.6301382434867235</v>
      </c>
      <c r="DB16" s="57">
        <f t="shared" si="91"/>
        <v>1.6301382434867235</v>
      </c>
      <c r="DC16" s="54"/>
      <c r="DD16" s="58">
        <f t="shared" si="66"/>
        <v>1167400</v>
      </c>
      <c r="DE16" s="55">
        <f>SUM(DE10:DE15)</f>
        <v>1167400</v>
      </c>
      <c r="DF16" s="55"/>
      <c r="DG16" s="58">
        <f t="shared" si="67"/>
        <v>1116886</v>
      </c>
      <c r="DH16" s="55">
        <f>SUM(DH10:DH15)</f>
        <v>1116886</v>
      </c>
      <c r="DI16" s="55"/>
      <c r="DJ16" s="58">
        <f t="shared" si="68"/>
        <v>3094216</v>
      </c>
      <c r="DK16" s="55">
        <f>SUM(DK10:DK15)</f>
        <v>3094216</v>
      </c>
      <c r="DL16" s="55"/>
      <c r="DM16" s="57">
        <f>IF(DD16=0," ",IF(DG16/DD16*100&gt;200,"СВ.200",DG16/DD16))</f>
        <v>0.95672948432413907</v>
      </c>
      <c r="DN16" s="57">
        <f>IF(DE16=0," ",IF(DH16/DE16*100&gt;200,"СВ.200",DH16/DE16))</f>
        <v>0.95672948432413907</v>
      </c>
      <c r="DO16" s="54"/>
      <c r="DP16" s="57">
        <f t="shared" si="69"/>
        <v>0.36095928661735316</v>
      </c>
      <c r="DQ16" s="57">
        <f t="shared" si="69"/>
        <v>0.36095928661735316</v>
      </c>
      <c r="DR16" s="54"/>
      <c r="DS16" s="58">
        <f t="shared" si="70"/>
        <v>354785400</v>
      </c>
      <c r="DT16" s="55">
        <f>SUM(DT10:DT15)</f>
        <v>354785400</v>
      </c>
      <c r="DU16" s="55"/>
      <c r="DV16" s="58">
        <f t="shared" si="71"/>
        <v>360339469.18000001</v>
      </c>
      <c r="DW16" s="55">
        <f>SUM(DW10:DW15)</f>
        <v>360339469.18000001</v>
      </c>
      <c r="DX16" s="55"/>
      <c r="DY16" s="58">
        <f t="shared" si="72"/>
        <v>285570215.89000005</v>
      </c>
      <c r="DZ16" s="55">
        <f>SUM(DZ10:DZ15)</f>
        <v>285570215.89000005</v>
      </c>
      <c r="EA16" s="55"/>
      <c r="EB16" s="57">
        <f t="shared" si="89"/>
        <v>1.0156547286895121</v>
      </c>
      <c r="EC16" s="57">
        <f t="shared" si="89"/>
        <v>1.0156547286895121</v>
      </c>
      <c r="ED16" s="61"/>
      <c r="EE16" s="57">
        <f t="shared" si="90"/>
        <v>1.2618244100036</v>
      </c>
      <c r="EF16" s="57">
        <f t="shared" si="90"/>
        <v>1.2618244100036</v>
      </c>
      <c r="EG16" s="61"/>
      <c r="EH16" s="58">
        <f t="shared" si="73"/>
        <v>585842213.20000005</v>
      </c>
      <c r="EI16" s="55">
        <f>SUM(EI10:EI15)</f>
        <v>585842213.20000005</v>
      </c>
      <c r="EJ16" s="55"/>
      <c r="EK16" s="58">
        <f t="shared" si="74"/>
        <v>609666834.63</v>
      </c>
      <c r="EL16" s="55">
        <f>SUM(EL10:EL15)</f>
        <v>609666834.63</v>
      </c>
      <c r="EM16" s="55"/>
      <c r="EN16" s="58">
        <f t="shared" si="75"/>
        <v>608336149.19000006</v>
      </c>
      <c r="EO16" s="55">
        <f>SUM(EO10:EO15)</f>
        <v>608336149.19000006</v>
      </c>
      <c r="EP16" s="55"/>
      <c r="EQ16" s="57">
        <f t="shared" si="76"/>
        <v>1.0406673006710536</v>
      </c>
      <c r="ER16" s="57">
        <f t="shared" si="76"/>
        <v>1.0406673006710536</v>
      </c>
      <c r="ES16" s="61"/>
      <c r="ET16" s="57">
        <f t="shared" si="77"/>
        <v>1.0021874179954153</v>
      </c>
      <c r="EU16" s="57">
        <f t="shared" si="77"/>
        <v>1.0021874179954153</v>
      </c>
      <c r="EV16" s="61"/>
      <c r="EW16" s="58">
        <f t="shared" si="78"/>
        <v>0</v>
      </c>
      <c r="EX16" s="55">
        <f>SUM(EX10:EX15)</f>
        <v>0</v>
      </c>
      <c r="EY16" s="58"/>
      <c r="EZ16" s="58">
        <f t="shared" si="79"/>
        <v>0</v>
      </c>
      <c r="FA16" s="55">
        <f>SUM(FA10:FA15)</f>
        <v>0</v>
      </c>
      <c r="FB16" s="58"/>
      <c r="FC16" s="58">
        <f t="shared" si="80"/>
        <v>0</v>
      </c>
      <c r="FD16" s="55">
        <f>SUM(FD10:FD15)</f>
        <v>0</v>
      </c>
      <c r="FE16" s="58"/>
      <c r="FF16" s="57" t="str">
        <f t="shared" si="81"/>
        <v xml:space="preserve"> </v>
      </c>
      <c r="FG16" s="57" t="str">
        <f t="shared" si="81"/>
        <v xml:space="preserve"> </v>
      </c>
      <c r="FH16" s="61"/>
      <c r="FI16" s="57" t="str">
        <f t="shared" si="82"/>
        <v xml:space="preserve"> </v>
      </c>
      <c r="FJ16" s="57" t="str">
        <f t="shared" si="82"/>
        <v xml:space="preserve"> </v>
      </c>
      <c r="FK16" s="61"/>
      <c r="FL16" s="58">
        <f t="shared" si="83"/>
        <v>306522442</v>
      </c>
      <c r="FM16" s="55">
        <f>SUM(FM10:FM15)</f>
        <v>306522442</v>
      </c>
      <c r="FN16" s="58"/>
      <c r="FO16" s="58">
        <f t="shared" si="84"/>
        <v>316209734.04999995</v>
      </c>
      <c r="FP16" s="55">
        <f>SUM(FP10:FP15)</f>
        <v>316209734.04999995</v>
      </c>
      <c r="FQ16" s="58"/>
      <c r="FR16" s="58">
        <f t="shared" si="85"/>
        <v>170480309.65999997</v>
      </c>
      <c r="FS16" s="55">
        <f>SUM(FS10:FS15)</f>
        <v>170480309.65999997</v>
      </c>
      <c r="FT16" s="58"/>
      <c r="FU16" s="57">
        <f t="shared" si="17"/>
        <v>1.0316038590414203</v>
      </c>
      <c r="FV16" s="57">
        <f t="shared" si="17"/>
        <v>1.0316038590414203</v>
      </c>
      <c r="FW16" s="57" t="str">
        <f t="shared" si="17"/>
        <v xml:space="preserve"> </v>
      </c>
      <c r="FX16" s="57">
        <f t="shared" si="18"/>
        <v>1.8548167508648812</v>
      </c>
      <c r="FY16" s="57">
        <f t="shared" si="18"/>
        <v>1.8548167508648812</v>
      </c>
      <c r="FZ16" s="57" t="str">
        <f t="shared" si="19"/>
        <v xml:space="preserve"> </v>
      </c>
      <c r="GA16" s="58">
        <f t="shared" si="20"/>
        <v>0</v>
      </c>
      <c r="GB16" s="55">
        <f>SUM(GB10:GB15)</f>
        <v>0</v>
      </c>
      <c r="GC16" s="58"/>
      <c r="GD16" s="58">
        <f t="shared" si="21"/>
        <v>-31.990000000000002</v>
      </c>
      <c r="GE16" s="55">
        <f>SUM(GE10:GE15)</f>
        <v>-31.990000000000002</v>
      </c>
      <c r="GF16" s="58"/>
      <c r="GG16" s="57">
        <f>IF(GD16=0," ",IF(GA16/GD16*100&gt;200,"СВ.200",GA16/GD16))</f>
        <v>0</v>
      </c>
      <c r="GH16" s="57">
        <f>IF(GE16=0," ",IF(GB16/GE16*100&gt;200,"СВ.200",GB16/GE16))</f>
        <v>0</v>
      </c>
      <c r="GI16" s="54"/>
      <c r="GJ16" s="57">
        <f t="shared" si="24"/>
        <v>0.87087144685065965</v>
      </c>
      <c r="GK16" s="57">
        <f t="shared" si="24"/>
        <v>0.87087144685065965</v>
      </c>
      <c r="GL16" s="57" t="str">
        <f t="shared" si="24"/>
        <v xml:space="preserve"> </v>
      </c>
      <c r="GM16" s="57">
        <f t="shared" si="25"/>
        <v>0.88837193946927806</v>
      </c>
      <c r="GN16" s="57">
        <f t="shared" si="25"/>
        <v>0.88837193946927806</v>
      </c>
      <c r="GO16" s="57" t="str">
        <f t="shared" si="86"/>
        <v xml:space="preserve"> </v>
      </c>
      <c r="GP16" s="57">
        <f t="shared" si="26"/>
        <v>0.71293381555958912</v>
      </c>
      <c r="GQ16" s="57">
        <f t="shared" si="26"/>
        <v>0.71293381555958912</v>
      </c>
      <c r="GR16" s="57" t="str">
        <f t="shared" si="26"/>
        <v xml:space="preserve"> </v>
      </c>
      <c r="GS16" s="57">
        <f t="shared" si="27"/>
        <v>0.71353104299266112</v>
      </c>
      <c r="GT16" s="57">
        <f t="shared" si="27"/>
        <v>0.71353104299266112</v>
      </c>
      <c r="GU16" s="57" t="str">
        <f t="shared" si="27"/>
        <v xml:space="preserve"> </v>
      </c>
      <c r="GV16" s="57">
        <f t="shared" si="28"/>
        <v>1.1719889176506558E-2</v>
      </c>
      <c r="GW16" s="57">
        <f t="shared" si="28"/>
        <v>1.1719889176506558E-2</v>
      </c>
      <c r="GX16" s="57" t="str">
        <f t="shared" si="29"/>
        <v xml:space="preserve"> </v>
      </c>
      <c r="GY16" s="62">
        <f t="shared" si="30"/>
        <v>1.0130341930442105E-2</v>
      </c>
      <c r="GZ16" s="62">
        <f t="shared" si="30"/>
        <v>1.0130341930442105E-2</v>
      </c>
      <c r="HA16" s="57"/>
      <c r="HB16" s="57">
        <f>IF(BQ16&lt;=0," ",IF(X16&lt;=0," ",IF(BQ16/X16*100&gt;200,"СВ.200",BQ16/X16)))</f>
        <v>7.8142889380723973E-2</v>
      </c>
      <c r="HC16" s="57">
        <f t="shared" si="31"/>
        <v>7.8142889380723973E-2</v>
      </c>
      <c r="HD16" s="57" t="str">
        <f t="shared" ref="HD16:HD42" si="92">IF(CB16&lt;=0," ",IF(T16&lt;=0," ",IF(CB16/T16*100&gt;200,"СВ.200",CB16/T16)))</f>
        <v xml:space="preserve"> </v>
      </c>
      <c r="HE16" s="57">
        <f t="shared" si="32"/>
        <v>6.9333404615320421E-2</v>
      </c>
      <c r="HF16" s="57">
        <f t="shared" si="32"/>
        <v>6.9333404615320421E-2</v>
      </c>
      <c r="HG16" s="57" t="str">
        <f t="shared" ref="HG16:HG42" si="93">IF(BY16&lt;=0," ",IF(Q16&lt;=0," ",IF(BY16/Q16*100&gt;200,"СВ.200",BY16/Q16)))</f>
        <v xml:space="preserve"> </v>
      </c>
      <c r="HH16" s="57">
        <f t="shared" si="33"/>
        <v>1.3261599609667182E-4</v>
      </c>
      <c r="HI16" s="57">
        <f t="shared" si="33"/>
        <v>1.3261599609667182E-4</v>
      </c>
      <c r="HJ16" s="57" t="str">
        <f t="shared" si="33"/>
        <v xml:space="preserve"> </v>
      </c>
      <c r="HK16" s="57">
        <f t="shared" si="34"/>
        <v>3.223193669134505E-5</v>
      </c>
      <c r="HL16" s="57">
        <f t="shared" si="34"/>
        <v>3.223193669134505E-5</v>
      </c>
      <c r="HM16" s="57" t="str">
        <f t="shared" si="87"/>
        <v xml:space="preserve"> </v>
      </c>
      <c r="HN16" s="57">
        <f t="shared" si="35"/>
        <v>9.9892415217353009E-2</v>
      </c>
      <c r="HO16" s="57">
        <f t="shared" si="35"/>
        <v>9.9892415217353009E-2</v>
      </c>
      <c r="HP16" s="57" t="str">
        <f t="shared" si="88"/>
        <v xml:space="preserve"> </v>
      </c>
      <c r="HQ16" s="57">
        <f t="shared" si="36"/>
        <v>8.3922062355651042E-2</v>
      </c>
      <c r="HR16" s="57">
        <f t="shared" si="36"/>
        <v>8.3922062355651042E-2</v>
      </c>
      <c r="HS16" s="57" t="str">
        <f t="shared" si="36"/>
        <v xml:space="preserve"> </v>
      </c>
      <c r="HT16" s="57">
        <f t="shared" si="37"/>
        <v>4.6892328554493774E-2</v>
      </c>
      <c r="HU16" s="57">
        <f t="shared" si="37"/>
        <v>4.6892328554493774E-2</v>
      </c>
      <c r="HV16" s="57" t="str">
        <f t="shared" si="37"/>
        <v xml:space="preserve"> </v>
      </c>
      <c r="HW16" s="57">
        <f t="shared" si="38"/>
        <v>4.9601568732336801E-2</v>
      </c>
      <c r="HX16" s="57">
        <f t="shared" si="38"/>
        <v>4.9601568732336801E-2</v>
      </c>
      <c r="HY16" s="57" t="str">
        <f t="shared" si="38"/>
        <v xml:space="preserve"> </v>
      </c>
      <c r="HZ16" s="57">
        <f t="shared" si="39"/>
        <v>2.799388118167016E-2</v>
      </c>
      <c r="IA16" s="57">
        <f t="shared" si="39"/>
        <v>2.799388118167016E-2</v>
      </c>
      <c r="IB16" s="63" t="str">
        <f t="shared" si="39"/>
        <v xml:space="preserve"> </v>
      </c>
      <c r="IC16" s="57">
        <f t="shared" si="40"/>
        <v>4.3527007721377735E-2</v>
      </c>
      <c r="ID16" s="57">
        <f t="shared" si="40"/>
        <v>4.3527007721377735E-2</v>
      </c>
      <c r="IE16" s="57" t="str">
        <f t="shared" si="40"/>
        <v xml:space="preserve"> </v>
      </c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</row>
    <row r="17" spans="1:239" s="24" customFormat="1" ht="31.5" customHeight="1" x14ac:dyDescent="0.2">
      <c r="A17" s="26"/>
      <c r="B17" s="22" t="s">
        <v>31</v>
      </c>
      <c r="C17" s="65"/>
      <c r="D17" s="32"/>
      <c r="E17" s="66"/>
      <c r="F17" s="67" t="s">
        <v>23</v>
      </c>
      <c r="G17" s="68"/>
      <c r="H17" s="68"/>
      <c r="I17" s="67" t="s">
        <v>23</v>
      </c>
      <c r="J17" s="68"/>
      <c r="K17" s="68"/>
      <c r="L17" s="68"/>
      <c r="M17" s="68"/>
      <c r="N17" s="68"/>
      <c r="O17" s="68"/>
      <c r="P17" s="68"/>
      <c r="Q17" s="68"/>
      <c r="R17" s="28"/>
      <c r="S17" s="28"/>
      <c r="T17" s="28"/>
      <c r="U17" s="28"/>
      <c r="V17" s="28"/>
      <c r="W17" s="28"/>
      <c r="X17" s="28"/>
      <c r="Y17" s="28"/>
      <c r="Z17" s="28"/>
      <c r="AA17" s="68"/>
      <c r="AB17" s="68"/>
      <c r="AC17" s="68"/>
      <c r="AD17" s="68"/>
      <c r="AE17" s="68"/>
      <c r="AF17" s="68"/>
      <c r="AG17" s="28"/>
      <c r="AH17" s="28"/>
      <c r="AI17" s="28"/>
      <c r="AJ17" s="28"/>
      <c r="AK17" s="28"/>
      <c r="AL17" s="28"/>
      <c r="AM17" s="28"/>
      <c r="AN17" s="28"/>
      <c r="AO17" s="28"/>
      <c r="AP17" s="68"/>
      <c r="AQ17" s="68"/>
      <c r="AR17" s="68"/>
      <c r="AS17" s="68"/>
      <c r="AT17" s="68"/>
      <c r="AU17" s="68"/>
      <c r="AV17" s="28"/>
      <c r="AW17" s="28"/>
      <c r="AX17" s="28"/>
      <c r="AY17" s="28"/>
      <c r="AZ17" s="28"/>
      <c r="BA17" s="28"/>
      <c r="BB17" s="28"/>
      <c r="BC17" s="28"/>
      <c r="BD17" s="28"/>
      <c r="BE17" s="68"/>
      <c r="BF17" s="68"/>
      <c r="BG17" s="68"/>
      <c r="BH17" s="68"/>
      <c r="BI17" s="68"/>
      <c r="BJ17" s="68"/>
      <c r="BK17" s="28"/>
      <c r="BL17" s="28"/>
      <c r="BM17" s="28"/>
      <c r="BN17" s="28"/>
      <c r="BO17" s="28"/>
      <c r="BP17" s="28"/>
      <c r="BQ17" s="28"/>
      <c r="BR17" s="28"/>
      <c r="BS17" s="28"/>
      <c r="BT17" s="68"/>
      <c r="BU17" s="68"/>
      <c r="BV17" s="68"/>
      <c r="BW17" s="68"/>
      <c r="BX17" s="68"/>
      <c r="BY17" s="68"/>
      <c r="BZ17" s="28"/>
      <c r="CA17" s="28"/>
      <c r="CB17" s="28"/>
      <c r="CC17" s="28"/>
      <c r="CD17" s="28"/>
      <c r="CE17" s="28"/>
      <c r="CF17" s="28"/>
      <c r="CG17" s="28"/>
      <c r="CH17" s="28"/>
      <c r="CI17" s="68"/>
      <c r="CJ17" s="68"/>
      <c r="CK17" s="68"/>
      <c r="CL17" s="68"/>
      <c r="CM17" s="68"/>
      <c r="CN17" s="68"/>
      <c r="CO17" s="28"/>
      <c r="CP17" s="28"/>
      <c r="CQ17" s="28"/>
      <c r="CR17" s="28"/>
      <c r="CS17" s="28"/>
      <c r="CT17" s="28"/>
      <c r="CU17" s="28"/>
      <c r="CV17" s="28"/>
      <c r="CW17" s="28"/>
      <c r="CX17" s="68"/>
      <c r="CY17" s="68"/>
      <c r="CZ17" s="68"/>
      <c r="DA17" s="68"/>
      <c r="DB17" s="68"/>
      <c r="DC17" s="68"/>
      <c r="DD17" s="28"/>
      <c r="DE17" s="28"/>
      <c r="DF17" s="28"/>
      <c r="DG17" s="28"/>
      <c r="DH17" s="28"/>
      <c r="DI17" s="28"/>
      <c r="DJ17" s="28"/>
      <c r="DK17" s="28"/>
      <c r="DL17" s="28"/>
      <c r="DM17" s="68"/>
      <c r="DN17" s="68"/>
      <c r="DO17" s="68"/>
      <c r="DP17" s="68"/>
      <c r="DQ17" s="68"/>
      <c r="DR17" s="68"/>
      <c r="DS17" s="28"/>
      <c r="DT17" s="28"/>
      <c r="DU17" s="28"/>
      <c r="DV17" s="28"/>
      <c r="DW17" s="28"/>
      <c r="DX17" s="28"/>
      <c r="DY17" s="28"/>
      <c r="DZ17" s="28"/>
      <c r="EA17" s="28"/>
      <c r="EB17" s="68"/>
      <c r="EC17" s="68"/>
      <c r="ED17" s="68"/>
      <c r="EE17" s="68"/>
      <c r="EF17" s="68"/>
      <c r="EG17" s="68"/>
      <c r="EH17" s="28"/>
      <c r="EI17" s="28"/>
      <c r="EJ17" s="28"/>
      <c r="EK17" s="28"/>
      <c r="EL17" s="28"/>
      <c r="EM17" s="28"/>
      <c r="EN17" s="28"/>
      <c r="EO17" s="28"/>
      <c r="EP17" s="28"/>
      <c r="EQ17" s="68"/>
      <c r="ER17" s="68"/>
      <c r="ES17" s="68"/>
      <c r="ET17" s="68"/>
      <c r="EU17" s="68"/>
      <c r="EV17" s="68"/>
      <c r="EW17" s="28"/>
      <c r="EX17" s="28"/>
      <c r="EY17" s="28"/>
      <c r="EZ17" s="28"/>
      <c r="FA17" s="28"/>
      <c r="FB17" s="28"/>
      <c r="FC17" s="28"/>
      <c r="FD17" s="28"/>
      <c r="FE17" s="28"/>
      <c r="FF17" s="68"/>
      <c r="FG17" s="68"/>
      <c r="FH17" s="68"/>
      <c r="FI17" s="68"/>
      <c r="FJ17" s="68"/>
      <c r="FK17" s="68"/>
      <c r="FL17" s="28"/>
      <c r="FM17" s="28"/>
      <c r="FN17" s="28"/>
      <c r="FO17" s="28"/>
      <c r="FP17" s="28"/>
      <c r="FQ17" s="28"/>
      <c r="FR17" s="28"/>
      <c r="FS17" s="28"/>
      <c r="FT17" s="28"/>
      <c r="FU17" s="68"/>
      <c r="FV17" s="68"/>
      <c r="FW17" s="68"/>
      <c r="FX17" s="68"/>
      <c r="FY17" s="68"/>
      <c r="FZ17" s="68"/>
      <c r="GA17" s="28"/>
      <c r="GB17" s="28"/>
      <c r="GC17" s="28"/>
      <c r="GD17" s="28"/>
      <c r="GE17" s="28"/>
      <c r="GF17" s="28"/>
      <c r="GG17" s="68"/>
      <c r="GH17" s="68"/>
      <c r="GI17" s="68"/>
      <c r="GJ17" s="36" t="str">
        <f t="shared" si="24"/>
        <v xml:space="preserve"> </v>
      </c>
      <c r="GK17" s="6" t="str">
        <f t="shared" si="24"/>
        <v xml:space="preserve"> </v>
      </c>
      <c r="GL17" s="6" t="str">
        <f t="shared" si="24"/>
        <v xml:space="preserve"> </v>
      </c>
      <c r="GM17" s="36" t="str">
        <f t="shared" si="25"/>
        <v xml:space="preserve"> </v>
      </c>
      <c r="GN17" s="6" t="str">
        <f t="shared" si="25"/>
        <v xml:space="preserve"> </v>
      </c>
      <c r="GO17" s="6" t="str">
        <f t="shared" si="86"/>
        <v xml:space="preserve"> </v>
      </c>
      <c r="GP17" s="36" t="str">
        <f t="shared" si="26"/>
        <v xml:space="preserve"> </v>
      </c>
      <c r="GQ17" s="6" t="str">
        <f t="shared" si="26"/>
        <v xml:space="preserve"> </v>
      </c>
      <c r="GR17" s="6" t="str">
        <f t="shared" si="26"/>
        <v xml:space="preserve"> </v>
      </c>
      <c r="GS17" s="36" t="str">
        <f t="shared" si="27"/>
        <v xml:space="preserve"> </v>
      </c>
      <c r="GT17" s="6" t="str">
        <f t="shared" si="27"/>
        <v xml:space="preserve"> </v>
      </c>
      <c r="GU17" s="6" t="str">
        <f t="shared" si="27"/>
        <v xml:space="preserve"> </v>
      </c>
      <c r="GV17" s="36" t="str">
        <f>IF(CC17&lt;=0," ",IF(U17&lt;=0," ",IF(CC17/U17*100&gt;200,"СВ.200",CC17/U17)))</f>
        <v xml:space="preserve"> </v>
      </c>
      <c r="GW17" s="6" t="str">
        <f>IF(CD17&lt;=0," ",IF(V17&lt;=0," ",IF(CD17/V17*100&gt;200,"СВ.200",CD17/V17)))</f>
        <v xml:space="preserve"> </v>
      </c>
      <c r="GX17" s="6" t="str">
        <f>IF(CE17&lt;=0," ",IF(W17&lt;=0," ",IF(CE17/W17*100&gt;200,"СВ.200",CE17/W17)))</f>
        <v xml:space="preserve"> </v>
      </c>
      <c r="GY17" s="69" t="str">
        <f t="shared" si="30"/>
        <v xml:space="preserve"> </v>
      </c>
      <c r="GZ17" s="70" t="str">
        <f t="shared" si="30"/>
        <v xml:space="preserve"> </v>
      </c>
      <c r="HA17" s="6"/>
      <c r="HB17" s="36" t="str">
        <f>IF(BQ17&lt;=0," ",IF(X17&lt;=0," ",IF(DQ17/X17*100&gt;200,"СВ.200",BQ17/X17)))</f>
        <v xml:space="preserve"> </v>
      </c>
      <c r="HC17" s="6" t="str">
        <f>IF(BR17&lt;=0," ",IF(Y17&lt;=0," ",IF(DR17/Y17*100&gt;200,"СВ.200",BR17/Y17)))</f>
        <v xml:space="preserve"> </v>
      </c>
      <c r="HD17" s="6" t="str">
        <f t="shared" si="92"/>
        <v xml:space="preserve"> </v>
      </c>
      <c r="HE17" s="36" t="str">
        <f t="shared" si="32"/>
        <v xml:space="preserve"> </v>
      </c>
      <c r="HF17" s="6" t="str">
        <f t="shared" si="32"/>
        <v xml:space="preserve"> </v>
      </c>
      <c r="HG17" s="6" t="str">
        <f t="shared" si="93"/>
        <v xml:space="preserve"> </v>
      </c>
      <c r="HH17" s="36" t="str">
        <f t="shared" si="33"/>
        <v xml:space="preserve"> </v>
      </c>
      <c r="HI17" s="6" t="str">
        <f t="shared" si="33"/>
        <v xml:space="preserve"> </v>
      </c>
      <c r="HJ17" s="6" t="str">
        <f t="shared" si="33"/>
        <v xml:space="preserve"> </v>
      </c>
      <c r="HK17" s="36" t="str">
        <f t="shared" si="34"/>
        <v xml:space="preserve"> </v>
      </c>
      <c r="HL17" s="6" t="str">
        <f t="shared" si="34"/>
        <v xml:space="preserve"> </v>
      </c>
      <c r="HM17" s="6" t="str">
        <f t="shared" si="87"/>
        <v xml:space="preserve"> </v>
      </c>
      <c r="HN17" s="36" t="str">
        <f t="shared" si="35"/>
        <v xml:space="preserve"> </v>
      </c>
      <c r="HO17" s="6" t="str">
        <f t="shared" si="35"/>
        <v xml:space="preserve"> </v>
      </c>
      <c r="HP17" s="6" t="str">
        <f t="shared" si="88"/>
        <v xml:space="preserve"> </v>
      </c>
      <c r="HQ17" s="36" t="str">
        <f t="shared" si="36"/>
        <v xml:space="preserve"> </v>
      </c>
      <c r="HR17" s="6" t="str">
        <f t="shared" si="36"/>
        <v xml:space="preserve"> </v>
      </c>
      <c r="HS17" s="6" t="str">
        <f t="shared" si="36"/>
        <v xml:space="preserve"> </v>
      </c>
      <c r="HT17" s="36" t="str">
        <f t="shared" si="37"/>
        <v xml:space="preserve"> </v>
      </c>
      <c r="HU17" s="6" t="str">
        <f t="shared" si="37"/>
        <v xml:space="preserve"> </v>
      </c>
      <c r="HV17" s="6" t="str">
        <f t="shared" si="37"/>
        <v xml:space="preserve"> </v>
      </c>
      <c r="HW17" s="36" t="str">
        <f t="shared" si="38"/>
        <v xml:space="preserve"> </v>
      </c>
      <c r="HX17" s="6" t="str">
        <f t="shared" si="38"/>
        <v xml:space="preserve"> </v>
      </c>
      <c r="HY17" s="6" t="str">
        <f t="shared" si="38"/>
        <v xml:space="preserve"> </v>
      </c>
      <c r="HZ17" s="36" t="str">
        <f t="shared" si="39"/>
        <v xml:space="preserve"> </v>
      </c>
      <c r="IA17" s="6" t="str">
        <f t="shared" si="39"/>
        <v xml:space="preserve"> </v>
      </c>
      <c r="IB17" s="11" t="str">
        <f t="shared" si="39"/>
        <v xml:space="preserve"> </v>
      </c>
      <c r="IC17" s="36" t="str">
        <f t="shared" si="40"/>
        <v xml:space="preserve"> </v>
      </c>
      <c r="ID17" s="6" t="str">
        <f t="shared" si="40"/>
        <v xml:space="preserve"> </v>
      </c>
      <c r="IE17" s="6" t="str">
        <f t="shared" si="40"/>
        <v xml:space="preserve"> </v>
      </c>
    </row>
    <row r="18" spans="1:239" s="24" customFormat="1" outlineLevel="1" x14ac:dyDescent="0.2">
      <c r="A18" s="26">
        <v>7</v>
      </c>
      <c r="B18" s="27" t="s">
        <v>32</v>
      </c>
      <c r="C18" s="28">
        <f>SUM(D18:E18)</f>
        <v>39767050.629999995</v>
      </c>
      <c r="D18" s="34">
        <v>22792793.27</v>
      </c>
      <c r="E18" s="29">
        <v>16974257.359999999</v>
      </c>
      <c r="F18" s="28">
        <f>SUM(G18:H18)</f>
        <v>42550072.740000002</v>
      </c>
      <c r="G18" s="34">
        <v>24297033.210000001</v>
      </c>
      <c r="H18" s="29">
        <v>18253039.530000001</v>
      </c>
      <c r="I18" s="28">
        <f>SUM(J18:K18)</f>
        <v>34157733.409999996</v>
      </c>
      <c r="J18" s="34">
        <v>19492017.43</v>
      </c>
      <c r="K18" s="29">
        <v>14665715.98</v>
      </c>
      <c r="L18" s="6">
        <f>F18/C18</f>
        <v>1.0699831158185142</v>
      </c>
      <c r="M18" s="6">
        <f>G18/D18</f>
        <v>1.0659962963810974</v>
      </c>
      <c r="N18" s="6">
        <f>H18/E18</f>
        <v>1.0753365607035901</v>
      </c>
      <c r="O18" s="6">
        <f t="shared" ref="O18:Q38" si="94">IF(I18=0," ",IF(F18/I18*100&gt;200,"СВ.200",F18/I18))</f>
        <v>1.2456936831629195</v>
      </c>
      <c r="P18" s="6">
        <f t="shared" si="94"/>
        <v>1.2465119784165923</v>
      </c>
      <c r="Q18" s="6">
        <f t="shared" si="94"/>
        <v>1.2446060973014972</v>
      </c>
      <c r="R18" s="28">
        <f t="shared" ref="R18:R39" si="95">SUM(S18:T18)</f>
        <v>34501570</v>
      </c>
      <c r="S18" s="29">
        <v>18452400</v>
      </c>
      <c r="T18" s="29">
        <v>16049170</v>
      </c>
      <c r="U18" s="28">
        <f>SUM(V18:W18)</f>
        <v>36905927.32</v>
      </c>
      <c r="V18" s="29">
        <v>19815034.23</v>
      </c>
      <c r="W18" s="29">
        <v>17090893.09</v>
      </c>
      <c r="X18" s="28">
        <f>SUM(Y18:Z18)</f>
        <v>29660901.830000002</v>
      </c>
      <c r="Y18" s="29">
        <v>16582630.300000001</v>
      </c>
      <c r="Z18" s="29">
        <v>13078271.530000001</v>
      </c>
      <c r="AA18" s="6">
        <f>U18/R18</f>
        <v>1.0696883451970447</v>
      </c>
      <c r="AB18" s="6">
        <f>V18/S18</f>
        <v>1.0738459078493854</v>
      </c>
      <c r="AC18" s="6">
        <f>W18/T18</f>
        <v>1.0649082220451276</v>
      </c>
      <c r="AD18" s="6">
        <f t="shared" ref="AD18:AF38" si="96">IF(X18=0," ",IF(U18/X18*100&gt;200,"СВ.200",U18/X18))</f>
        <v>1.2442618073962992</v>
      </c>
      <c r="AE18" s="6">
        <f t="shared" si="96"/>
        <v>1.1949270936830811</v>
      </c>
      <c r="AF18" s="6">
        <f t="shared" si="96"/>
        <v>1.3068158931243721</v>
      </c>
      <c r="AG18" s="28">
        <f t="shared" ref="AG18:AG39" si="97">SUM(AH18:AI18)</f>
        <v>23182280</v>
      </c>
      <c r="AH18" s="29">
        <v>9491200</v>
      </c>
      <c r="AI18" s="29">
        <v>13691080</v>
      </c>
      <c r="AJ18" s="28">
        <f t="shared" ref="AJ18:AJ39" si="98">SUM(AK18:AL18)</f>
        <v>25042106.190000001</v>
      </c>
      <c r="AK18" s="29">
        <v>10630443.65</v>
      </c>
      <c r="AL18" s="29">
        <v>14411662.540000001</v>
      </c>
      <c r="AM18" s="28">
        <f t="shared" ref="AM18:AM39" si="99">SUM(AN18:AO18)</f>
        <v>18836712.780000001</v>
      </c>
      <c r="AN18" s="29">
        <v>8135414.8799999999</v>
      </c>
      <c r="AO18" s="29">
        <v>10701297.9</v>
      </c>
      <c r="AP18" s="6">
        <f t="shared" ref="AP18:AR40" si="100">AJ18/AG18</f>
        <v>1.0802261981996595</v>
      </c>
      <c r="AQ18" s="6">
        <f t="shared" si="100"/>
        <v>1.1200315713503035</v>
      </c>
      <c r="AR18" s="6">
        <f t="shared" si="100"/>
        <v>1.0526315338161782</v>
      </c>
      <c r="AS18" s="6">
        <f t="shared" ref="AS18:AU38" si="101">IF(AM18=0," ",IF(AJ18/AM18*100&gt;200,"СВ.200",AJ18/AM18))</f>
        <v>1.3294308026286101</v>
      </c>
      <c r="AT18" s="6">
        <f t="shared" si="101"/>
        <v>1.3066873425390693</v>
      </c>
      <c r="AU18" s="6">
        <f t="shared" si="101"/>
        <v>1.3467209935348123</v>
      </c>
      <c r="AV18" s="28">
        <f t="shared" ref="AV18:AV39" si="102">SUM(AW18:AX18)</f>
        <v>7816500</v>
      </c>
      <c r="AW18" s="29">
        <v>6506100</v>
      </c>
      <c r="AX18" s="29">
        <v>1310400</v>
      </c>
      <c r="AY18" s="28">
        <f t="shared" ref="AY18:AY39" si="103">SUM(AZ18:BA18)</f>
        <v>7533385</v>
      </c>
      <c r="AZ18" s="29">
        <v>6270478.3499999996</v>
      </c>
      <c r="BA18" s="29">
        <v>1262906.6499999999</v>
      </c>
      <c r="BB18" s="28">
        <f t="shared" ref="BB18:BB39" si="104">SUM(BC18:BD18)</f>
        <v>7305936.7599999998</v>
      </c>
      <c r="BC18" s="29">
        <v>6081813.0999999996</v>
      </c>
      <c r="BD18" s="29">
        <v>1224123.6599999999</v>
      </c>
      <c r="BE18" s="6">
        <f>AY18/AV18</f>
        <v>0.96377982472973833</v>
      </c>
      <c r="BF18" s="6">
        <f>AZ18/AW18</f>
        <v>0.96378450223636269</v>
      </c>
      <c r="BG18" s="71">
        <f>BA18/AX18</f>
        <v>0.96375660103785099</v>
      </c>
      <c r="BH18" s="72">
        <f t="shared" ref="BH18:BI42" si="105">AY18/BB18</f>
        <v>1.0311319749228161</v>
      </c>
      <c r="BI18" s="72">
        <f>AZ18/BC18</f>
        <v>1.0310212179982972</v>
      </c>
      <c r="BJ18" s="72">
        <f>IF(BD18=0," ",IF(BA18/BD18*100&gt;200,"СВ.200",BA18/BD18))</f>
        <v>1.031682248507475</v>
      </c>
      <c r="BK18" s="28">
        <f t="shared" ref="BK18:BK39" si="106">SUM(BL18:BM18)</f>
        <v>1320000</v>
      </c>
      <c r="BL18" s="29">
        <v>1320000</v>
      </c>
      <c r="BM18" s="32"/>
      <c r="BN18" s="28">
        <f t="shared" ref="BN18:BN39" si="107">SUM(BO18:BP18)</f>
        <v>1352497.43</v>
      </c>
      <c r="BO18" s="29">
        <v>1352497.43</v>
      </c>
      <c r="BP18" s="32"/>
      <c r="BQ18" s="28">
        <f t="shared" ref="BQ18:BQ39" si="108">SUM(BR18:BS18)</f>
        <v>1277844.69</v>
      </c>
      <c r="BR18" s="29">
        <v>1277844.69</v>
      </c>
      <c r="BS18" s="32">
        <v>0</v>
      </c>
      <c r="BT18" s="6">
        <f t="shared" ref="BT18:BU40" si="109">BN18/BK18</f>
        <v>1.0246192651515151</v>
      </c>
      <c r="BU18" s="6">
        <f>BO18/BL18</f>
        <v>1.0246192651515151</v>
      </c>
      <c r="BV18" s="66"/>
      <c r="BW18" s="6">
        <f>BN18/BQ18</f>
        <v>1.0584208242083002</v>
      </c>
      <c r="BX18" s="6">
        <f t="shared" ref="BX18:BX40" si="110">BO18/BR18</f>
        <v>1.0584208242083002</v>
      </c>
      <c r="BY18" s="66"/>
      <c r="BZ18" s="28">
        <f t="shared" ref="BZ18:BZ39" si="111">SUM(CA18:CB18)</f>
        <v>0</v>
      </c>
      <c r="CA18" s="34">
        <v>0</v>
      </c>
      <c r="CB18" s="34"/>
      <c r="CC18" s="28">
        <f t="shared" ref="CC18:CC39" si="112">SUM(CD18:CE18)</f>
        <v>0</v>
      </c>
      <c r="CD18" s="29">
        <v>0</v>
      </c>
      <c r="CE18" s="32"/>
      <c r="CF18" s="28">
        <f t="shared" ref="CF18:CF39" si="113">SUM(CG18:CH18)</f>
        <v>0</v>
      </c>
      <c r="CG18" s="29">
        <v>0</v>
      </c>
      <c r="CH18" s="32"/>
      <c r="CI18" s="6" t="str">
        <f t="shared" si="62"/>
        <v xml:space="preserve"> </v>
      </c>
      <c r="CJ18" s="6" t="str">
        <f t="shared" si="62"/>
        <v xml:space="preserve"> </v>
      </c>
      <c r="CK18" s="66"/>
      <c r="CL18" s="6" t="str">
        <f>IF(CC18&lt;0," ",IF(CF18&lt;0," ",IF(CF18=0," ",IF(CC18/CF18*100&gt;200,"СВ.200",CC18/CF18))))</f>
        <v xml:space="preserve"> </v>
      </c>
      <c r="CM18" s="6" t="str">
        <f>IF(CD18&lt;0," ",IF(CG18&lt;0," ",IF(CG18=0," ",IF(CD18/CG18*100&gt;200,"СВ.200",CD18/CG18))))</f>
        <v xml:space="preserve"> </v>
      </c>
      <c r="CN18" s="66"/>
      <c r="CO18" s="28">
        <f t="shared" ref="CO18:CO39" si="114">SUM(CP18:CQ18)</f>
        <v>196000</v>
      </c>
      <c r="CP18" s="29">
        <v>196000</v>
      </c>
      <c r="CQ18" s="32"/>
      <c r="CR18" s="28">
        <f t="shared" ref="CR18:CR39" si="115">SUM(CS18:CT18)</f>
        <v>507062.9</v>
      </c>
      <c r="CS18" s="29">
        <v>507062.9</v>
      </c>
      <c r="CT18" s="32"/>
      <c r="CU18" s="28">
        <f t="shared" ref="CU18:CU39" si="116">SUM(CV18:CW18)</f>
        <v>374630.94</v>
      </c>
      <c r="CV18" s="29">
        <v>374630.94</v>
      </c>
      <c r="CW18" s="32">
        <v>0</v>
      </c>
      <c r="CX18" s="6" t="str">
        <f t="shared" ref="CX18:CZ33" si="117">IF(CO18=0," ",IF(CR18/CO18*100&gt;200,"СВ.200",CR18/CO18))</f>
        <v>СВ.200</v>
      </c>
      <c r="CY18" s="6" t="str">
        <f t="shared" si="117"/>
        <v>СВ.200</v>
      </c>
      <c r="CZ18" s="6" t="str">
        <f t="shared" si="117"/>
        <v xml:space="preserve"> </v>
      </c>
      <c r="DA18" s="6">
        <f t="shared" ref="DA18:DC33" si="118">IF(CU18=0," ",IF(CR18/CU18*100&gt;200,"СВ.200",CR18/CU18))</f>
        <v>1.3534997936902917</v>
      </c>
      <c r="DB18" s="6">
        <f t="shared" si="118"/>
        <v>1.3534997936902917</v>
      </c>
      <c r="DC18" s="6" t="str">
        <f t="shared" si="118"/>
        <v xml:space="preserve"> </v>
      </c>
      <c r="DD18" s="28">
        <f t="shared" ref="DD18:DD39" si="119">SUM(DE18:DF18)</f>
        <v>224890</v>
      </c>
      <c r="DE18" s="29">
        <v>117800</v>
      </c>
      <c r="DF18" s="29">
        <v>107090</v>
      </c>
      <c r="DG18" s="28">
        <f t="shared" ref="DG18:DG38" si="120">SUM(DH18:DI18)</f>
        <v>219127.52</v>
      </c>
      <c r="DH18" s="29">
        <v>118327.36</v>
      </c>
      <c r="DI18" s="29">
        <v>100800.15999999999</v>
      </c>
      <c r="DJ18" s="28">
        <f t="shared" ref="DJ18:DJ38" si="121">SUM(DK18:DL18)</f>
        <v>178056.47999999998</v>
      </c>
      <c r="DK18" s="29">
        <v>98234.04</v>
      </c>
      <c r="DL18" s="29">
        <v>79822.44</v>
      </c>
      <c r="DM18" s="6">
        <f t="shared" ref="DM18:DO38" si="122">IF(DD18&lt;=0," ",IF(DG18&lt;=0," ",IF(DG18/DD18*100&gt;200,"СВ.200",DG18/DD18)))</f>
        <v>0.97437645070923562</v>
      </c>
      <c r="DN18" s="6">
        <f t="shared" si="122"/>
        <v>1.0044767402376911</v>
      </c>
      <c r="DO18" s="6">
        <f t="shared" si="122"/>
        <v>0.94126585115323547</v>
      </c>
      <c r="DP18" s="6">
        <f t="shared" ref="DP18:DR40" si="123">IF(DJ18&lt;=0," ",IF(DG18&lt;=0," ",IF(DG18/DJ18*100&gt;200,"СВ.200",DG18/DJ18)))</f>
        <v>1.2306629896311554</v>
      </c>
      <c r="DQ18" s="6">
        <f t="shared" si="123"/>
        <v>1.2045453897650957</v>
      </c>
      <c r="DR18" s="6">
        <f t="shared" si="123"/>
        <v>1.2628047952430417</v>
      </c>
      <c r="DS18" s="28">
        <f>SUM(DT18:DU18)</f>
        <v>289690</v>
      </c>
      <c r="DT18" s="32"/>
      <c r="DU18" s="29">
        <v>289690</v>
      </c>
      <c r="DV18" s="28">
        <f t="shared" ref="DV18:DV38" si="124">SUM(DW18:DX18)</f>
        <v>400687.2</v>
      </c>
      <c r="DW18" s="32"/>
      <c r="DX18" s="29">
        <v>400687.2</v>
      </c>
      <c r="DY18" s="28">
        <f t="shared" ref="DY18:DY38" si="125">SUM(DZ18:EA18)</f>
        <v>500796.48000000004</v>
      </c>
      <c r="DZ18" s="32"/>
      <c r="EA18" s="29">
        <v>500796.48000000004</v>
      </c>
      <c r="EB18" s="6">
        <f>IF(DS18=0," ",IF(DV18/DS18*100&gt;200,"СВ.200",DV18/DS18))</f>
        <v>1.3831585487935381</v>
      </c>
      <c r="EC18" s="6" t="str">
        <f>IF(DT18=0," ",IF(DW18/DT18*100&gt;200,"СВ.200",DW18/DT18))</f>
        <v xml:space="preserve"> </v>
      </c>
      <c r="ED18" s="6">
        <f>IF(DU18=0," ",IF(DX18/DU18*100&gt;200,"СВ.200",DX18/DU18))</f>
        <v>1.3831585487935381</v>
      </c>
      <c r="EE18" s="6">
        <f>IF(DY18=0," ",IF(DV18/DY18*100&gt;200,"СВ.200",DV18/DY18))</f>
        <v>0.8000998729064549</v>
      </c>
      <c r="EF18" s="6" t="str">
        <f>IF(DZ18=0," ",IF(DW18/DZ18*100&gt;200,"СВ.200",DW18/DZ18))</f>
        <v xml:space="preserve"> </v>
      </c>
      <c r="EG18" s="6">
        <f>IF(EA18=0," ",IF(DX18/EA18*100&gt;200,"СВ.200",DX18/EA18))</f>
        <v>0.8000998729064549</v>
      </c>
      <c r="EH18" s="28">
        <f t="shared" ref="EH18:EH39" si="126">SUM(EI18:EJ18)</f>
        <v>649110</v>
      </c>
      <c r="EI18" s="29"/>
      <c r="EJ18" s="29">
        <v>649110</v>
      </c>
      <c r="EK18" s="28">
        <f t="shared" ref="EK18:EK39" si="127">SUM(EL18:EM18)</f>
        <v>913036.54</v>
      </c>
      <c r="EL18" s="32"/>
      <c r="EM18" s="29">
        <v>913036.54</v>
      </c>
      <c r="EN18" s="28">
        <f t="shared" ref="EN18:EN39" si="128">SUM(EO18:EP18)</f>
        <v>570031.05000000005</v>
      </c>
      <c r="EO18" s="32"/>
      <c r="EP18" s="29">
        <v>570031.05000000005</v>
      </c>
      <c r="EQ18" s="6">
        <f t="shared" ref="EQ18:ES33" si="129">IF(EH18=0," ",IF(EK18/EH18*100&gt;200,"СВ.200",EK18/EH18))</f>
        <v>1.4065975566544962</v>
      </c>
      <c r="ER18" s="6" t="str">
        <f t="shared" si="129"/>
        <v xml:space="preserve"> </v>
      </c>
      <c r="ES18" s="6">
        <f t="shared" si="129"/>
        <v>1.4065975566544962</v>
      </c>
      <c r="ET18" s="6">
        <f t="shared" ref="ET18:EV33" si="130">IF(EN18=0," ",IF(EK18/EN18*100&gt;200,"СВ.200",EK18/EN18))</f>
        <v>1.6017312390263652</v>
      </c>
      <c r="EU18" s="6" t="str">
        <f t="shared" si="130"/>
        <v xml:space="preserve"> </v>
      </c>
      <c r="EV18" s="6">
        <f t="shared" si="130"/>
        <v>1.6017312390263652</v>
      </c>
      <c r="EW18" s="28">
        <f t="shared" ref="EW18:EW39" si="131">SUM(EX18:EY18)</f>
        <v>0</v>
      </c>
      <c r="EX18" s="32">
        <v>0</v>
      </c>
      <c r="EY18" s="28"/>
      <c r="EZ18" s="28">
        <f t="shared" ref="EZ18:EZ39" si="132">SUM(FA18:FB18)</f>
        <v>0</v>
      </c>
      <c r="FA18" s="29">
        <v>0</v>
      </c>
      <c r="FB18" s="28"/>
      <c r="FC18" s="28">
        <f t="shared" ref="FC18:FC39" si="133">SUM(FD18:FE18)</f>
        <v>0</v>
      </c>
      <c r="FD18" s="29">
        <v>0</v>
      </c>
      <c r="FE18" s="28"/>
      <c r="FF18" s="6" t="str">
        <f>IF(EW18&lt;=0," ",IF(EZ18&lt;=0," ",IF(EZ18/EW18*100&gt;200,"СВ.200",EZ18/EW18)))</f>
        <v xml:space="preserve"> </v>
      </c>
      <c r="FG18" s="6" t="str">
        <f>IF(EX18&lt;=0," ",IF(FA18&lt;=0," ",IF(FA18/EX18*100&gt;200,"СВ.200",FA18/EX18)))</f>
        <v xml:space="preserve"> </v>
      </c>
      <c r="FH18" s="6" t="str">
        <f t="shared" ref="FH18:FH42" si="134">IF(EY18=0," ",IF(FB18/EY18*100&gt;200,"СВ.200",FB18/EY18))</f>
        <v xml:space="preserve"> </v>
      </c>
      <c r="FI18" s="6" t="str">
        <f>IF(FC18&lt;=0," ",IF(EZ18&lt;=0," ",IF(EZ18/FC18*100&gt;200,"СВ.200",EZ18/FC18)))</f>
        <v xml:space="preserve"> </v>
      </c>
      <c r="FJ18" s="6" t="str">
        <f>IF(FD18&lt;=0," ",IF(FA18&lt;=0," ",IF(FA18/FD18*100&gt;200,"СВ.200",FA18/FD18)))</f>
        <v xml:space="preserve"> </v>
      </c>
      <c r="FK18" s="6" t="str">
        <f>IF(FB18&lt;0," ",IF(FE18&lt;0," ",IF(FE18=0," ",IF(FB18/FE18*100&gt;200,"СВ.200",FB18/FE18))))</f>
        <v xml:space="preserve"> </v>
      </c>
      <c r="FL18" s="28">
        <f t="shared" ref="FL18:FL39" si="135">SUM(FM18:FN18)</f>
        <v>823100</v>
      </c>
      <c r="FM18" s="29">
        <v>821300</v>
      </c>
      <c r="FN18" s="34">
        <v>1800</v>
      </c>
      <c r="FO18" s="28">
        <f t="shared" ref="FO18:FO39" si="136">SUM(FP18:FQ18)</f>
        <v>938024.54</v>
      </c>
      <c r="FP18" s="29">
        <v>936224.54</v>
      </c>
      <c r="FQ18" s="34">
        <v>1800</v>
      </c>
      <c r="FR18" s="28">
        <f t="shared" ref="FR18:FR39" si="137">SUM(FS18:FT18)</f>
        <v>616892.65</v>
      </c>
      <c r="FS18" s="29">
        <v>614692.65</v>
      </c>
      <c r="FT18" s="34">
        <v>2200</v>
      </c>
      <c r="FU18" s="6">
        <f t="shared" ref="FU18:FW42" si="138">IF(FL18=0," ",IF(FO18/FL18*100&gt;200,"СВ.200",FO18/FL18))</f>
        <v>1.1396240311019317</v>
      </c>
      <c r="FV18" s="6">
        <f t="shared" si="138"/>
        <v>1.1399300377450383</v>
      </c>
      <c r="FW18" s="6">
        <f t="shared" si="138"/>
        <v>1</v>
      </c>
      <c r="FX18" s="6">
        <f t="shared" ref="FX18:FY42" si="139">IF(FR18=0," ",IF(FO18/FR18*100&gt;200,"СВ.200",FO18/FR18))</f>
        <v>1.5205636507421509</v>
      </c>
      <c r="FY18" s="6">
        <f t="shared" si="139"/>
        <v>1.5230774924671704</v>
      </c>
      <c r="FZ18" s="6">
        <f t="shared" ref="FZ18:FZ42" si="140">IF(FQ18=0," ",IF(FT18/FQ18*100&gt;200,"СВ.200",FT18/FQ18))</f>
        <v>1.2222222222222223</v>
      </c>
      <c r="GA18" s="28">
        <f t="shared" ref="GA18:GA39" si="141">SUM(GB18:GC18)</f>
        <v>0</v>
      </c>
      <c r="GB18" s="29">
        <v>0</v>
      </c>
      <c r="GC18" s="28"/>
      <c r="GD18" s="28">
        <f t="shared" ref="GD18:GD39" si="142">SUM(GE18:GF18)</f>
        <v>0</v>
      </c>
      <c r="GE18" s="29">
        <v>0</v>
      </c>
      <c r="GF18" s="28"/>
      <c r="GG18" s="6" t="str">
        <f t="shared" ref="GG18:GI33" si="143">IF(GA18&lt;0," ",IF(GD18&lt;0," ",IF(GD18=0," ",IF(GA18/GD18*100&gt;200,"СВ.200",GA18/GD18))))</f>
        <v xml:space="preserve"> </v>
      </c>
      <c r="GH18" s="6" t="str">
        <f t="shared" si="143"/>
        <v xml:space="preserve"> </v>
      </c>
      <c r="GI18" s="6" t="str">
        <f t="shared" si="143"/>
        <v xml:space="preserve"> </v>
      </c>
      <c r="GJ18" s="36">
        <f t="shared" si="24"/>
        <v>0.86835099606803812</v>
      </c>
      <c r="GK18" s="6">
        <f t="shared" si="24"/>
        <v>0.85073955836289239</v>
      </c>
      <c r="GL18" s="6">
        <f t="shared" si="24"/>
        <v>0.89175813494787182</v>
      </c>
      <c r="GM18" s="36">
        <f t="shared" si="25"/>
        <v>0.8673528608402562</v>
      </c>
      <c r="GN18" s="6">
        <f t="shared" si="25"/>
        <v>0.81553307594133218</v>
      </c>
      <c r="GO18" s="6">
        <f t="shared" si="25"/>
        <v>0.93633134700169018</v>
      </c>
      <c r="GP18" s="36">
        <f t="shared" si="26"/>
        <v>0.63506878138640865</v>
      </c>
      <c r="GQ18" s="6">
        <f t="shared" si="26"/>
        <v>0.49059858012995677</v>
      </c>
      <c r="GR18" s="6">
        <f t="shared" si="26"/>
        <v>0.81825016979135923</v>
      </c>
      <c r="GS18" s="36">
        <f t="shared" si="27"/>
        <v>0.67853886918671802</v>
      </c>
      <c r="GT18" s="6">
        <f t="shared" si="27"/>
        <v>0.53648373889283962</v>
      </c>
      <c r="GU18" s="6">
        <f t="shared" si="27"/>
        <v>0.84323636360655518</v>
      </c>
      <c r="GV18" s="36">
        <f t="shared" ref="GV18:GX42" si="144">IF(BB18&lt;=0," ",IF(X18&lt;=0," ",IF(BB18/X18*100&gt;200,"СВ.200",BB18/X18)))</f>
        <v>0.24631539532660257</v>
      </c>
      <c r="GW18" s="6">
        <f t="shared" si="144"/>
        <v>0.36675804682204122</v>
      </c>
      <c r="GX18" s="6">
        <f t="shared" si="144"/>
        <v>9.3599804621887966E-2</v>
      </c>
      <c r="GY18" s="38">
        <f t="shared" si="30"/>
        <v>0.20412398622802036</v>
      </c>
      <c r="GZ18" s="39">
        <f t="shared" si="30"/>
        <v>0.31645054342154422</v>
      </c>
      <c r="HA18" s="6">
        <f t="shared" si="30"/>
        <v>7.3893543382992394E-2</v>
      </c>
      <c r="HB18" s="36">
        <f t="shared" ref="HB18:HC40" si="145">IF(BQ18&lt;=0," ",IF(X18&lt;=0," ",IF(BQ18/X18*100&gt;200,"СВ.200",BQ18/X18)))</f>
        <v>4.3081788184455884E-2</v>
      </c>
      <c r="HC18" s="6">
        <f t="shared" si="145"/>
        <v>7.7059228052620818E-2</v>
      </c>
      <c r="HD18" s="6" t="str">
        <f t="shared" si="92"/>
        <v xml:space="preserve"> </v>
      </c>
      <c r="HE18" s="36">
        <f>IF(BN18&lt;=0," ",IF(U18&lt;=0," ",IF(BN18/U18*100&gt;200,"СВ.200",BN18/U18)))</f>
        <v>3.6647160177629701E-2</v>
      </c>
      <c r="HF18" s="6">
        <f t="shared" si="32"/>
        <v>6.825612382502555E-2</v>
      </c>
      <c r="HG18" s="6" t="str">
        <f t="shared" si="93"/>
        <v xml:space="preserve"> </v>
      </c>
      <c r="HH18" s="36" t="str">
        <f t="shared" si="33"/>
        <v xml:space="preserve"> </v>
      </c>
      <c r="HI18" s="6" t="str">
        <f t="shared" si="33"/>
        <v xml:space="preserve"> </v>
      </c>
      <c r="HJ18" s="6" t="str">
        <f t="shared" si="33"/>
        <v xml:space="preserve"> </v>
      </c>
      <c r="HK18" s="36" t="str">
        <f t="shared" ref="HK18:HM40" si="146">IF(CC18&lt;=0," ",IF(U18&lt;=0," ",IF(CC18/U18*100&gt;200,"СВ.200",CC18/U18)))</f>
        <v xml:space="preserve"> </v>
      </c>
      <c r="HL18" s="6" t="str">
        <f t="shared" si="146"/>
        <v xml:space="preserve"> </v>
      </c>
      <c r="HM18" s="6" t="str">
        <f t="shared" si="87"/>
        <v xml:space="preserve"> </v>
      </c>
      <c r="HN18" s="36">
        <f t="shared" si="35"/>
        <v>1.9218264274872859E-2</v>
      </c>
      <c r="HO18" s="6" t="str">
        <f t="shared" si="35"/>
        <v xml:space="preserve"> </v>
      </c>
      <c r="HP18" s="6">
        <f t="shared" si="35"/>
        <v>4.3586115236437517E-2</v>
      </c>
      <c r="HQ18" s="36">
        <f t="shared" si="36"/>
        <v>2.4739563704316101E-2</v>
      </c>
      <c r="HR18" s="6" t="str">
        <f t="shared" si="36"/>
        <v xml:space="preserve"> </v>
      </c>
      <c r="HS18" s="6">
        <f t="shared" si="36"/>
        <v>5.3422400759982759E-2</v>
      </c>
      <c r="HT18" s="36">
        <f t="shared" si="37"/>
        <v>1.688406114117131E-2</v>
      </c>
      <c r="HU18" s="6" t="str">
        <f t="shared" si="37"/>
        <v xml:space="preserve"> </v>
      </c>
      <c r="HV18" s="6">
        <f t="shared" si="37"/>
        <v>3.829225282952968E-2</v>
      </c>
      <c r="HW18" s="36">
        <f t="shared" si="38"/>
        <v>1.0856987727899748E-2</v>
      </c>
      <c r="HX18" s="6" t="str">
        <f t="shared" si="38"/>
        <v xml:space="preserve"> </v>
      </c>
      <c r="HY18" s="6">
        <f t="shared" si="38"/>
        <v>2.3444485779063523E-2</v>
      </c>
      <c r="HZ18" s="36">
        <f t="shared" si="39"/>
        <v>2.079817577819076E-2</v>
      </c>
      <c r="IA18" s="6">
        <f t="shared" si="39"/>
        <v>3.7068464946721995E-2</v>
      </c>
      <c r="IB18" s="11">
        <f t="shared" si="39"/>
        <v>1.6821794798750441E-4</v>
      </c>
      <c r="IC18" s="36">
        <f t="shared" si="40"/>
        <v>2.5416636516586519E-2</v>
      </c>
      <c r="ID18" s="6">
        <f t="shared" si="40"/>
        <v>4.7248191909885995E-2</v>
      </c>
      <c r="IE18" s="6">
        <f t="shared" si="40"/>
        <v>1.0531924753851468E-4</v>
      </c>
    </row>
    <row r="19" spans="1:239" s="24" customFormat="1" outlineLevel="1" x14ac:dyDescent="0.2">
      <c r="A19" s="26">
        <v>8</v>
      </c>
      <c r="B19" s="27" t="s">
        <v>33</v>
      </c>
      <c r="C19" s="28">
        <f t="shared" ref="C19:C38" si="147">SUM(D19:E19)</f>
        <v>131376886.46000001</v>
      </c>
      <c r="D19" s="34">
        <v>74327826.719999999</v>
      </c>
      <c r="E19" s="29">
        <v>57049059.740000002</v>
      </c>
      <c r="F19" s="28">
        <f t="shared" ref="F19:F38" si="148">SUM(G19:H19)</f>
        <v>148151038.48000002</v>
      </c>
      <c r="G19" s="34">
        <v>76273236.829999998</v>
      </c>
      <c r="H19" s="29">
        <v>71877801.650000006</v>
      </c>
      <c r="I19" s="28">
        <f t="shared" ref="I19:I38" si="149">SUM(J19:K19)</f>
        <v>133203443.18000001</v>
      </c>
      <c r="J19" s="34">
        <v>75215832.920000002</v>
      </c>
      <c r="K19" s="29">
        <v>57987610.259999998</v>
      </c>
      <c r="L19" s="6">
        <f t="shared" ref="L19:N42" si="150">F19/C19</f>
        <v>1.1276796282206552</v>
      </c>
      <c r="M19" s="6">
        <f t="shared" si="150"/>
        <v>1.0261733753810474</v>
      </c>
      <c r="N19" s="6">
        <f t="shared" si="150"/>
        <v>1.2599296461253124</v>
      </c>
      <c r="O19" s="6">
        <f t="shared" si="94"/>
        <v>1.1122162831767124</v>
      </c>
      <c r="P19" s="6">
        <f t="shared" si="94"/>
        <v>1.0140582623225705</v>
      </c>
      <c r="Q19" s="6">
        <f t="shared" si="94"/>
        <v>1.2395372274822212</v>
      </c>
      <c r="R19" s="28">
        <f t="shared" si="95"/>
        <v>114354008.53999999</v>
      </c>
      <c r="S19" s="29">
        <v>62999300.939999998</v>
      </c>
      <c r="T19" s="29">
        <v>51354707.600000001</v>
      </c>
      <c r="U19" s="28">
        <f t="shared" si="43"/>
        <v>130883834.08</v>
      </c>
      <c r="V19" s="29">
        <v>65055698.719999999</v>
      </c>
      <c r="W19" s="29">
        <v>65828135.359999999</v>
      </c>
      <c r="X19" s="28">
        <f t="shared" si="44"/>
        <v>105750967.36000001</v>
      </c>
      <c r="Y19" s="29">
        <v>54958925.910000004</v>
      </c>
      <c r="Z19" s="29">
        <v>50792041.450000003</v>
      </c>
      <c r="AA19" s="6">
        <f t="shared" ref="AA19:AC42" si="151">U19/R19</f>
        <v>1.1445495942909427</v>
      </c>
      <c r="AB19" s="6">
        <f t="shared" si="151"/>
        <v>1.0326415968005502</v>
      </c>
      <c r="AC19" s="6">
        <f t="shared" si="151"/>
        <v>1.281832541482526</v>
      </c>
      <c r="AD19" s="6">
        <f t="shared" si="96"/>
        <v>1.2376608682400234</v>
      </c>
      <c r="AE19" s="6">
        <f t="shared" si="96"/>
        <v>1.1837148860320585</v>
      </c>
      <c r="AF19" s="6">
        <f t="shared" si="96"/>
        <v>1.2960324783322918</v>
      </c>
      <c r="AG19" s="28">
        <f t="shared" si="97"/>
        <v>90720337.270000011</v>
      </c>
      <c r="AH19" s="29">
        <v>48049122.5</v>
      </c>
      <c r="AI19" s="29">
        <v>42671214.770000003</v>
      </c>
      <c r="AJ19" s="28">
        <f t="shared" si="98"/>
        <v>106077145</v>
      </c>
      <c r="AK19" s="29">
        <v>49231753.390000001</v>
      </c>
      <c r="AL19" s="29">
        <v>56845391.609999999</v>
      </c>
      <c r="AM19" s="28">
        <f t="shared" si="99"/>
        <v>83239833.219999999</v>
      </c>
      <c r="AN19" s="29">
        <v>39970178.990000002</v>
      </c>
      <c r="AO19" s="29">
        <v>43269654.229999997</v>
      </c>
      <c r="AP19" s="6">
        <f t="shared" si="100"/>
        <v>1.1692763518316227</v>
      </c>
      <c r="AQ19" s="6">
        <f t="shared" si="100"/>
        <v>1.0246129550024561</v>
      </c>
      <c r="AR19" s="6">
        <f t="shared" si="100"/>
        <v>1.3321718614386659</v>
      </c>
      <c r="AS19" s="6">
        <f t="shared" si="101"/>
        <v>1.2743555686811838</v>
      </c>
      <c r="AT19" s="6">
        <f t="shared" si="101"/>
        <v>1.2317121072266681</v>
      </c>
      <c r="AU19" s="6">
        <f t="shared" si="101"/>
        <v>1.3137473044697359</v>
      </c>
      <c r="AV19" s="28">
        <f t="shared" si="102"/>
        <v>12203669.24</v>
      </c>
      <c r="AW19" s="29">
        <v>9426800</v>
      </c>
      <c r="AX19" s="29">
        <v>2776869.24</v>
      </c>
      <c r="AY19" s="28">
        <f t="shared" si="103"/>
        <v>12060024.139999999</v>
      </c>
      <c r="AZ19" s="29">
        <v>9306593.9499999993</v>
      </c>
      <c r="BA19" s="29">
        <v>2753430.19</v>
      </c>
      <c r="BB19" s="28">
        <f t="shared" si="104"/>
        <v>11637993.800000001</v>
      </c>
      <c r="BC19" s="29">
        <v>9023942.8499999996</v>
      </c>
      <c r="BD19" s="29">
        <v>2614050.9500000002</v>
      </c>
      <c r="BE19" s="6">
        <f t="shared" ref="BE19:BF42" si="152">AY19/AV19</f>
        <v>0.98822935158475322</v>
      </c>
      <c r="BF19" s="6">
        <f>AZ19/AW19</f>
        <v>0.98724847774430335</v>
      </c>
      <c r="BG19" s="71">
        <f t="shared" ref="BG19:BG40" si="153">BA19/AX19</f>
        <v>0.99155918123101816</v>
      </c>
      <c r="BH19" s="72">
        <f t="shared" si="105"/>
        <v>1.0362631521594381</v>
      </c>
      <c r="BI19" s="72">
        <f>AZ19/BC19</f>
        <v>1.0313223504069509</v>
      </c>
      <c r="BJ19" s="72">
        <f t="shared" ref="BJ19:BJ40" si="154">IF(BD19=0," ",IF(BA19/BD19*100&gt;200,"СВ.200",BA19/BD19))</f>
        <v>1.0533192514858978</v>
      </c>
      <c r="BK19" s="28">
        <f t="shared" si="106"/>
        <v>3806427.83</v>
      </c>
      <c r="BL19" s="29">
        <v>3806427.83</v>
      </c>
      <c r="BM19" s="32"/>
      <c r="BN19" s="28">
        <f t="shared" si="107"/>
        <v>3807373.28</v>
      </c>
      <c r="BO19" s="29">
        <v>3807373.28</v>
      </c>
      <c r="BP19" s="32"/>
      <c r="BQ19" s="28">
        <f t="shared" si="108"/>
        <v>3597220.76</v>
      </c>
      <c r="BR19" s="29">
        <v>3597220.76</v>
      </c>
      <c r="BS19" s="32">
        <v>0</v>
      </c>
      <c r="BT19" s="6">
        <f t="shared" si="109"/>
        <v>1.0002483824841097</v>
      </c>
      <c r="BU19" s="6">
        <f>BO19/BL19</f>
        <v>1.0002483824841097</v>
      </c>
      <c r="BV19" s="66"/>
      <c r="BW19" s="6">
        <f>BN19/BQ19</f>
        <v>1.0584208015078842</v>
      </c>
      <c r="BX19" s="6">
        <f t="shared" si="110"/>
        <v>1.0584208015078842</v>
      </c>
      <c r="BY19" s="66"/>
      <c r="BZ19" s="28">
        <f t="shared" si="111"/>
        <v>0</v>
      </c>
      <c r="CA19" s="34">
        <v>0</v>
      </c>
      <c r="CB19" s="34"/>
      <c r="CC19" s="28">
        <f t="shared" si="112"/>
        <v>0</v>
      </c>
      <c r="CD19" s="29">
        <v>0</v>
      </c>
      <c r="CE19" s="32"/>
      <c r="CF19" s="28">
        <f t="shared" si="113"/>
        <v>500</v>
      </c>
      <c r="CG19" s="29">
        <v>500</v>
      </c>
      <c r="CH19" s="32"/>
      <c r="CI19" s="6" t="str">
        <f t="shared" si="62"/>
        <v xml:space="preserve"> </v>
      </c>
      <c r="CJ19" s="6" t="str">
        <f t="shared" si="62"/>
        <v xml:space="preserve"> </v>
      </c>
      <c r="CK19" s="66"/>
      <c r="CL19" s="6">
        <f>IF(CC19&lt;0," ",IF(CF19&lt;0," ",IF(CF19=0," ",IF(CC19/CF19*100&gt;200,"СВ.200",CC19/CF19))))</f>
        <v>0</v>
      </c>
      <c r="CM19" s="6">
        <f t="shared" ref="CM19:CM42" si="155">IF(CD19&lt;0," ",IF(CG19&lt;0," ",IF(CG19=0," ",IF(CD19/CG19*100&gt;200,"СВ.200",CD19/CG19))))</f>
        <v>0</v>
      </c>
      <c r="CN19" s="66"/>
      <c r="CO19" s="28">
        <f t="shared" si="114"/>
        <v>1637606.14</v>
      </c>
      <c r="CP19" s="29">
        <v>1637606.14</v>
      </c>
      <c r="CQ19" s="32"/>
      <c r="CR19" s="28">
        <f t="shared" si="115"/>
        <v>1639512.76</v>
      </c>
      <c r="CS19" s="29">
        <v>1639512.76</v>
      </c>
      <c r="CT19" s="32"/>
      <c r="CU19" s="28">
        <f t="shared" si="116"/>
        <v>997356.38</v>
      </c>
      <c r="CV19" s="29">
        <v>997356.38</v>
      </c>
      <c r="CW19" s="32">
        <v>0</v>
      </c>
      <c r="CX19" s="6">
        <f t="shared" si="117"/>
        <v>1.0011642726254069</v>
      </c>
      <c r="CY19" s="6">
        <f t="shared" si="117"/>
        <v>1.0011642726254069</v>
      </c>
      <c r="CZ19" s="6" t="str">
        <f t="shared" si="117"/>
        <v xml:space="preserve"> </v>
      </c>
      <c r="DA19" s="6">
        <f t="shared" si="118"/>
        <v>1.6438584972003689</v>
      </c>
      <c r="DB19" s="6">
        <f t="shared" si="118"/>
        <v>1.6438584972003689</v>
      </c>
      <c r="DC19" s="6" t="str">
        <f t="shared" si="118"/>
        <v xml:space="preserve"> </v>
      </c>
      <c r="DD19" s="28">
        <f t="shared" si="119"/>
        <v>120260.3</v>
      </c>
      <c r="DE19" s="29">
        <v>79344.47</v>
      </c>
      <c r="DF19" s="29">
        <v>40915.83</v>
      </c>
      <c r="DG19" s="28">
        <f t="shared" si="120"/>
        <v>118822.1</v>
      </c>
      <c r="DH19" s="29">
        <v>79344.47</v>
      </c>
      <c r="DI19" s="29">
        <v>39477.630000000005</v>
      </c>
      <c r="DJ19" s="28">
        <f t="shared" si="121"/>
        <v>72867.899999999994</v>
      </c>
      <c r="DK19" s="29">
        <v>50587.73</v>
      </c>
      <c r="DL19" s="29">
        <v>22280.17</v>
      </c>
      <c r="DM19" s="6">
        <f t="shared" si="122"/>
        <v>0.98804094119173158</v>
      </c>
      <c r="DN19" s="6">
        <f t="shared" si="122"/>
        <v>1</v>
      </c>
      <c r="DO19" s="6">
        <f t="shared" si="122"/>
        <v>0.96484979041119301</v>
      </c>
      <c r="DP19" s="6">
        <f t="shared" si="123"/>
        <v>1.6306508078317066</v>
      </c>
      <c r="DQ19" s="6">
        <f t="shared" si="123"/>
        <v>1.5684528639652342</v>
      </c>
      <c r="DR19" s="6">
        <f t="shared" si="123"/>
        <v>1.7718729255656491</v>
      </c>
      <c r="DS19" s="28">
        <f t="shared" ref="DS19:DS38" si="156">SUM(DT19:DU19)</f>
        <v>1564707.76</v>
      </c>
      <c r="DT19" s="32"/>
      <c r="DU19" s="29">
        <v>1564707.76</v>
      </c>
      <c r="DV19" s="28">
        <f t="shared" si="124"/>
        <v>2410981.19</v>
      </c>
      <c r="DW19" s="32"/>
      <c r="DX19" s="29">
        <v>2410981.19</v>
      </c>
      <c r="DY19" s="28">
        <f t="shared" si="125"/>
        <v>1681073.8599999999</v>
      </c>
      <c r="DZ19" s="32"/>
      <c r="EA19" s="29">
        <v>1681073.8599999999</v>
      </c>
      <c r="EB19" s="6">
        <f t="shared" ref="EB19:ED34" si="157">IF(DV19&lt;0," ",IF(DS19&lt;0," ",IF(DS19=0," ",IF(DV19/DS19*100&gt;200,"СВ.200",DV19/DS19))))</f>
        <v>1.5408507912046143</v>
      </c>
      <c r="EC19" s="6" t="str">
        <f t="shared" si="157"/>
        <v xml:space="preserve"> </v>
      </c>
      <c r="ED19" s="6">
        <f t="shared" si="157"/>
        <v>1.5408507912046143</v>
      </c>
      <c r="EE19" s="6">
        <f>IF(DV19&lt;0," ",IF(DY19&lt;0," ",IF(DY19=0," ",IF(DV19/DY19*100&gt;200,"СВ.200",DV19/DY19))))</f>
        <v>1.4341911128164233</v>
      </c>
      <c r="EF19" s="6" t="str">
        <f>IF(DW19&lt;0," ",IF(DZ19&lt;0," ",IF(DZ19=0," ",IF(DW19/DZ19*100&gt;200,"СВ.200",DW19/DZ19))))</f>
        <v xml:space="preserve"> </v>
      </c>
      <c r="EG19" s="6">
        <f>IF(DX19&lt;0," ",IF(EA19&lt;0," ",IF(EA19=0," ",IF(DX19/EA19*100&gt;200,"СВ.200",DX19/EA19))))</f>
        <v>1.4341911128164233</v>
      </c>
      <c r="EH19" s="28">
        <f t="shared" si="126"/>
        <v>4301000</v>
      </c>
      <c r="EI19" s="29"/>
      <c r="EJ19" s="29">
        <v>4301000</v>
      </c>
      <c r="EK19" s="28">
        <f t="shared" si="127"/>
        <v>3778854.74</v>
      </c>
      <c r="EL19" s="32"/>
      <c r="EM19" s="29">
        <v>3778854.74</v>
      </c>
      <c r="EN19" s="28">
        <f t="shared" si="128"/>
        <v>3204982.24</v>
      </c>
      <c r="EO19" s="32"/>
      <c r="EP19" s="29">
        <v>3204982.24</v>
      </c>
      <c r="EQ19" s="6">
        <f t="shared" si="129"/>
        <v>0.87859910253429441</v>
      </c>
      <c r="ER19" s="6" t="str">
        <f t="shared" si="129"/>
        <v xml:space="preserve"> </v>
      </c>
      <c r="ES19" s="6">
        <f t="shared" si="129"/>
        <v>0.87859910253429441</v>
      </c>
      <c r="ET19" s="6">
        <f t="shared" si="130"/>
        <v>1.1790563744278346</v>
      </c>
      <c r="EU19" s="6" t="str">
        <f t="shared" si="130"/>
        <v xml:space="preserve"> </v>
      </c>
      <c r="EV19" s="6">
        <f t="shared" si="130"/>
        <v>1.1790563744278346</v>
      </c>
      <c r="EW19" s="28">
        <f t="shared" si="131"/>
        <v>0</v>
      </c>
      <c r="EX19" s="32">
        <v>0</v>
      </c>
      <c r="EY19" s="28"/>
      <c r="EZ19" s="28">
        <f t="shared" si="132"/>
        <v>0</v>
      </c>
      <c r="FA19" s="29">
        <v>0</v>
      </c>
      <c r="FB19" s="28"/>
      <c r="FC19" s="28">
        <f t="shared" si="133"/>
        <v>349265</v>
      </c>
      <c r="FD19" s="29">
        <v>349265</v>
      </c>
      <c r="FE19" s="28"/>
      <c r="FF19" s="6" t="str">
        <f t="shared" ref="FF19:FG34" si="158">IF(EW19&lt;=0," ",IF(EZ19&lt;=0," ",IF(EZ19/EW19*100&gt;200,"СВ.200",EZ19/EW19)))</f>
        <v xml:space="preserve"> </v>
      </c>
      <c r="FG19" s="6" t="str">
        <f t="shared" si="158"/>
        <v xml:space="preserve"> </v>
      </c>
      <c r="FH19" s="6" t="str">
        <f t="shared" si="134"/>
        <v xml:space="preserve"> </v>
      </c>
      <c r="FI19" s="6" t="str">
        <f t="shared" ref="FI19:FJ29" si="159">IF(FC19&lt;=0," ",IF(EZ19&lt;=0," ",IF(EZ19/FC19*100&gt;200,"СВ.200",EZ19/FC19)))</f>
        <v xml:space="preserve"> </v>
      </c>
      <c r="FJ19" s="6" t="str">
        <f t="shared" si="159"/>
        <v xml:space="preserve"> </v>
      </c>
      <c r="FK19" s="6" t="str">
        <f t="shared" ref="FK19:FK38" si="160">IF(FB19&lt;0," ",IF(FE19&lt;0," ",IF(FE19=0," ",IF(FB19/FE19*100&gt;200,"СВ.200",FB19/FE19))))</f>
        <v xml:space="preserve"> </v>
      </c>
      <c r="FL19" s="28">
        <f t="shared" si="135"/>
        <v>0</v>
      </c>
      <c r="FM19" s="29">
        <v>0</v>
      </c>
      <c r="FN19" s="34">
        <v>0</v>
      </c>
      <c r="FO19" s="28">
        <f t="shared" si="136"/>
        <v>991120.87</v>
      </c>
      <c r="FP19" s="29">
        <v>991120.87</v>
      </c>
      <c r="FQ19" s="34">
        <v>0</v>
      </c>
      <c r="FR19" s="28">
        <f t="shared" si="137"/>
        <v>969874.2</v>
      </c>
      <c r="FS19" s="29">
        <v>969874.2</v>
      </c>
      <c r="FT19" s="34">
        <v>0</v>
      </c>
      <c r="FU19" s="6" t="str">
        <f t="shared" si="138"/>
        <v xml:space="preserve"> </v>
      </c>
      <c r="FV19" s="6" t="str">
        <f t="shared" si="138"/>
        <v xml:space="preserve"> </v>
      </c>
      <c r="FW19" s="6" t="str">
        <f t="shared" si="138"/>
        <v xml:space="preserve"> </v>
      </c>
      <c r="FX19" s="6">
        <f>IF(FR19&lt;=0," ",IF(FO19&lt;=0," ",IF(FO19/FR19*100&gt;200,"СВ.200",FO19/FR19)))</f>
        <v>1.0219066245911068</v>
      </c>
      <c r="FY19" s="6">
        <f>IF(FS19&lt;=0," ",IF(FP19&lt;=0," ",IF(FP19/FS19*100&gt;200,"СВ.200",FP19/FS19)))</f>
        <v>1.0219066245911068</v>
      </c>
      <c r="FZ19" s="6" t="str">
        <f>IF(FT19&lt;=0," ",IF(FQ19&lt;=0," ",IF(FQ19/FT19*100&gt;200,"СВ.200",FQ19/FT19)))</f>
        <v xml:space="preserve"> </v>
      </c>
      <c r="GA19" s="28">
        <f t="shared" si="141"/>
        <v>0</v>
      </c>
      <c r="GB19" s="29">
        <v>0</v>
      </c>
      <c r="GC19" s="28"/>
      <c r="GD19" s="28">
        <f t="shared" si="142"/>
        <v>0</v>
      </c>
      <c r="GE19" s="29">
        <v>0</v>
      </c>
      <c r="GF19" s="28"/>
      <c r="GG19" s="6" t="str">
        <f t="shared" si="143"/>
        <v xml:space="preserve"> </v>
      </c>
      <c r="GH19" s="6" t="str">
        <f t="shared" si="143"/>
        <v xml:space="preserve"> </v>
      </c>
      <c r="GI19" s="6" t="str">
        <f t="shared" si="143"/>
        <v xml:space="preserve"> </v>
      </c>
      <c r="GJ19" s="36">
        <f t="shared" si="24"/>
        <v>0.79390565915850231</v>
      </c>
      <c r="GK19" s="6">
        <f t="shared" si="24"/>
        <v>0.73068293970040377</v>
      </c>
      <c r="GL19" s="6">
        <f t="shared" si="24"/>
        <v>0.87591196157701434</v>
      </c>
      <c r="GM19" s="36">
        <f t="shared" si="25"/>
        <v>0.88344864418664848</v>
      </c>
      <c r="GN19" s="6">
        <f t="shared" si="25"/>
        <v>0.85292956512384577</v>
      </c>
      <c r="GO19" s="6">
        <f t="shared" si="25"/>
        <v>0.91583401062461389</v>
      </c>
      <c r="GP19" s="36">
        <f t="shared" si="26"/>
        <v>0.78713070242310823</v>
      </c>
      <c r="GQ19" s="6">
        <f t="shared" si="26"/>
        <v>0.72727365624747886</v>
      </c>
      <c r="GR19" s="6">
        <f t="shared" si="26"/>
        <v>0.8518983091592196</v>
      </c>
      <c r="GS19" s="36">
        <f t="shared" si="27"/>
        <v>0.81046789120772977</v>
      </c>
      <c r="GT19" s="6">
        <f t="shared" si="27"/>
        <v>0.75676311773844251</v>
      </c>
      <c r="GU19" s="6">
        <f t="shared" si="27"/>
        <v>0.86354248527813682</v>
      </c>
      <c r="GV19" s="36">
        <f t="shared" si="144"/>
        <v>0.11005094412405382</v>
      </c>
      <c r="GW19" s="6">
        <f t="shared" si="144"/>
        <v>0.16419430876028193</v>
      </c>
      <c r="GX19" s="6">
        <f t="shared" si="144"/>
        <v>5.1465758716811728E-2</v>
      </c>
      <c r="GY19" s="38">
        <f t="shared" si="30"/>
        <v>9.214296192323157E-2</v>
      </c>
      <c r="GZ19" s="39">
        <f t="shared" si="30"/>
        <v>0.14305578347648865</v>
      </c>
      <c r="HA19" s="6">
        <f t="shared" si="30"/>
        <v>4.1827558610646937E-2</v>
      </c>
      <c r="HB19" s="36">
        <f t="shared" si="145"/>
        <v>3.4015960797353778E-2</v>
      </c>
      <c r="HC19" s="6">
        <f t="shared" si="145"/>
        <v>6.5452894146635257E-2</v>
      </c>
      <c r="HD19" s="6" t="str">
        <f t="shared" si="92"/>
        <v xml:space="preserve"> </v>
      </c>
      <c r="HE19" s="36">
        <f t="shared" si="32"/>
        <v>2.9089713842527128E-2</v>
      </c>
      <c r="HF19" s="6">
        <f t="shared" si="32"/>
        <v>5.8524823419189617E-2</v>
      </c>
      <c r="HG19" s="6" t="str">
        <f t="shared" si="93"/>
        <v xml:space="preserve"> </v>
      </c>
      <c r="HH19" s="36">
        <f t="shared" si="33"/>
        <v>4.7280891369805424E-6</v>
      </c>
      <c r="HI19" s="6">
        <f t="shared" si="33"/>
        <v>9.0977032705987248E-6</v>
      </c>
      <c r="HJ19" s="6" t="str">
        <f t="shared" si="33"/>
        <v xml:space="preserve"> </v>
      </c>
      <c r="HK19" s="36" t="str">
        <f t="shared" si="146"/>
        <v xml:space="preserve"> </v>
      </c>
      <c r="HL19" s="6" t="str">
        <f t="shared" si="146"/>
        <v xml:space="preserve"> </v>
      </c>
      <c r="HM19" s="6" t="str">
        <f t="shared" si="87"/>
        <v xml:space="preserve"> </v>
      </c>
      <c r="HN19" s="36">
        <f t="shared" si="35"/>
        <v>3.0306883426319136E-2</v>
      </c>
      <c r="HO19" s="6" t="str">
        <f t="shared" si="35"/>
        <v xml:space="preserve"> </v>
      </c>
      <c r="HP19" s="6">
        <f t="shared" si="35"/>
        <v>6.310008711020218E-2</v>
      </c>
      <c r="HQ19" s="36">
        <f t="shared" si="36"/>
        <v>2.8871821845395013E-2</v>
      </c>
      <c r="HR19" s="6" t="str">
        <f t="shared" si="36"/>
        <v xml:space="preserve"> </v>
      </c>
      <c r="HS19" s="6">
        <f t="shared" si="36"/>
        <v>5.7404857654470259E-2</v>
      </c>
      <c r="HT19" s="36">
        <f t="shared" si="37"/>
        <v>1.5896534111855896E-2</v>
      </c>
      <c r="HU19" s="6" t="str">
        <f t="shared" si="37"/>
        <v xml:space="preserve"> </v>
      </c>
      <c r="HV19" s="6">
        <f t="shared" si="37"/>
        <v>3.3097190268575036E-2</v>
      </c>
      <c r="HW19" s="36">
        <f t="shared" si="38"/>
        <v>1.8420771418770774E-2</v>
      </c>
      <c r="HX19" s="6" t="str">
        <f t="shared" si="38"/>
        <v xml:space="preserve"> </v>
      </c>
      <c r="HY19" s="6">
        <f t="shared" si="38"/>
        <v>3.6625390903370712E-2</v>
      </c>
      <c r="HZ19" s="36">
        <f t="shared" si="39"/>
        <v>9.171303338515388E-3</v>
      </c>
      <c r="IA19" s="6">
        <f t="shared" si="39"/>
        <v>1.764725536281864E-2</v>
      </c>
      <c r="IB19" s="11" t="str">
        <f t="shared" si="39"/>
        <v xml:space="preserve"> </v>
      </c>
      <c r="IC19" s="36">
        <f t="shared" si="40"/>
        <v>7.5725231994212376E-3</v>
      </c>
      <c r="ID19" s="6">
        <f t="shared" si="40"/>
        <v>1.5234958497114733E-2</v>
      </c>
      <c r="IE19" s="6" t="str">
        <f t="shared" si="40"/>
        <v xml:space="preserve"> </v>
      </c>
    </row>
    <row r="20" spans="1:239" s="24" customFormat="1" outlineLevel="1" x14ac:dyDescent="0.2">
      <c r="A20" s="26">
        <v>9</v>
      </c>
      <c r="B20" s="27" t="s">
        <v>34</v>
      </c>
      <c r="C20" s="28">
        <f t="shared" si="147"/>
        <v>257109587.39999998</v>
      </c>
      <c r="D20" s="34">
        <v>166549434.41999999</v>
      </c>
      <c r="E20" s="29">
        <v>90560152.980000004</v>
      </c>
      <c r="F20" s="28">
        <f t="shared" si="148"/>
        <v>236000021.48999998</v>
      </c>
      <c r="G20" s="34">
        <v>147122002.19999999</v>
      </c>
      <c r="H20" s="29">
        <v>88878019.289999992</v>
      </c>
      <c r="I20" s="28">
        <f t="shared" si="149"/>
        <v>189741032.31</v>
      </c>
      <c r="J20" s="34">
        <v>104666262.37</v>
      </c>
      <c r="K20" s="29">
        <v>85074769.939999998</v>
      </c>
      <c r="L20" s="6">
        <f t="shared" si="150"/>
        <v>0.9178966209565782</v>
      </c>
      <c r="M20" s="6">
        <f t="shared" si="150"/>
        <v>0.88335335819268879</v>
      </c>
      <c r="N20" s="6">
        <f t="shared" si="150"/>
        <v>0.98142523356413158</v>
      </c>
      <c r="O20" s="6">
        <f t="shared" si="94"/>
        <v>1.2438006614427066</v>
      </c>
      <c r="P20" s="6">
        <f t="shared" si="94"/>
        <v>1.4056296543762785</v>
      </c>
      <c r="Q20" s="6">
        <f t="shared" si="94"/>
        <v>1.0447047855983893</v>
      </c>
      <c r="R20" s="28">
        <f t="shared" si="95"/>
        <v>180802393.17000002</v>
      </c>
      <c r="S20" s="29">
        <v>104107770.14</v>
      </c>
      <c r="T20" s="29">
        <v>76694623.030000001</v>
      </c>
      <c r="U20" s="28">
        <f t="shared" si="43"/>
        <v>186814365.68000001</v>
      </c>
      <c r="V20" s="29">
        <v>107831001.24000001</v>
      </c>
      <c r="W20" s="29">
        <v>78983364.439999998</v>
      </c>
      <c r="X20" s="28">
        <f t="shared" si="44"/>
        <v>170830481.04000002</v>
      </c>
      <c r="Y20" s="29">
        <v>95759016.25</v>
      </c>
      <c r="Z20" s="29">
        <v>75071464.790000007</v>
      </c>
      <c r="AA20" s="6">
        <f t="shared" si="151"/>
        <v>1.0332516202058633</v>
      </c>
      <c r="AB20" s="6">
        <f t="shared" si="151"/>
        <v>1.0357632393335594</v>
      </c>
      <c r="AC20" s="6">
        <f t="shared" si="151"/>
        <v>1.02984226689666</v>
      </c>
      <c r="AD20" s="6">
        <f t="shared" si="96"/>
        <v>1.0935657649776058</v>
      </c>
      <c r="AE20" s="6">
        <f t="shared" si="96"/>
        <v>1.1260663012502492</v>
      </c>
      <c r="AF20" s="6">
        <f t="shared" si="96"/>
        <v>1.0521090092079979</v>
      </c>
      <c r="AG20" s="28">
        <f t="shared" si="97"/>
        <v>139338571.47</v>
      </c>
      <c r="AH20" s="29">
        <v>80059151.409999996</v>
      </c>
      <c r="AI20" s="29">
        <v>59279420.059999995</v>
      </c>
      <c r="AJ20" s="28">
        <f t="shared" si="98"/>
        <v>144922113.03</v>
      </c>
      <c r="AK20" s="29">
        <v>83354591.400000006</v>
      </c>
      <c r="AL20" s="29">
        <v>61567521.629999995</v>
      </c>
      <c r="AM20" s="28">
        <f t="shared" si="99"/>
        <v>130720720.97999999</v>
      </c>
      <c r="AN20" s="29">
        <v>73858124.219999999</v>
      </c>
      <c r="AO20" s="29">
        <v>56862596.759999998</v>
      </c>
      <c r="AP20" s="6">
        <f t="shared" si="100"/>
        <v>1.0400717583156949</v>
      </c>
      <c r="AQ20" s="6">
        <f t="shared" si="100"/>
        <v>1.0411625645783249</v>
      </c>
      <c r="AR20" s="6">
        <f t="shared" si="100"/>
        <v>1.0385985822345105</v>
      </c>
      <c r="AS20" s="6">
        <f t="shared" si="101"/>
        <v>1.1086391808699769</v>
      </c>
      <c r="AT20" s="6">
        <f t="shared" si="101"/>
        <v>1.1285771508590312</v>
      </c>
      <c r="AU20" s="6">
        <f t="shared" si="101"/>
        <v>1.0827419980458872</v>
      </c>
      <c r="AV20" s="28">
        <f t="shared" si="102"/>
        <v>16615022</v>
      </c>
      <c r="AW20" s="29">
        <v>12386800</v>
      </c>
      <c r="AX20" s="29">
        <v>4228222</v>
      </c>
      <c r="AY20" s="28">
        <f t="shared" si="103"/>
        <v>16403101.27</v>
      </c>
      <c r="AZ20" s="29">
        <v>12228901.15</v>
      </c>
      <c r="BA20" s="29">
        <v>4174200.12</v>
      </c>
      <c r="BB20" s="28">
        <f t="shared" si="104"/>
        <v>15691359.869999999</v>
      </c>
      <c r="BC20" s="29">
        <v>11645049.09</v>
      </c>
      <c r="BD20" s="29">
        <v>4046310.78</v>
      </c>
      <c r="BE20" s="6">
        <f t="shared" si="152"/>
        <v>0.98724523325939617</v>
      </c>
      <c r="BF20" s="6">
        <v>0</v>
      </c>
      <c r="BG20" s="71">
        <f t="shared" si="153"/>
        <v>0.98722349961756972</v>
      </c>
      <c r="BH20" s="72">
        <f t="shared" si="105"/>
        <v>1.0453588092999362</v>
      </c>
      <c r="BI20" s="72">
        <f t="shared" si="105"/>
        <v>1.0501373635686408</v>
      </c>
      <c r="BJ20" s="72">
        <f t="shared" si="154"/>
        <v>1.031606405675048</v>
      </c>
      <c r="BK20" s="28">
        <f t="shared" si="106"/>
        <v>4309054</v>
      </c>
      <c r="BL20" s="29">
        <v>4309054</v>
      </c>
      <c r="BM20" s="32"/>
      <c r="BN20" s="28">
        <f t="shared" si="107"/>
        <v>4326139.55</v>
      </c>
      <c r="BO20" s="29">
        <v>4326139.55</v>
      </c>
      <c r="BP20" s="32"/>
      <c r="BQ20" s="28">
        <f t="shared" si="108"/>
        <v>4087352.87</v>
      </c>
      <c r="BR20" s="29">
        <v>4087352.87</v>
      </c>
      <c r="BS20" s="32">
        <v>0</v>
      </c>
      <c r="BT20" s="6">
        <f t="shared" si="109"/>
        <v>1.0039650350169667</v>
      </c>
      <c r="BU20" s="6">
        <f>BO20/BL20</f>
        <v>1.0039650350169667</v>
      </c>
      <c r="BV20" s="66"/>
      <c r="BW20" s="6">
        <f>BN20/BQ20</f>
        <v>1.0584208624982261</v>
      </c>
      <c r="BX20" s="6">
        <f t="shared" si="110"/>
        <v>1.0584208624982261</v>
      </c>
      <c r="BY20" s="66"/>
      <c r="BZ20" s="28">
        <f t="shared" si="111"/>
        <v>3789</v>
      </c>
      <c r="CA20" s="34">
        <v>3789</v>
      </c>
      <c r="CB20" s="34"/>
      <c r="CC20" s="28">
        <f t="shared" si="112"/>
        <v>3789</v>
      </c>
      <c r="CD20" s="29">
        <v>3789</v>
      </c>
      <c r="CE20" s="32"/>
      <c r="CF20" s="28">
        <f t="shared" si="113"/>
        <v>1.65</v>
      </c>
      <c r="CG20" s="29">
        <v>1.65</v>
      </c>
      <c r="CH20" s="32"/>
      <c r="CI20" s="6">
        <f t="shared" si="62"/>
        <v>1</v>
      </c>
      <c r="CJ20" s="6">
        <f t="shared" si="62"/>
        <v>1</v>
      </c>
      <c r="CK20" s="66"/>
      <c r="CL20" s="6" t="str">
        <f t="shared" ref="CL20:CL42" si="161">IF(CC20&lt;0," ",IF(CF20&lt;0," ",IF(CF20=0," ",IF(CC20/CF20*100&gt;200,"СВ.200",CC20/CF20))))</f>
        <v>СВ.200</v>
      </c>
      <c r="CM20" s="6" t="str">
        <f t="shared" si="155"/>
        <v>СВ.200</v>
      </c>
      <c r="CN20" s="66"/>
      <c r="CO20" s="28">
        <f t="shared" si="114"/>
        <v>892326</v>
      </c>
      <c r="CP20" s="29">
        <v>892326</v>
      </c>
      <c r="CQ20" s="32"/>
      <c r="CR20" s="28">
        <f t="shared" si="115"/>
        <v>1423435.53</v>
      </c>
      <c r="CS20" s="29">
        <v>1423435.53</v>
      </c>
      <c r="CT20" s="32"/>
      <c r="CU20" s="28">
        <f t="shared" si="116"/>
        <v>919304.64</v>
      </c>
      <c r="CV20" s="29">
        <v>919304.64</v>
      </c>
      <c r="CW20" s="32">
        <v>0</v>
      </c>
      <c r="CX20" s="6">
        <f>IF(CO20=0," ",IF(CR20/CO20*100&gt;200,"СВ.200",CR20/CO20))</f>
        <v>1.595196744239213</v>
      </c>
      <c r="CY20" s="6">
        <f t="shared" si="117"/>
        <v>1.595196744239213</v>
      </c>
      <c r="CZ20" s="6" t="str">
        <f t="shared" si="117"/>
        <v xml:space="preserve"> </v>
      </c>
      <c r="DA20" s="6">
        <f>IF(CU20=0," ",IF(CR20/CU20*100&gt;200,"СВ.200",CR20/CU20))</f>
        <v>1.5483828407523321</v>
      </c>
      <c r="DB20" s="6">
        <f t="shared" si="118"/>
        <v>1.5483828407523321</v>
      </c>
      <c r="DC20" s="6" t="str">
        <f t="shared" si="118"/>
        <v xml:space="preserve"> </v>
      </c>
      <c r="DD20" s="28">
        <f t="shared" si="119"/>
        <v>978569</v>
      </c>
      <c r="DE20" s="29">
        <v>621173</v>
      </c>
      <c r="DF20" s="29">
        <v>357396</v>
      </c>
      <c r="DG20" s="28">
        <f t="shared" si="120"/>
        <v>979149</v>
      </c>
      <c r="DH20" s="29">
        <v>621582.30000000005</v>
      </c>
      <c r="DI20" s="29">
        <v>357566.7</v>
      </c>
      <c r="DJ20" s="28">
        <f t="shared" si="121"/>
        <v>2167381</v>
      </c>
      <c r="DK20" s="29">
        <v>1279899.8999999999</v>
      </c>
      <c r="DL20" s="29">
        <v>887481.1</v>
      </c>
      <c r="DM20" s="6">
        <f t="shared" si="122"/>
        <v>1.0005927022008667</v>
      </c>
      <c r="DN20" s="6">
        <f t="shared" si="122"/>
        <v>1.0006589146662848</v>
      </c>
      <c r="DO20" s="6">
        <f t="shared" si="122"/>
        <v>1.0004776214619078</v>
      </c>
      <c r="DP20" s="6">
        <f t="shared" si="123"/>
        <v>0.45176597930866791</v>
      </c>
      <c r="DQ20" s="6">
        <f>IF(DK20&lt;=0," ",IF(DH20&lt;=0," ",IF(DH20/DK20*100&gt;200,"СВ.200",DH20/DK20)))</f>
        <v>0.48564915115627411</v>
      </c>
      <c r="DR20" s="6">
        <f t="shared" si="123"/>
        <v>0.40290063641918689</v>
      </c>
      <c r="DS20" s="28">
        <f t="shared" si="156"/>
        <v>2777717.76</v>
      </c>
      <c r="DT20" s="32"/>
      <c r="DU20" s="29">
        <v>2777717.76</v>
      </c>
      <c r="DV20" s="28">
        <f t="shared" si="124"/>
        <v>2783160.84</v>
      </c>
      <c r="DW20" s="32"/>
      <c r="DX20" s="29">
        <v>2783160.84</v>
      </c>
      <c r="DY20" s="28">
        <f t="shared" si="125"/>
        <v>3362847.6199999996</v>
      </c>
      <c r="DZ20" s="32"/>
      <c r="EA20" s="29">
        <v>3362847.6199999996</v>
      </c>
      <c r="EB20" s="6">
        <f t="shared" si="157"/>
        <v>1.0019595511388457</v>
      </c>
      <c r="EC20" s="6" t="str">
        <f t="shared" si="157"/>
        <v xml:space="preserve"> </v>
      </c>
      <c r="ED20" s="6">
        <f t="shared" si="157"/>
        <v>1.0019595511388457</v>
      </c>
      <c r="EE20" s="6">
        <f t="shared" ref="EE20:EG38" si="162">IF(DV20&lt;0," ",IF(DY20&lt;0," ",IF(DY20=0," ",IF(DV20/DY20*100&gt;200,"СВ.200",DV20/DY20))))</f>
        <v>0.82762026547013157</v>
      </c>
      <c r="EF20" s="6" t="str">
        <f t="shared" si="162"/>
        <v xml:space="preserve"> </v>
      </c>
      <c r="EG20" s="6">
        <f t="shared" si="162"/>
        <v>0.82762026547013157</v>
      </c>
      <c r="EH20" s="28">
        <f t="shared" si="126"/>
        <v>10051867.210000001</v>
      </c>
      <c r="EI20" s="29"/>
      <c r="EJ20" s="29">
        <v>10051867.210000001</v>
      </c>
      <c r="EK20" s="28">
        <f t="shared" si="127"/>
        <v>10100915.15</v>
      </c>
      <c r="EL20" s="32"/>
      <c r="EM20" s="29">
        <v>10100915.15</v>
      </c>
      <c r="EN20" s="28">
        <f t="shared" si="128"/>
        <v>9912228.5300000012</v>
      </c>
      <c r="EO20" s="32"/>
      <c r="EP20" s="29">
        <v>9912228.5300000012</v>
      </c>
      <c r="EQ20" s="6">
        <f t="shared" si="129"/>
        <v>1.0048794854702423</v>
      </c>
      <c r="ER20" s="6" t="str">
        <f t="shared" si="129"/>
        <v xml:space="preserve"> </v>
      </c>
      <c r="ES20" s="6">
        <f t="shared" si="129"/>
        <v>1.0048794854702423</v>
      </c>
      <c r="ET20" s="6">
        <f t="shared" si="130"/>
        <v>1.0190357415014117</v>
      </c>
      <c r="EU20" s="6" t="str">
        <f t="shared" si="130"/>
        <v xml:space="preserve"> </v>
      </c>
      <c r="EV20" s="6">
        <f t="shared" si="130"/>
        <v>1.0190357415014117</v>
      </c>
      <c r="EW20" s="28">
        <f t="shared" si="131"/>
        <v>614412</v>
      </c>
      <c r="EX20" s="32">
        <v>614412</v>
      </c>
      <c r="EY20" s="28"/>
      <c r="EZ20" s="28">
        <f t="shared" si="132"/>
        <v>614412</v>
      </c>
      <c r="FA20" s="29">
        <v>614412</v>
      </c>
      <c r="FB20" s="28"/>
      <c r="FC20" s="28">
        <f t="shared" si="133"/>
        <v>972100</v>
      </c>
      <c r="FD20" s="29">
        <v>972100</v>
      </c>
      <c r="FE20" s="28"/>
      <c r="FF20" s="6">
        <f t="shared" si="158"/>
        <v>1</v>
      </c>
      <c r="FG20" s="6">
        <f t="shared" si="158"/>
        <v>1</v>
      </c>
      <c r="FH20" s="6" t="str">
        <f t="shared" si="134"/>
        <v xml:space="preserve"> </v>
      </c>
      <c r="FI20" s="6">
        <f t="shared" si="159"/>
        <v>0.63204608579364263</v>
      </c>
      <c r="FJ20" s="6">
        <f t="shared" si="159"/>
        <v>0.63204608579364263</v>
      </c>
      <c r="FK20" s="6" t="str">
        <f t="shared" si="160"/>
        <v xml:space="preserve"> </v>
      </c>
      <c r="FL20" s="28">
        <f t="shared" si="135"/>
        <v>5221064.7300000004</v>
      </c>
      <c r="FM20" s="29">
        <v>5221064.7300000004</v>
      </c>
      <c r="FN20" s="34">
        <v>0</v>
      </c>
      <c r="FO20" s="28">
        <f t="shared" si="136"/>
        <v>5258150.3099999996</v>
      </c>
      <c r="FP20" s="29">
        <v>5258150.3099999996</v>
      </c>
      <c r="FQ20" s="34">
        <v>0</v>
      </c>
      <c r="FR20" s="28">
        <f t="shared" si="137"/>
        <v>2997183.88</v>
      </c>
      <c r="FS20" s="29">
        <v>2997183.88</v>
      </c>
      <c r="FT20" s="34">
        <v>0</v>
      </c>
      <c r="FU20" s="6">
        <f t="shared" si="138"/>
        <v>1.0071030684195328</v>
      </c>
      <c r="FV20" s="6">
        <f t="shared" si="138"/>
        <v>1.0071030684195328</v>
      </c>
      <c r="FW20" s="6" t="str">
        <f t="shared" si="138"/>
        <v xml:space="preserve"> </v>
      </c>
      <c r="FX20" s="6">
        <f t="shared" si="139"/>
        <v>1.7543636028097147</v>
      </c>
      <c r="FY20" s="6">
        <f t="shared" si="139"/>
        <v>1.7543636028097147</v>
      </c>
      <c r="FZ20" s="6" t="str">
        <f t="shared" si="140"/>
        <v xml:space="preserve"> </v>
      </c>
      <c r="GA20" s="28">
        <f t="shared" si="141"/>
        <v>0</v>
      </c>
      <c r="GB20" s="29">
        <v>0</v>
      </c>
      <c r="GC20" s="28"/>
      <c r="GD20" s="28">
        <f t="shared" si="142"/>
        <v>0</v>
      </c>
      <c r="GE20" s="29">
        <v>0</v>
      </c>
      <c r="GF20" s="28"/>
      <c r="GG20" s="6" t="str">
        <f t="shared" si="143"/>
        <v xml:space="preserve"> </v>
      </c>
      <c r="GH20" s="6" t="str">
        <f t="shared" si="143"/>
        <v xml:space="preserve"> </v>
      </c>
      <c r="GI20" s="6" t="str">
        <f t="shared" si="143"/>
        <v xml:space="preserve"> </v>
      </c>
      <c r="GJ20" s="36">
        <f t="shared" si="24"/>
        <v>0.90033494052512686</v>
      </c>
      <c r="GK20" s="6">
        <f t="shared" si="24"/>
        <v>0.91489859369858373</v>
      </c>
      <c r="GL20" s="6">
        <f t="shared" si="24"/>
        <v>0.88241748808659792</v>
      </c>
      <c r="GM20" s="36">
        <f t="shared" si="25"/>
        <v>0.79158622317293259</v>
      </c>
      <c r="GN20" s="6">
        <f t="shared" si="25"/>
        <v>0.73293592819252718</v>
      </c>
      <c r="GO20" s="6">
        <f t="shared" si="25"/>
        <v>0.88867151935829336</v>
      </c>
      <c r="GP20" s="36">
        <f t="shared" si="26"/>
        <v>0.76520724044201271</v>
      </c>
      <c r="GQ20" s="6">
        <f t="shared" si="26"/>
        <v>0.77129159333860642</v>
      </c>
      <c r="GR20" s="6">
        <f t="shared" si="26"/>
        <v>0.75744621367204834</v>
      </c>
      <c r="GS20" s="36">
        <f t="shared" si="27"/>
        <v>0.77575465089361217</v>
      </c>
      <c r="GT20" s="6">
        <f t="shared" si="27"/>
        <v>0.77301138301106254</v>
      </c>
      <c r="GU20" s="6">
        <f t="shared" si="27"/>
        <v>0.77949986135080362</v>
      </c>
      <c r="GV20" s="36">
        <f t="shared" si="144"/>
        <v>9.1853396270223348E-2</v>
      </c>
      <c r="GW20" s="6">
        <f t="shared" si="144"/>
        <v>0.12160786050263961</v>
      </c>
      <c r="GX20" s="6">
        <f t="shared" si="144"/>
        <v>5.389945156017515E-2</v>
      </c>
      <c r="GY20" s="38">
        <f t="shared" si="30"/>
        <v>8.7804282129444841E-2</v>
      </c>
      <c r="GZ20" s="39">
        <f t="shared" si="30"/>
        <v>0.11340802746310472</v>
      </c>
      <c r="HA20" s="6">
        <f t="shared" si="30"/>
        <v>5.2849104993127338E-2</v>
      </c>
      <c r="HB20" s="36">
        <f t="shared" si="145"/>
        <v>2.3926367502547421E-2</v>
      </c>
      <c r="HC20" s="6">
        <f t="shared" si="145"/>
        <v>4.2683739140856096E-2</v>
      </c>
      <c r="HD20" s="6" t="str">
        <f t="shared" si="92"/>
        <v xml:space="preserve"> </v>
      </c>
      <c r="HE20" s="36">
        <f t="shared" si="32"/>
        <v>2.3157424399633031E-2</v>
      </c>
      <c r="HF20" s="6">
        <f t="shared" si="32"/>
        <v>4.0119627011264494E-2</v>
      </c>
      <c r="HG20" s="6" t="str">
        <f t="shared" si="93"/>
        <v xml:space="preserve"> </v>
      </c>
      <c r="HH20" s="36">
        <f t="shared" si="33"/>
        <v>9.658697850377485E-9</v>
      </c>
      <c r="HI20" s="6">
        <f t="shared" si="33"/>
        <v>1.7230753453986113E-8</v>
      </c>
      <c r="HJ20" s="6" t="str">
        <f t="shared" si="33"/>
        <v xml:space="preserve"> </v>
      </c>
      <c r="HK20" s="36">
        <f t="shared" si="146"/>
        <v>2.0282166128970474E-5</v>
      </c>
      <c r="HL20" s="6">
        <f t="shared" si="146"/>
        <v>3.5138317890295794E-5</v>
      </c>
      <c r="HM20" s="6" t="str">
        <f t="shared" si="87"/>
        <v xml:space="preserve"> </v>
      </c>
      <c r="HN20" s="36">
        <f t="shared" si="35"/>
        <v>5.8023769936461453E-2</v>
      </c>
      <c r="HO20" s="6" t="str">
        <f t="shared" si="35"/>
        <v xml:space="preserve"> </v>
      </c>
      <c r="HP20" s="6">
        <f t="shared" si="35"/>
        <v>0.13203723355775485</v>
      </c>
      <c r="HQ20" s="36">
        <f t="shared" si="36"/>
        <v>5.4069263427536214E-2</v>
      </c>
      <c r="HR20" s="6" t="str">
        <f t="shared" si="36"/>
        <v xml:space="preserve"> </v>
      </c>
      <c r="HS20" s="6">
        <f t="shared" si="36"/>
        <v>0.12788661538561322</v>
      </c>
      <c r="HT20" s="36">
        <f t="shared" si="37"/>
        <v>1.9685290350570327E-2</v>
      </c>
      <c r="HU20" s="6" t="str">
        <f t="shared" si="37"/>
        <v xml:space="preserve"> </v>
      </c>
      <c r="HV20" s="6">
        <f t="shared" si="37"/>
        <v>4.4795284458708902E-2</v>
      </c>
      <c r="HW20" s="36">
        <f t="shared" si="38"/>
        <v>1.489800224875297E-2</v>
      </c>
      <c r="HX20" s="6" t="str">
        <f t="shared" si="38"/>
        <v xml:space="preserve"> </v>
      </c>
      <c r="HY20" s="6">
        <f t="shared" si="38"/>
        <v>3.5237304206181777E-2</v>
      </c>
      <c r="HZ20" s="36">
        <f t="shared" si="39"/>
        <v>1.7544783938752757E-2</v>
      </c>
      <c r="IA20" s="6">
        <f t="shared" si="39"/>
        <v>3.1299234237903942E-2</v>
      </c>
      <c r="IB20" s="11" t="str">
        <f t="shared" si="39"/>
        <v xml:space="preserve"> </v>
      </c>
      <c r="IC20" s="36">
        <f t="shared" si="40"/>
        <v>2.8146391691348003E-2</v>
      </c>
      <c r="ID20" s="6">
        <f t="shared" si="40"/>
        <v>4.8762881263588638E-2</v>
      </c>
      <c r="IE20" s="6" t="str">
        <f t="shared" si="40"/>
        <v xml:space="preserve"> </v>
      </c>
    </row>
    <row r="21" spans="1:239" s="24" customFormat="1" outlineLevel="1" x14ac:dyDescent="0.2">
      <c r="A21" s="26">
        <v>10</v>
      </c>
      <c r="B21" s="27" t="s">
        <v>35</v>
      </c>
      <c r="C21" s="28">
        <f t="shared" si="147"/>
        <v>201847864.66000003</v>
      </c>
      <c r="D21" s="34">
        <v>109384381.56</v>
      </c>
      <c r="E21" s="29">
        <v>92463483.100000009</v>
      </c>
      <c r="F21" s="28">
        <f t="shared" si="148"/>
        <v>222924873.45999998</v>
      </c>
      <c r="G21" s="34">
        <v>110529800.48</v>
      </c>
      <c r="H21" s="29">
        <v>112395072.97999999</v>
      </c>
      <c r="I21" s="28">
        <f t="shared" si="149"/>
        <v>211748661.62</v>
      </c>
      <c r="J21" s="34">
        <v>106617363.86</v>
      </c>
      <c r="K21" s="29">
        <v>105131297.75999999</v>
      </c>
      <c r="L21" s="6">
        <f t="shared" si="150"/>
        <v>1.1044202713538875</v>
      </c>
      <c r="M21" s="6">
        <f t="shared" si="150"/>
        <v>1.0104715033688032</v>
      </c>
      <c r="N21" s="6">
        <f t="shared" si="150"/>
        <v>1.2155617462349304</v>
      </c>
      <c r="O21" s="6">
        <f t="shared" si="94"/>
        <v>1.0527805548072675</v>
      </c>
      <c r="P21" s="6">
        <f t="shared" si="94"/>
        <v>1.0366960547358632</v>
      </c>
      <c r="Q21" s="6">
        <f t="shared" si="94"/>
        <v>1.0690924146735274</v>
      </c>
      <c r="R21" s="28">
        <f t="shared" si="95"/>
        <v>166159972.13999999</v>
      </c>
      <c r="S21" s="29">
        <v>82130564.140000001</v>
      </c>
      <c r="T21" s="29">
        <v>84029408</v>
      </c>
      <c r="U21" s="28">
        <f t="shared" si="43"/>
        <v>194722283.61000001</v>
      </c>
      <c r="V21" s="29">
        <v>89931002.730000004</v>
      </c>
      <c r="W21" s="29">
        <v>104791280.88</v>
      </c>
      <c r="X21" s="28">
        <f t="shared" si="44"/>
        <v>172534821.63</v>
      </c>
      <c r="Y21" s="29">
        <v>79115865.75</v>
      </c>
      <c r="Z21" s="29">
        <v>93418955.879999995</v>
      </c>
      <c r="AA21" s="6">
        <f t="shared" si="151"/>
        <v>1.1718964628011284</v>
      </c>
      <c r="AB21" s="6">
        <f t="shared" si="151"/>
        <v>1.0949760746401711</v>
      </c>
      <c r="AC21" s="6">
        <f t="shared" si="151"/>
        <v>1.2470786522737372</v>
      </c>
      <c r="AD21" s="6">
        <f t="shared" si="96"/>
        <v>1.1285970088263164</v>
      </c>
      <c r="AE21" s="6">
        <f t="shared" si="96"/>
        <v>1.1366999763887435</v>
      </c>
      <c r="AF21" s="6">
        <f t="shared" si="96"/>
        <v>1.1217346618025592</v>
      </c>
      <c r="AG21" s="28">
        <f t="shared" si="97"/>
        <v>122745330</v>
      </c>
      <c r="AH21" s="29">
        <v>52897290</v>
      </c>
      <c r="AI21" s="29">
        <v>69848040</v>
      </c>
      <c r="AJ21" s="28">
        <f t="shared" si="98"/>
        <v>146680340.46000001</v>
      </c>
      <c r="AK21" s="29">
        <v>60857197.509999998</v>
      </c>
      <c r="AL21" s="29">
        <v>85823142.950000003</v>
      </c>
      <c r="AM21" s="28">
        <f t="shared" si="99"/>
        <v>133290197.70999999</v>
      </c>
      <c r="AN21" s="29">
        <v>54638166.969999999</v>
      </c>
      <c r="AO21" s="29">
        <v>78652030.739999995</v>
      </c>
      <c r="AP21" s="6">
        <f t="shared" si="100"/>
        <v>1.1949973205497921</v>
      </c>
      <c r="AQ21" s="6">
        <f t="shared" si="100"/>
        <v>1.1504785502244066</v>
      </c>
      <c r="AR21" s="6">
        <f t="shared" si="100"/>
        <v>1.2287122580676566</v>
      </c>
      <c r="AS21" s="6">
        <f t="shared" si="101"/>
        <v>1.1004585706979968</v>
      </c>
      <c r="AT21" s="6">
        <f t="shared" si="101"/>
        <v>1.1138220933256173</v>
      </c>
      <c r="AU21" s="6">
        <f t="shared" si="101"/>
        <v>1.0911751691918237</v>
      </c>
      <c r="AV21" s="28">
        <f t="shared" si="102"/>
        <v>16748124.970000001</v>
      </c>
      <c r="AW21" s="29">
        <v>13647424.970000001</v>
      </c>
      <c r="AX21" s="29">
        <v>3100700</v>
      </c>
      <c r="AY21" s="28">
        <f t="shared" si="103"/>
        <v>16461841.209999999</v>
      </c>
      <c r="AZ21" s="29">
        <v>13473451.6</v>
      </c>
      <c r="BA21" s="29">
        <v>2988389.61</v>
      </c>
      <c r="BB21" s="28">
        <f t="shared" si="104"/>
        <v>15853635.540000001</v>
      </c>
      <c r="BC21" s="29">
        <v>12953838.4</v>
      </c>
      <c r="BD21" s="29">
        <v>2899797.14</v>
      </c>
      <c r="BE21" s="6">
        <f t="shared" si="152"/>
        <v>0.98290651875879798</v>
      </c>
      <c r="BF21" s="6">
        <f t="shared" si="152"/>
        <v>0.98725229335332987</v>
      </c>
      <c r="BG21" s="71">
        <f t="shared" si="153"/>
        <v>0.963779020866256</v>
      </c>
      <c r="BH21" s="72">
        <f t="shared" si="105"/>
        <v>1.0383637979102929</v>
      </c>
      <c r="BI21" s="72">
        <f t="shared" si="105"/>
        <v>1.040112681967686</v>
      </c>
      <c r="BJ21" s="72">
        <f t="shared" si="154"/>
        <v>1.0305512646998471</v>
      </c>
      <c r="BK21" s="28">
        <f t="shared" si="106"/>
        <v>6930849.1699999999</v>
      </c>
      <c r="BL21" s="29">
        <v>6930849.1699999999</v>
      </c>
      <c r="BM21" s="32"/>
      <c r="BN21" s="28">
        <f t="shared" si="107"/>
        <v>6280776.5199999996</v>
      </c>
      <c r="BO21" s="29">
        <v>6280776.5199999996</v>
      </c>
      <c r="BP21" s="32"/>
      <c r="BQ21" s="28">
        <f t="shared" si="108"/>
        <v>5934101.25</v>
      </c>
      <c r="BR21" s="29">
        <v>5934101.25</v>
      </c>
      <c r="BS21" s="32">
        <v>0</v>
      </c>
      <c r="BT21" s="6">
        <f t="shared" si="109"/>
        <v>0.90620591589067856</v>
      </c>
      <c r="BU21" s="6">
        <f t="shared" si="109"/>
        <v>0.90620591589067856</v>
      </c>
      <c r="BV21" s="66"/>
      <c r="BW21" s="6">
        <f t="shared" ref="BW21:BW40" si="163">BN21/BQ21</f>
        <v>1.0584208552221788</v>
      </c>
      <c r="BX21" s="6">
        <f t="shared" si="110"/>
        <v>1.0584208552221788</v>
      </c>
      <c r="BY21" s="66"/>
      <c r="BZ21" s="28">
        <f t="shared" si="111"/>
        <v>0</v>
      </c>
      <c r="CA21" s="34">
        <v>0</v>
      </c>
      <c r="CB21" s="34"/>
      <c r="CC21" s="28">
        <f t="shared" si="112"/>
        <v>1673.66</v>
      </c>
      <c r="CD21" s="29">
        <v>1673.66</v>
      </c>
      <c r="CE21" s="32"/>
      <c r="CF21" s="28">
        <f t="shared" si="113"/>
        <v>382</v>
      </c>
      <c r="CG21" s="29">
        <v>382</v>
      </c>
      <c r="CH21" s="32"/>
      <c r="CI21" s="6">
        <f t="shared" si="62"/>
        <v>0</v>
      </c>
      <c r="CJ21" s="6">
        <f t="shared" si="62"/>
        <v>0</v>
      </c>
      <c r="CK21" s="66"/>
      <c r="CL21" s="6" t="str">
        <f t="shared" si="161"/>
        <v>СВ.200</v>
      </c>
      <c r="CM21" s="6" t="str">
        <f t="shared" si="155"/>
        <v>СВ.200</v>
      </c>
      <c r="CN21" s="66"/>
      <c r="CO21" s="28">
        <f t="shared" si="114"/>
        <v>1676000</v>
      </c>
      <c r="CP21" s="29">
        <v>1676000</v>
      </c>
      <c r="CQ21" s="32"/>
      <c r="CR21" s="28">
        <f t="shared" si="115"/>
        <v>1329546.05</v>
      </c>
      <c r="CS21" s="29">
        <v>1329546.05</v>
      </c>
      <c r="CT21" s="32"/>
      <c r="CU21" s="28">
        <f t="shared" si="116"/>
        <v>1130550</v>
      </c>
      <c r="CV21" s="29">
        <v>1130550</v>
      </c>
      <c r="CW21" s="32">
        <v>0</v>
      </c>
      <c r="CX21" s="6">
        <f t="shared" si="117"/>
        <v>0.79328523269689744</v>
      </c>
      <c r="CY21" s="6">
        <f t="shared" si="117"/>
        <v>0.79328523269689744</v>
      </c>
      <c r="CZ21" s="6" t="str">
        <f t="shared" si="117"/>
        <v xml:space="preserve"> </v>
      </c>
      <c r="DA21" s="6">
        <f t="shared" si="118"/>
        <v>1.1760170271106984</v>
      </c>
      <c r="DB21" s="6">
        <f t="shared" si="118"/>
        <v>1.1760170271106984</v>
      </c>
      <c r="DC21" s="6" t="str">
        <f t="shared" si="118"/>
        <v xml:space="preserve"> </v>
      </c>
      <c r="DD21" s="28">
        <f t="shared" si="119"/>
        <v>87100</v>
      </c>
      <c r="DE21" s="29">
        <v>4000</v>
      </c>
      <c r="DF21" s="29">
        <v>83100</v>
      </c>
      <c r="DG21" s="28">
        <f t="shared" si="120"/>
        <v>5727</v>
      </c>
      <c r="DH21" s="29">
        <v>3885.1</v>
      </c>
      <c r="DI21" s="29">
        <v>1841.9</v>
      </c>
      <c r="DJ21" s="28">
        <f t="shared" si="121"/>
        <v>178079</v>
      </c>
      <c r="DK21" s="29">
        <v>124655.3</v>
      </c>
      <c r="DL21" s="29">
        <v>53423.7</v>
      </c>
      <c r="DM21" s="6">
        <f t="shared" si="122"/>
        <v>6.5752009184845001E-2</v>
      </c>
      <c r="DN21" s="6">
        <f>IF(DE21&lt;=0," ",IF(DH21&lt;=0," ",IF(DH21/DE21*100&gt;200,"СВ.200",DH21/DE21)))</f>
        <v>0.971275</v>
      </c>
      <c r="DO21" s="6">
        <f t="shared" si="122"/>
        <v>2.2164861612515043E-2</v>
      </c>
      <c r="DP21" s="6">
        <f t="shared" si="123"/>
        <v>3.2159884096384192E-2</v>
      </c>
      <c r="DQ21" s="6">
        <f t="shared" si="123"/>
        <v>3.1166745417162366E-2</v>
      </c>
      <c r="DR21" s="6">
        <f t="shared" si="123"/>
        <v>3.4477207681235113E-2</v>
      </c>
      <c r="DS21" s="28">
        <f t="shared" si="156"/>
        <v>3062000</v>
      </c>
      <c r="DT21" s="32"/>
      <c r="DU21" s="29">
        <v>3062000</v>
      </c>
      <c r="DV21" s="28">
        <f t="shared" si="124"/>
        <v>3471350.29</v>
      </c>
      <c r="DW21" s="32"/>
      <c r="DX21" s="29">
        <v>3471350.29</v>
      </c>
      <c r="DY21" s="28">
        <f t="shared" si="125"/>
        <v>2936718.91</v>
      </c>
      <c r="DZ21" s="32"/>
      <c r="EA21" s="29">
        <v>2936718.91</v>
      </c>
      <c r="EB21" s="6">
        <f t="shared" si="157"/>
        <v>1.1336872273024168</v>
      </c>
      <c r="EC21" s="6" t="str">
        <f t="shared" si="157"/>
        <v xml:space="preserve"> </v>
      </c>
      <c r="ED21" s="6">
        <f t="shared" si="157"/>
        <v>1.1336872273024168</v>
      </c>
      <c r="EE21" s="6">
        <f t="shared" si="162"/>
        <v>1.1820505797063159</v>
      </c>
      <c r="EF21" s="6" t="str">
        <f t="shared" si="162"/>
        <v xml:space="preserve"> </v>
      </c>
      <c r="EG21" s="6">
        <f t="shared" si="162"/>
        <v>1.1820505797063159</v>
      </c>
      <c r="EH21" s="28">
        <f t="shared" si="126"/>
        <v>7932000</v>
      </c>
      <c r="EI21" s="29"/>
      <c r="EJ21" s="29">
        <v>7932000</v>
      </c>
      <c r="EK21" s="28">
        <f t="shared" si="127"/>
        <v>12502956.130000001</v>
      </c>
      <c r="EL21" s="32"/>
      <c r="EM21" s="29">
        <v>12502956.130000001</v>
      </c>
      <c r="EN21" s="28">
        <f t="shared" si="128"/>
        <v>8874025.3900000006</v>
      </c>
      <c r="EO21" s="32"/>
      <c r="EP21" s="29">
        <v>8874025.3900000006</v>
      </c>
      <c r="EQ21" s="6">
        <f t="shared" si="129"/>
        <v>1.5762677924861321</v>
      </c>
      <c r="ER21" s="6" t="str">
        <f t="shared" si="129"/>
        <v xml:space="preserve"> </v>
      </c>
      <c r="ES21" s="6">
        <f t="shared" si="129"/>
        <v>1.5762677924861321</v>
      </c>
      <c r="ET21" s="6">
        <f t="shared" si="130"/>
        <v>1.4089385121761524</v>
      </c>
      <c r="EU21" s="6" t="str">
        <f t="shared" si="130"/>
        <v xml:space="preserve"> </v>
      </c>
      <c r="EV21" s="6">
        <f t="shared" si="130"/>
        <v>1.4089385121761524</v>
      </c>
      <c r="EW21" s="28">
        <f t="shared" si="131"/>
        <v>906000</v>
      </c>
      <c r="EX21" s="32">
        <v>906000</v>
      </c>
      <c r="EY21" s="28"/>
      <c r="EZ21" s="28">
        <f t="shared" si="132"/>
        <v>1569046.75</v>
      </c>
      <c r="FA21" s="29">
        <v>1569046.75</v>
      </c>
      <c r="FB21" s="28"/>
      <c r="FC21" s="28">
        <f t="shared" si="133"/>
        <v>792590</v>
      </c>
      <c r="FD21" s="29">
        <v>792590</v>
      </c>
      <c r="FE21" s="28"/>
      <c r="FF21" s="6">
        <f t="shared" si="158"/>
        <v>1.7318396799116997</v>
      </c>
      <c r="FG21" s="6">
        <f t="shared" si="158"/>
        <v>1.7318396799116997</v>
      </c>
      <c r="FH21" s="6" t="str">
        <f t="shared" si="134"/>
        <v xml:space="preserve"> </v>
      </c>
      <c r="FI21" s="6">
        <f t="shared" si="159"/>
        <v>1.979644898371163</v>
      </c>
      <c r="FJ21" s="6">
        <f t="shared" si="159"/>
        <v>1.979644898371163</v>
      </c>
      <c r="FK21" s="6" t="str">
        <f t="shared" si="160"/>
        <v xml:space="preserve"> </v>
      </c>
      <c r="FL21" s="28">
        <f t="shared" si="135"/>
        <v>6072568</v>
      </c>
      <c r="FM21" s="29">
        <v>6069000</v>
      </c>
      <c r="FN21" s="34">
        <v>3568</v>
      </c>
      <c r="FO21" s="28">
        <f t="shared" si="136"/>
        <v>6419025.54</v>
      </c>
      <c r="FP21" s="29">
        <v>6415425.54</v>
      </c>
      <c r="FQ21" s="34">
        <v>3600</v>
      </c>
      <c r="FR21" s="28">
        <f t="shared" si="137"/>
        <v>3544541.83</v>
      </c>
      <c r="FS21" s="29">
        <v>3541581.83</v>
      </c>
      <c r="FT21" s="34">
        <v>2960</v>
      </c>
      <c r="FU21" s="6">
        <f t="shared" si="138"/>
        <v>1.0570528876745391</v>
      </c>
      <c r="FV21" s="6">
        <f t="shared" si="138"/>
        <v>1.0570811566979734</v>
      </c>
      <c r="FW21" s="6">
        <f t="shared" si="138"/>
        <v>1.0089686098654709</v>
      </c>
      <c r="FX21" s="6">
        <f t="shared" si="139"/>
        <v>1.8109605833033715</v>
      </c>
      <c r="FY21" s="6">
        <f t="shared" si="139"/>
        <v>1.8114576615613593</v>
      </c>
      <c r="FZ21" s="6">
        <f t="shared" si="140"/>
        <v>0.82222222222222219</v>
      </c>
      <c r="GA21" s="28">
        <f t="shared" si="141"/>
        <v>0</v>
      </c>
      <c r="GB21" s="29">
        <v>0</v>
      </c>
      <c r="GC21" s="28"/>
      <c r="GD21" s="28">
        <f t="shared" si="142"/>
        <v>0</v>
      </c>
      <c r="GE21" s="29">
        <v>0</v>
      </c>
      <c r="GF21" s="28"/>
      <c r="GG21" s="6" t="str">
        <f t="shared" si="143"/>
        <v xml:space="preserve"> </v>
      </c>
      <c r="GH21" s="6" t="str">
        <f t="shared" si="143"/>
        <v xml:space="preserve"> </v>
      </c>
      <c r="GI21" s="6" t="str">
        <f t="shared" si="143"/>
        <v xml:space="preserve"> </v>
      </c>
      <c r="GJ21" s="36">
        <f t="shared" si="24"/>
        <v>0.8148095025017329</v>
      </c>
      <c r="GK21" s="6">
        <f t="shared" si="24"/>
        <v>0.74205422912057362</v>
      </c>
      <c r="GL21" s="6">
        <f t="shared" si="24"/>
        <v>0.88859319603627807</v>
      </c>
      <c r="GM21" s="36">
        <f t="shared" si="25"/>
        <v>0.87348836667586838</v>
      </c>
      <c r="GN21" s="6">
        <f t="shared" si="25"/>
        <v>0.8136358008379172</v>
      </c>
      <c r="GO21" s="6">
        <f t="shared" si="25"/>
        <v>0.93234763857172775</v>
      </c>
      <c r="GP21" s="36">
        <f t="shared" si="26"/>
        <v>0.77254084972968595</v>
      </c>
      <c r="GQ21" s="6">
        <f t="shared" si="26"/>
        <v>0.69060948081706353</v>
      </c>
      <c r="GR21" s="6">
        <f t="shared" si="26"/>
        <v>0.84192795775871609</v>
      </c>
      <c r="GS21" s="36">
        <f t="shared" si="27"/>
        <v>0.75327968499886266</v>
      </c>
      <c r="GT21" s="6">
        <f t="shared" si="27"/>
        <v>0.67670987382084091</v>
      </c>
      <c r="GU21" s="6">
        <f t="shared" si="27"/>
        <v>0.81899125794901728</v>
      </c>
      <c r="GV21" s="36">
        <f t="shared" si="144"/>
        <v>9.1886584923697529E-2</v>
      </c>
      <c r="GW21" s="6">
        <f t="shared" si="144"/>
        <v>0.16373249887618149</v>
      </c>
      <c r="GX21" s="6">
        <f t="shared" si="144"/>
        <v>3.1040778744357768E-2</v>
      </c>
      <c r="GY21" s="38">
        <f t="shared" si="30"/>
        <v>8.4540099390836218E-2</v>
      </c>
      <c r="GZ21" s="39">
        <f t="shared" si="30"/>
        <v>0.14981987513751366</v>
      </c>
      <c r="HA21" s="6">
        <f t="shared" si="30"/>
        <v>2.8517540628424085E-2</v>
      </c>
      <c r="HB21" s="36">
        <f t="shared" si="145"/>
        <v>3.4393644100004624E-2</v>
      </c>
      <c r="HC21" s="6">
        <f t="shared" si="145"/>
        <v>7.5005198941401965E-2</v>
      </c>
      <c r="HD21" s="6" t="str">
        <f t="shared" si="92"/>
        <v xml:space="preserve"> </v>
      </c>
      <c r="HE21" s="36">
        <f t="shared" si="32"/>
        <v>3.2255047565996439E-2</v>
      </c>
      <c r="HF21" s="6">
        <f t="shared" si="32"/>
        <v>6.9839947619140696E-2</v>
      </c>
      <c r="HG21" s="6" t="str">
        <f t="shared" si="93"/>
        <v xml:space="preserve"> </v>
      </c>
      <c r="HH21" s="36">
        <f t="shared" si="33"/>
        <v>2.214045816323368E-6</v>
      </c>
      <c r="HI21" s="6">
        <f t="shared" si="33"/>
        <v>4.8283614971375071E-6</v>
      </c>
      <c r="HJ21" s="6" t="str">
        <f t="shared" si="33"/>
        <v xml:space="preserve"> </v>
      </c>
      <c r="HK21" s="36">
        <f t="shared" si="146"/>
        <v>8.5951128395355821E-6</v>
      </c>
      <c r="HL21" s="6">
        <f t="shared" si="146"/>
        <v>1.8610489699807221E-5</v>
      </c>
      <c r="HM21" s="6" t="str">
        <f t="shared" si="87"/>
        <v xml:space="preserve"> </v>
      </c>
      <c r="HN21" s="36">
        <f t="shared" si="35"/>
        <v>5.1433242902295402E-2</v>
      </c>
      <c r="HO21" s="6" t="str">
        <f t="shared" si="35"/>
        <v xml:space="preserve"> </v>
      </c>
      <c r="HP21" s="6">
        <f t="shared" si="35"/>
        <v>9.4991699558267431E-2</v>
      </c>
      <c r="HQ21" s="36">
        <f t="shared" si="36"/>
        <v>6.4209169583495512E-2</v>
      </c>
      <c r="HR21" s="6" t="str">
        <f t="shared" si="36"/>
        <v xml:space="preserve"> </v>
      </c>
      <c r="HS21" s="6">
        <f t="shared" si="36"/>
        <v>0.11931294307126138</v>
      </c>
      <c r="HT21" s="36">
        <f t="shared" si="37"/>
        <v>1.7021021508908957E-2</v>
      </c>
      <c r="HU21" s="6">
        <f>IF(Y21&lt;=0," ",IF(Y21&lt;=0," ",IF(DZ21/Y21*100&gt;200,"СВ.200",DZ21/Y21)))</f>
        <v>0</v>
      </c>
      <c r="HV21" s="6">
        <f t="shared" si="37"/>
        <v>3.1436006561369849E-2</v>
      </c>
      <c r="HW21" s="36">
        <f t="shared" si="38"/>
        <v>1.782718559809314E-2</v>
      </c>
      <c r="HX21" s="6" t="str">
        <f t="shared" si="38"/>
        <v xml:space="preserve"> </v>
      </c>
      <c r="HY21" s="6">
        <f t="shared" si="38"/>
        <v>3.3126327504052172E-2</v>
      </c>
      <c r="HZ21" s="36">
        <f t="shared" si="39"/>
        <v>2.0543921490823753E-2</v>
      </c>
      <c r="IA21" s="6">
        <f t="shared" si="39"/>
        <v>4.4764495672601545E-2</v>
      </c>
      <c r="IB21" s="73">
        <f t="shared" si="39"/>
        <v>3.1685218188503695E-5</v>
      </c>
      <c r="IC21" s="36">
        <f t="shared" si="40"/>
        <v>3.2965028044023764E-2</v>
      </c>
      <c r="ID21" s="6">
        <f t="shared" si="40"/>
        <v>7.1337195686131089E-2</v>
      </c>
      <c r="IE21" s="6">
        <f t="shared" si="40"/>
        <v>3.4354003212561934E-5</v>
      </c>
    </row>
    <row r="22" spans="1:239" s="24" customFormat="1" outlineLevel="1" x14ac:dyDescent="0.2">
      <c r="A22" s="26">
        <v>11</v>
      </c>
      <c r="B22" s="27" t="s">
        <v>36</v>
      </c>
      <c r="C22" s="28">
        <f t="shared" si="147"/>
        <v>1110344398.3299999</v>
      </c>
      <c r="D22" s="34">
        <v>920170278.64999998</v>
      </c>
      <c r="E22" s="29">
        <v>190174119.68000001</v>
      </c>
      <c r="F22" s="28">
        <f t="shared" si="148"/>
        <v>1162206396.95</v>
      </c>
      <c r="G22" s="34">
        <v>964064884.45000005</v>
      </c>
      <c r="H22" s="29">
        <v>198141512.5</v>
      </c>
      <c r="I22" s="28">
        <f t="shared" si="149"/>
        <v>1032411282.4400001</v>
      </c>
      <c r="J22" s="34">
        <v>881672117.20000005</v>
      </c>
      <c r="K22" s="29">
        <v>150739165.24000001</v>
      </c>
      <c r="L22" s="6">
        <f t="shared" si="150"/>
        <v>1.0467080292366968</v>
      </c>
      <c r="M22" s="6">
        <f t="shared" si="150"/>
        <v>1.0477026989661073</v>
      </c>
      <c r="N22" s="6">
        <f t="shared" si="150"/>
        <v>1.0418952527999419</v>
      </c>
      <c r="O22" s="6">
        <f t="shared" si="94"/>
        <v>1.1257203565261726</v>
      </c>
      <c r="P22" s="6">
        <f t="shared" si="94"/>
        <v>1.0934505760618376</v>
      </c>
      <c r="Q22" s="6">
        <f t="shared" si="94"/>
        <v>1.3144660326632971</v>
      </c>
      <c r="R22" s="28">
        <f t="shared" si="95"/>
        <v>979328720</v>
      </c>
      <c r="S22" s="29">
        <v>815534120</v>
      </c>
      <c r="T22" s="29">
        <v>163794600</v>
      </c>
      <c r="U22" s="28">
        <f t="shared" si="43"/>
        <v>1034196289.62</v>
      </c>
      <c r="V22" s="29">
        <v>861837791.38999999</v>
      </c>
      <c r="W22" s="29">
        <v>172358498.23000002</v>
      </c>
      <c r="X22" s="28">
        <f t="shared" si="44"/>
        <v>900665471.25999999</v>
      </c>
      <c r="Y22" s="29">
        <v>762112006.66999996</v>
      </c>
      <c r="Z22" s="29">
        <v>138553464.59</v>
      </c>
      <c r="AA22" s="6">
        <f t="shared" si="151"/>
        <v>1.0560256923946845</v>
      </c>
      <c r="AB22" s="6">
        <f t="shared" si="151"/>
        <v>1.0567771111648891</v>
      </c>
      <c r="AC22" s="6">
        <f t="shared" si="151"/>
        <v>1.0522843746375035</v>
      </c>
      <c r="AD22" s="6">
        <f t="shared" si="96"/>
        <v>1.1482579521708487</v>
      </c>
      <c r="AE22" s="6">
        <f t="shared" si="96"/>
        <v>1.1308544988757565</v>
      </c>
      <c r="AF22" s="6">
        <f t="shared" si="96"/>
        <v>1.2439854805510209</v>
      </c>
      <c r="AG22" s="28">
        <f t="shared" si="97"/>
        <v>777997000</v>
      </c>
      <c r="AH22" s="29">
        <v>722765500</v>
      </c>
      <c r="AI22" s="29">
        <v>55231500</v>
      </c>
      <c r="AJ22" s="28">
        <f t="shared" si="98"/>
        <v>828837242.63</v>
      </c>
      <c r="AK22" s="29">
        <v>769700613.37</v>
      </c>
      <c r="AL22" s="29">
        <v>59136629.259999998</v>
      </c>
      <c r="AM22" s="28">
        <f t="shared" si="99"/>
        <v>747042983.01999998</v>
      </c>
      <c r="AN22" s="29">
        <v>693851829.16999996</v>
      </c>
      <c r="AO22" s="29">
        <v>53191153.850000001</v>
      </c>
      <c r="AP22" s="6">
        <f t="shared" si="100"/>
        <v>1.0653476075486152</v>
      </c>
      <c r="AQ22" s="6">
        <f t="shared" si="100"/>
        <v>1.0649382315149243</v>
      </c>
      <c r="AR22" s="6">
        <f t="shared" si="100"/>
        <v>1.0707047474720042</v>
      </c>
      <c r="AS22" s="6">
        <f t="shared" si="101"/>
        <v>1.1094907006278782</v>
      </c>
      <c r="AT22" s="6">
        <f t="shared" si="101"/>
        <v>1.109315535408665</v>
      </c>
      <c r="AU22" s="6">
        <f t="shared" si="101"/>
        <v>1.1117756427462797</v>
      </c>
      <c r="AV22" s="28">
        <f t="shared" si="102"/>
        <v>25881800</v>
      </c>
      <c r="AW22" s="29">
        <v>25881800</v>
      </c>
      <c r="AX22" s="29">
        <v>0</v>
      </c>
      <c r="AY22" s="28">
        <f t="shared" si="103"/>
        <v>25551831.809999999</v>
      </c>
      <c r="AZ22" s="29">
        <v>25551831.809999999</v>
      </c>
      <c r="BA22" s="29">
        <v>0</v>
      </c>
      <c r="BB22" s="28">
        <f t="shared" si="104"/>
        <v>23000824</v>
      </c>
      <c r="BC22" s="29">
        <v>23000824</v>
      </c>
      <c r="BD22" s="29">
        <v>0</v>
      </c>
      <c r="BE22" s="6">
        <f t="shared" si="152"/>
        <v>0.98725095665680129</v>
      </c>
      <c r="BF22" s="6">
        <f t="shared" si="152"/>
        <v>0.98725095665680129</v>
      </c>
      <c r="BG22" s="6" t="str">
        <f>IF(BA22=0," ",IF(AX22/BA22*100&gt;200,"СВ.200",AX22/BA22))</f>
        <v xml:space="preserve"> </v>
      </c>
      <c r="BH22" s="72">
        <f t="shared" si="105"/>
        <v>1.1109094095933258</v>
      </c>
      <c r="BI22" s="72">
        <f t="shared" si="105"/>
        <v>1.1109094095933258</v>
      </c>
      <c r="BJ22" s="72" t="str">
        <f t="shared" si="154"/>
        <v xml:space="preserve"> </v>
      </c>
      <c r="BK22" s="28">
        <f t="shared" si="106"/>
        <v>21466620</v>
      </c>
      <c r="BL22" s="29">
        <v>21466620</v>
      </c>
      <c r="BM22" s="32"/>
      <c r="BN22" s="28">
        <f t="shared" si="107"/>
        <v>20917394.07</v>
      </c>
      <c r="BO22" s="29">
        <v>20917394.07</v>
      </c>
      <c r="BP22" s="32"/>
      <c r="BQ22" s="28">
        <f t="shared" si="108"/>
        <v>19762833.170000002</v>
      </c>
      <c r="BR22" s="29">
        <v>19762833.170000002</v>
      </c>
      <c r="BS22" s="32">
        <v>0</v>
      </c>
      <c r="BT22" s="6">
        <f t="shared" si="109"/>
        <v>0.97441488552925426</v>
      </c>
      <c r="BU22" s="6">
        <f t="shared" si="109"/>
        <v>0.97441488552925426</v>
      </c>
      <c r="BV22" s="66"/>
      <c r="BW22" s="6">
        <f t="shared" si="163"/>
        <v>1.0584208190226805</v>
      </c>
      <c r="BX22" s="6">
        <f t="shared" si="110"/>
        <v>1.0584208190226805</v>
      </c>
      <c r="BY22" s="66"/>
      <c r="BZ22" s="28">
        <f t="shared" si="111"/>
        <v>46000</v>
      </c>
      <c r="CA22" s="34">
        <v>46000</v>
      </c>
      <c r="CB22" s="34"/>
      <c r="CC22" s="28">
        <f t="shared" si="112"/>
        <v>45968.01</v>
      </c>
      <c r="CD22" s="29">
        <v>45968.01</v>
      </c>
      <c r="CE22" s="32"/>
      <c r="CF22" s="28">
        <f t="shared" si="113"/>
        <v>17228.61</v>
      </c>
      <c r="CG22" s="29">
        <v>17228.61</v>
      </c>
      <c r="CH22" s="32"/>
      <c r="CI22" s="6">
        <f t="shared" si="62"/>
        <v>1.0006959187487123</v>
      </c>
      <c r="CJ22" s="6">
        <f t="shared" si="62"/>
        <v>1.0006959187487123</v>
      </c>
      <c r="CK22" s="66"/>
      <c r="CL22" s="6" t="str">
        <f t="shared" si="161"/>
        <v>СВ.200</v>
      </c>
      <c r="CM22" s="6" t="str">
        <f t="shared" si="155"/>
        <v>СВ.200</v>
      </c>
      <c r="CN22" s="66"/>
      <c r="CO22" s="28">
        <f t="shared" si="114"/>
        <v>38032000</v>
      </c>
      <c r="CP22" s="29">
        <v>38032000</v>
      </c>
      <c r="CQ22" s="32"/>
      <c r="CR22" s="28">
        <f t="shared" si="115"/>
        <v>37921640.439999998</v>
      </c>
      <c r="CS22" s="29">
        <v>37921640.439999998</v>
      </c>
      <c r="CT22" s="32"/>
      <c r="CU22" s="28">
        <f t="shared" si="116"/>
        <v>20255568.699999999</v>
      </c>
      <c r="CV22" s="29">
        <v>20255568.699999999</v>
      </c>
      <c r="CW22" s="32">
        <v>0</v>
      </c>
      <c r="CX22" s="6">
        <f t="shared" si="117"/>
        <v>0.99709824463609587</v>
      </c>
      <c r="CY22" s="6">
        <f t="shared" si="117"/>
        <v>0.99709824463609587</v>
      </c>
      <c r="CZ22" s="6" t="str">
        <f t="shared" si="117"/>
        <v xml:space="preserve"> </v>
      </c>
      <c r="DA22" s="6">
        <f t="shared" si="118"/>
        <v>1.8721587629381149</v>
      </c>
      <c r="DB22" s="6">
        <f t="shared" si="118"/>
        <v>1.8721587629381149</v>
      </c>
      <c r="DC22" s="6" t="str">
        <f t="shared" si="118"/>
        <v xml:space="preserve"> </v>
      </c>
      <c r="DD22" s="28">
        <f t="shared" si="119"/>
        <v>176000</v>
      </c>
      <c r="DE22" s="29">
        <v>123200</v>
      </c>
      <c r="DF22" s="29">
        <v>52800</v>
      </c>
      <c r="DG22" s="28">
        <f t="shared" si="120"/>
        <v>213755.08</v>
      </c>
      <c r="DH22" s="29">
        <v>149628.56</v>
      </c>
      <c r="DI22" s="29">
        <v>64126.52</v>
      </c>
      <c r="DJ22" s="28">
        <f t="shared" si="121"/>
        <v>126940.92</v>
      </c>
      <c r="DK22" s="29">
        <v>88858.64</v>
      </c>
      <c r="DL22" s="29">
        <v>38082.28</v>
      </c>
      <c r="DM22" s="6">
        <f t="shared" si="122"/>
        <v>1.2145174999999999</v>
      </c>
      <c r="DN22" s="6">
        <f t="shared" si="122"/>
        <v>1.2145175324675324</v>
      </c>
      <c r="DO22" s="6">
        <f t="shared" si="122"/>
        <v>1.2145174242424241</v>
      </c>
      <c r="DP22" s="6">
        <f t="shared" si="123"/>
        <v>1.6838942084238873</v>
      </c>
      <c r="DQ22" s="6">
        <f t="shared" si="123"/>
        <v>1.6838943292402404</v>
      </c>
      <c r="DR22" s="6">
        <f t="shared" si="123"/>
        <v>1.6838939265191055</v>
      </c>
      <c r="DS22" s="28">
        <f t="shared" si="156"/>
        <v>11842000</v>
      </c>
      <c r="DT22" s="32"/>
      <c r="DU22" s="29">
        <v>11842000</v>
      </c>
      <c r="DV22" s="28">
        <f t="shared" si="124"/>
        <v>12541860.550000001</v>
      </c>
      <c r="DW22" s="32"/>
      <c r="DX22" s="29">
        <v>12541860.550000001</v>
      </c>
      <c r="DY22" s="28">
        <f t="shared" si="125"/>
        <v>9191809.7899999991</v>
      </c>
      <c r="DZ22" s="32"/>
      <c r="EA22" s="29">
        <v>9191809.7899999991</v>
      </c>
      <c r="EB22" s="6">
        <f t="shared" si="157"/>
        <v>1.0590998606654283</v>
      </c>
      <c r="EC22" s="6" t="str">
        <f t="shared" si="157"/>
        <v xml:space="preserve"> </v>
      </c>
      <c r="ED22" s="6">
        <f t="shared" si="157"/>
        <v>1.0590998606654283</v>
      </c>
      <c r="EE22" s="6">
        <f t="shared" si="162"/>
        <v>1.3644604094880866</v>
      </c>
      <c r="EF22" s="6" t="str">
        <f t="shared" si="162"/>
        <v xml:space="preserve"> </v>
      </c>
      <c r="EG22" s="6">
        <f t="shared" si="162"/>
        <v>1.3644604094880866</v>
      </c>
      <c r="EH22" s="28">
        <f t="shared" si="126"/>
        <v>96650000</v>
      </c>
      <c r="EI22" s="29"/>
      <c r="EJ22" s="29">
        <v>96650000</v>
      </c>
      <c r="EK22" s="28">
        <f t="shared" si="127"/>
        <v>100605081.90000001</v>
      </c>
      <c r="EL22" s="32"/>
      <c r="EM22" s="29">
        <v>100605081.90000001</v>
      </c>
      <c r="EN22" s="28">
        <f t="shared" si="128"/>
        <v>76121778.670000002</v>
      </c>
      <c r="EO22" s="32"/>
      <c r="EP22" s="29">
        <v>76121778.670000002</v>
      </c>
      <c r="EQ22" s="6">
        <f t="shared" si="129"/>
        <v>1.0409216958096223</v>
      </c>
      <c r="ER22" s="6" t="str">
        <f t="shared" si="129"/>
        <v xml:space="preserve"> </v>
      </c>
      <c r="ES22" s="6">
        <f t="shared" si="129"/>
        <v>1.0409216958096223</v>
      </c>
      <c r="ET22" s="6">
        <f t="shared" si="130"/>
        <v>1.3216333572043686</v>
      </c>
      <c r="EU22" s="6" t="str">
        <f t="shared" si="130"/>
        <v xml:space="preserve"> </v>
      </c>
      <c r="EV22" s="6">
        <f t="shared" si="130"/>
        <v>1.3216333572043686</v>
      </c>
      <c r="EW22" s="28">
        <f t="shared" si="131"/>
        <v>347000</v>
      </c>
      <c r="EX22" s="32">
        <v>347000</v>
      </c>
      <c r="EY22" s="28"/>
      <c r="EZ22" s="28">
        <f t="shared" si="132"/>
        <v>494384</v>
      </c>
      <c r="FA22" s="29">
        <v>494384</v>
      </c>
      <c r="FB22" s="28"/>
      <c r="FC22" s="28">
        <f t="shared" si="133"/>
        <v>1174837.47</v>
      </c>
      <c r="FD22" s="29">
        <v>1174837.47</v>
      </c>
      <c r="FE22" s="28"/>
      <c r="FF22" s="6">
        <f t="shared" si="158"/>
        <v>1.4247377521613833</v>
      </c>
      <c r="FG22" s="6">
        <f t="shared" si="158"/>
        <v>1.4247377521613833</v>
      </c>
      <c r="FH22" s="6" t="str">
        <f t="shared" si="134"/>
        <v xml:space="preserve"> </v>
      </c>
      <c r="FI22" s="6">
        <f t="shared" si="159"/>
        <v>0.42081054837312942</v>
      </c>
      <c r="FJ22" s="6">
        <f t="shared" si="159"/>
        <v>0.42081054837312942</v>
      </c>
      <c r="FK22" s="6" t="str">
        <f t="shared" si="160"/>
        <v xml:space="preserve"> </v>
      </c>
      <c r="FL22" s="28">
        <f t="shared" si="135"/>
        <v>6890300</v>
      </c>
      <c r="FM22" s="29">
        <v>6872000</v>
      </c>
      <c r="FN22" s="34">
        <v>18300</v>
      </c>
      <c r="FO22" s="28">
        <f t="shared" si="136"/>
        <v>7067131.1299999999</v>
      </c>
      <c r="FP22" s="29">
        <v>7056331.1299999999</v>
      </c>
      <c r="FQ22" s="34">
        <v>10800</v>
      </c>
      <c r="FR22" s="28">
        <f t="shared" si="137"/>
        <v>3971072.29</v>
      </c>
      <c r="FS22" s="29">
        <v>3960432.29</v>
      </c>
      <c r="FT22" s="34">
        <v>10640</v>
      </c>
      <c r="FU22" s="6">
        <f t="shared" si="138"/>
        <v>1.0256637780648157</v>
      </c>
      <c r="FV22" s="6">
        <f t="shared" si="138"/>
        <v>1.0268235055296857</v>
      </c>
      <c r="FW22" s="6">
        <f t="shared" si="138"/>
        <v>0.5901639344262295</v>
      </c>
      <c r="FX22" s="6">
        <f t="shared" si="139"/>
        <v>1.7796531047285467</v>
      </c>
      <c r="FY22" s="6">
        <f t="shared" si="139"/>
        <v>1.781707301957181</v>
      </c>
      <c r="FZ22" s="6">
        <f t="shared" si="140"/>
        <v>0.98518518518518516</v>
      </c>
      <c r="GA22" s="28">
        <f t="shared" si="141"/>
        <v>0</v>
      </c>
      <c r="GB22" s="29">
        <v>0</v>
      </c>
      <c r="GC22" s="28"/>
      <c r="GD22" s="28">
        <f t="shared" si="142"/>
        <v>-405.38</v>
      </c>
      <c r="GE22" s="29">
        <v>-405.38</v>
      </c>
      <c r="GF22" s="28"/>
      <c r="GG22" s="6" t="str">
        <f t="shared" si="143"/>
        <v xml:space="preserve"> </v>
      </c>
      <c r="GH22" s="8" t="str">
        <f t="shared" ref="GH22:GH37" si="164">IF(GB22&lt;=0," ",IF(GE22&lt;0," ",IF(GE22=0," ",IF(GB22/GE22*100&gt;200,"СВ.200",GB22/GE22))))</f>
        <v xml:space="preserve"> </v>
      </c>
      <c r="GI22" s="6" t="str">
        <f t="shared" si="143"/>
        <v xml:space="preserve"> </v>
      </c>
      <c r="GJ22" s="36">
        <f t="shared" si="24"/>
        <v>0.87239018652660194</v>
      </c>
      <c r="GK22" s="6">
        <f t="shared" si="24"/>
        <v>0.86439390766978419</v>
      </c>
      <c r="GL22" s="6">
        <f t="shared" si="24"/>
        <v>0.91916035470543778</v>
      </c>
      <c r="GM22" s="36">
        <f t="shared" si="25"/>
        <v>0.88985596046800353</v>
      </c>
      <c r="GN22" s="6">
        <f t="shared" si="25"/>
        <v>0.8939624347812225</v>
      </c>
      <c r="GO22" s="6">
        <f t="shared" si="25"/>
        <v>0.86987575725707666</v>
      </c>
      <c r="GP22" s="36">
        <f t="shared" si="26"/>
        <v>0.82943446469077198</v>
      </c>
      <c r="GQ22" s="6">
        <f t="shared" si="26"/>
        <v>0.91043288007197454</v>
      </c>
      <c r="GR22" s="6">
        <f t="shared" si="26"/>
        <v>0.38390345566168566</v>
      </c>
      <c r="GS22" s="36">
        <f t="shared" si="27"/>
        <v>0.8014312669160164</v>
      </c>
      <c r="GT22" s="6">
        <f t="shared" si="27"/>
        <v>0.89309220488997343</v>
      </c>
      <c r="GU22" s="6">
        <f t="shared" si="27"/>
        <v>0.34310248619761363</v>
      </c>
      <c r="GV22" s="36">
        <f t="shared" si="144"/>
        <v>2.5537588298819358E-2</v>
      </c>
      <c r="GW22" s="6">
        <f t="shared" si="144"/>
        <v>3.0180372174558226E-2</v>
      </c>
      <c r="GX22" s="6" t="str">
        <f t="shared" si="144"/>
        <v xml:space="preserve"> </v>
      </c>
      <c r="GY22" s="38">
        <f t="shared" si="30"/>
        <v>2.4706945931307331E-2</v>
      </c>
      <c r="GZ22" s="39">
        <f t="shared" si="30"/>
        <v>2.9648075386424139E-2</v>
      </c>
      <c r="HA22" s="6" t="str">
        <f t="shared" si="30"/>
        <v xml:space="preserve"> </v>
      </c>
      <c r="HB22" s="36">
        <f t="shared" si="145"/>
        <v>2.1942478978740552E-2</v>
      </c>
      <c r="HC22" s="6">
        <f t="shared" si="145"/>
        <v>2.593166489575784E-2</v>
      </c>
      <c r="HD22" s="6" t="str">
        <f t="shared" si="92"/>
        <v xml:space="preserve"> </v>
      </c>
      <c r="HE22" s="36">
        <f t="shared" si="32"/>
        <v>2.0225748515966716E-2</v>
      </c>
      <c r="HF22" s="6">
        <f t="shared" si="32"/>
        <v>2.4270685596489969E-2</v>
      </c>
      <c r="HG22" s="6" t="str">
        <f t="shared" si="93"/>
        <v xml:space="preserve"> </v>
      </c>
      <c r="HH22" s="36">
        <f t="shared" si="33"/>
        <v>1.9128755958522279E-5</v>
      </c>
      <c r="HI22" s="6">
        <f t="shared" si="33"/>
        <v>2.2606401485890923E-5</v>
      </c>
      <c r="HJ22" s="6" t="str">
        <f t="shared" si="33"/>
        <v xml:space="preserve"> </v>
      </c>
      <c r="HK22" s="36">
        <f t="shared" si="146"/>
        <v>4.4448051555948108E-5</v>
      </c>
      <c r="HL22" s="6">
        <f t="shared" si="146"/>
        <v>5.3337194608119124E-5</v>
      </c>
      <c r="HM22" s="6" t="str">
        <f t="shared" si="87"/>
        <v xml:space="preserve"> </v>
      </c>
      <c r="HN22" s="36">
        <f t="shared" si="35"/>
        <v>8.4517260957620868E-2</v>
      </c>
      <c r="HO22" s="6" t="str">
        <f t="shared" si="35"/>
        <v xml:space="preserve"> </v>
      </c>
      <c r="HP22" s="6">
        <f t="shared" si="35"/>
        <v>0.54940364642093575</v>
      </c>
      <c r="HQ22" s="36">
        <f t="shared" si="36"/>
        <v>9.727851754038476E-2</v>
      </c>
      <c r="HR22" s="6" t="str">
        <f t="shared" si="36"/>
        <v xml:space="preserve"> </v>
      </c>
      <c r="HS22" s="6">
        <f t="shared" si="36"/>
        <v>0.58369667253511204</v>
      </c>
      <c r="HT22" s="36">
        <f t="shared" si="37"/>
        <v>1.0205575858416081E-2</v>
      </c>
      <c r="HU22" s="6" t="str">
        <f t="shared" si="37"/>
        <v xml:space="preserve"> </v>
      </c>
      <c r="HV22" s="6">
        <f t="shared" si="37"/>
        <v>6.6341248248103432E-2</v>
      </c>
      <c r="HW22" s="36">
        <f t="shared" si="38"/>
        <v>1.2127156784335709E-2</v>
      </c>
      <c r="HX22" s="6" t="str">
        <f t="shared" si="38"/>
        <v xml:space="preserve"> </v>
      </c>
      <c r="HY22" s="6">
        <f t="shared" si="38"/>
        <v>7.2766128034277663E-2</v>
      </c>
      <c r="HZ22" s="36">
        <f t="shared" si="39"/>
        <v>4.4090424432998484E-3</v>
      </c>
      <c r="IA22" s="6">
        <f t="shared" si="39"/>
        <v>5.1966538452856261E-3</v>
      </c>
      <c r="IB22" s="73">
        <f t="shared" si="39"/>
        <v>7.6793460426885157E-5</v>
      </c>
      <c r="IC22" s="36">
        <f t="shared" si="40"/>
        <v>6.8334524122076589E-3</v>
      </c>
      <c r="ID22" s="6">
        <f t="shared" si="40"/>
        <v>8.1875396977188937E-3</v>
      </c>
      <c r="IE22" s="6">
        <f t="shared" si="40"/>
        <v>6.2660095735971057E-5</v>
      </c>
    </row>
    <row r="23" spans="1:239" s="24" customFormat="1" outlineLevel="1" x14ac:dyDescent="0.2">
      <c r="A23" s="26">
        <v>12</v>
      </c>
      <c r="B23" s="27" t="s">
        <v>37</v>
      </c>
      <c r="C23" s="28">
        <f t="shared" si="147"/>
        <v>106557136.64000002</v>
      </c>
      <c r="D23" s="34">
        <v>69747508.370000005</v>
      </c>
      <c r="E23" s="29">
        <v>36809628.270000003</v>
      </c>
      <c r="F23" s="28">
        <f t="shared" si="148"/>
        <v>122012543.63000001</v>
      </c>
      <c r="G23" s="34">
        <v>79520619.590000004</v>
      </c>
      <c r="H23" s="29">
        <v>42491924.040000007</v>
      </c>
      <c r="I23" s="28">
        <f t="shared" si="149"/>
        <v>117017337.38000001</v>
      </c>
      <c r="J23" s="34">
        <v>81868925.510000005</v>
      </c>
      <c r="K23" s="29">
        <v>35148411.870000005</v>
      </c>
      <c r="L23" s="6">
        <f t="shared" si="150"/>
        <v>1.1450433774531275</v>
      </c>
      <c r="M23" s="6">
        <f t="shared" si="150"/>
        <v>1.140121295346568</v>
      </c>
      <c r="N23" s="6">
        <f t="shared" si="150"/>
        <v>1.1543698221650094</v>
      </c>
      <c r="O23" s="6">
        <f t="shared" si="94"/>
        <v>1.0426877449260246</v>
      </c>
      <c r="P23" s="6">
        <f t="shared" si="94"/>
        <v>0.97131627286700906</v>
      </c>
      <c r="Q23" s="6">
        <f t="shared" si="94"/>
        <v>1.2089287048632733</v>
      </c>
      <c r="R23" s="28">
        <f t="shared" si="95"/>
        <v>94421810.620000005</v>
      </c>
      <c r="S23" s="29">
        <v>61283116.359999999</v>
      </c>
      <c r="T23" s="29">
        <v>33138694.259999998</v>
      </c>
      <c r="U23" s="28">
        <f t="shared" si="43"/>
        <v>110064878.11999999</v>
      </c>
      <c r="V23" s="29">
        <v>71370081.099999994</v>
      </c>
      <c r="W23" s="29">
        <v>38694797.019999996</v>
      </c>
      <c r="X23" s="28">
        <f t="shared" si="44"/>
        <v>110518887.54000002</v>
      </c>
      <c r="Y23" s="29">
        <v>76993118.020000011</v>
      </c>
      <c r="Z23" s="29">
        <v>33525769.520000003</v>
      </c>
      <c r="AA23" s="6">
        <f t="shared" si="151"/>
        <v>1.1656721831246746</v>
      </c>
      <c r="AB23" s="6">
        <f t="shared" si="151"/>
        <v>1.1645961455475826</v>
      </c>
      <c r="AC23" s="6">
        <f t="shared" si="151"/>
        <v>1.1676620906185335</v>
      </c>
      <c r="AD23" s="6">
        <f t="shared" si="96"/>
        <v>0.99589201963478224</v>
      </c>
      <c r="AE23" s="6">
        <f t="shared" si="96"/>
        <v>0.92696701907124535</v>
      </c>
      <c r="AF23" s="6">
        <f t="shared" si="96"/>
        <v>1.1541807264682284</v>
      </c>
      <c r="AG23" s="28">
        <f t="shared" si="97"/>
        <v>69959873.620000005</v>
      </c>
      <c r="AH23" s="29">
        <v>43670626.25</v>
      </c>
      <c r="AI23" s="29">
        <v>26289247.370000001</v>
      </c>
      <c r="AJ23" s="28">
        <f t="shared" si="98"/>
        <v>85344635.469999999</v>
      </c>
      <c r="AK23" s="29">
        <v>53254882.82</v>
      </c>
      <c r="AL23" s="29">
        <v>32089752.649999999</v>
      </c>
      <c r="AM23" s="28">
        <f t="shared" si="99"/>
        <v>87383121.939999998</v>
      </c>
      <c r="AN23" s="29">
        <v>60233033.539999999</v>
      </c>
      <c r="AO23" s="29">
        <v>27150088.399999999</v>
      </c>
      <c r="AP23" s="6">
        <f t="shared" si="100"/>
        <v>1.2199083710980552</v>
      </c>
      <c r="AQ23" s="6">
        <f>AK23/AH23</f>
        <v>1.2194668909745712</v>
      </c>
      <c r="AR23" s="6">
        <f t="shared" si="100"/>
        <v>1.22064173988561</v>
      </c>
      <c r="AS23" s="6">
        <f t="shared" si="101"/>
        <v>0.97667185121401723</v>
      </c>
      <c r="AT23" s="6">
        <f t="shared" si="101"/>
        <v>0.88414744684300361</v>
      </c>
      <c r="AU23" s="6">
        <f t="shared" si="101"/>
        <v>1.1819391589899944</v>
      </c>
      <c r="AV23" s="28">
        <f t="shared" si="102"/>
        <v>11520956</v>
      </c>
      <c r="AW23" s="29">
        <v>9564300</v>
      </c>
      <c r="AX23" s="29">
        <v>1956656</v>
      </c>
      <c r="AY23" s="28">
        <f t="shared" si="103"/>
        <v>11373502.109999999</v>
      </c>
      <c r="AZ23" s="29">
        <v>9442429.8200000003</v>
      </c>
      <c r="BA23" s="29">
        <v>1931072.29</v>
      </c>
      <c r="BB23" s="28">
        <f t="shared" si="104"/>
        <v>11027695.75</v>
      </c>
      <c r="BC23" s="29">
        <v>9154469.1400000006</v>
      </c>
      <c r="BD23" s="29">
        <v>1873226.61</v>
      </c>
      <c r="BE23" s="6">
        <f t="shared" si="152"/>
        <v>0.98720124527860353</v>
      </c>
      <c r="BF23" s="6">
        <f t="shared" si="152"/>
        <v>0.98725780454398127</v>
      </c>
      <c r="BG23" s="71">
        <f t="shared" si="153"/>
        <v>0.98692477880628993</v>
      </c>
      <c r="BH23" s="72">
        <f t="shared" si="105"/>
        <v>1.0313579888164759</v>
      </c>
      <c r="BI23" s="72">
        <f t="shared" si="105"/>
        <v>1.0314557486181006</v>
      </c>
      <c r="BJ23" s="72">
        <f t="shared" si="154"/>
        <v>1.0308802361076859</v>
      </c>
      <c r="BK23" s="28">
        <f t="shared" si="106"/>
        <v>2238709.5699999998</v>
      </c>
      <c r="BL23" s="29">
        <v>2238709.5699999998</v>
      </c>
      <c r="BM23" s="32"/>
      <c r="BN23" s="28">
        <f t="shared" si="107"/>
        <v>2251074.65</v>
      </c>
      <c r="BO23" s="29">
        <v>2251074.65</v>
      </c>
      <c r="BP23" s="32"/>
      <c r="BQ23" s="28">
        <f t="shared" si="108"/>
        <v>2126823.89</v>
      </c>
      <c r="BR23" s="29">
        <v>2126823.89</v>
      </c>
      <c r="BS23" s="32">
        <v>0</v>
      </c>
      <c r="BT23" s="6">
        <f t="shared" si="109"/>
        <v>1.0055233068932654</v>
      </c>
      <c r="BU23" s="6">
        <f t="shared" si="109"/>
        <v>1.0055233068932654</v>
      </c>
      <c r="BV23" s="66"/>
      <c r="BW23" s="6">
        <f t="shared" si="163"/>
        <v>1.0584208032382032</v>
      </c>
      <c r="BX23" s="6">
        <f t="shared" si="110"/>
        <v>1.0584208032382032</v>
      </c>
      <c r="BY23" s="66"/>
      <c r="BZ23" s="28">
        <f t="shared" si="111"/>
        <v>480.54</v>
      </c>
      <c r="CA23" s="34">
        <v>480.54</v>
      </c>
      <c r="CB23" s="34"/>
      <c r="CC23" s="28">
        <f t="shared" si="112"/>
        <v>480.54</v>
      </c>
      <c r="CD23" s="29">
        <v>480.54</v>
      </c>
      <c r="CE23" s="32"/>
      <c r="CF23" s="28">
        <f t="shared" si="113"/>
        <v>5903.45</v>
      </c>
      <c r="CG23" s="29">
        <v>5903.45</v>
      </c>
      <c r="CH23" s="32"/>
      <c r="CI23" s="6">
        <f t="shared" si="62"/>
        <v>1</v>
      </c>
      <c r="CJ23" s="6">
        <f t="shared" si="62"/>
        <v>1</v>
      </c>
      <c r="CK23" s="66"/>
      <c r="CL23" s="6">
        <f t="shared" si="161"/>
        <v>8.1399859404246669E-2</v>
      </c>
      <c r="CM23" s="6">
        <f t="shared" si="155"/>
        <v>8.1399859404246669E-2</v>
      </c>
      <c r="CN23" s="66"/>
      <c r="CO23" s="28">
        <f t="shared" si="114"/>
        <v>546000</v>
      </c>
      <c r="CP23" s="29">
        <v>546000</v>
      </c>
      <c r="CQ23" s="32"/>
      <c r="CR23" s="28">
        <f t="shared" si="115"/>
        <v>945203.96</v>
      </c>
      <c r="CS23" s="29">
        <v>945203.96</v>
      </c>
      <c r="CT23" s="32"/>
      <c r="CU23" s="28">
        <f t="shared" si="116"/>
        <v>626861.80000000005</v>
      </c>
      <c r="CV23" s="29">
        <v>626861.80000000005</v>
      </c>
      <c r="CW23" s="32">
        <v>0</v>
      </c>
      <c r="CX23" s="6">
        <f t="shared" si="117"/>
        <v>1.7311427838827838</v>
      </c>
      <c r="CY23" s="6">
        <f t="shared" si="117"/>
        <v>1.7311427838827838</v>
      </c>
      <c r="CZ23" s="6" t="str">
        <f t="shared" si="117"/>
        <v xml:space="preserve"> </v>
      </c>
      <c r="DA23" s="6">
        <f t="shared" si="118"/>
        <v>1.5078346774360791</v>
      </c>
      <c r="DB23" s="6">
        <f t="shared" si="118"/>
        <v>1.5078346774360791</v>
      </c>
      <c r="DC23" s="6" t="str">
        <f t="shared" si="118"/>
        <v xml:space="preserve"> </v>
      </c>
      <c r="DD23" s="28">
        <f t="shared" si="119"/>
        <v>553853</v>
      </c>
      <c r="DE23" s="29">
        <v>324000</v>
      </c>
      <c r="DF23" s="29">
        <v>229853</v>
      </c>
      <c r="DG23" s="28">
        <f t="shared" si="120"/>
        <v>547070.13</v>
      </c>
      <c r="DH23" s="29">
        <v>323012.49</v>
      </c>
      <c r="DI23" s="29">
        <v>224057.64</v>
      </c>
      <c r="DJ23" s="28">
        <f t="shared" si="121"/>
        <v>1327175.5699999998</v>
      </c>
      <c r="DK23" s="29">
        <v>804270.76</v>
      </c>
      <c r="DL23" s="29">
        <v>522904.80999999994</v>
      </c>
      <c r="DM23" s="6">
        <f t="shared" si="122"/>
        <v>0.98775330277167406</v>
      </c>
      <c r="DN23" s="6">
        <f t="shared" si="122"/>
        <v>0.99695212962962965</v>
      </c>
      <c r="DO23" s="6">
        <f t="shared" si="122"/>
        <v>0.97478666800085279</v>
      </c>
      <c r="DP23" s="6">
        <f t="shared" si="123"/>
        <v>0.4122062991258949</v>
      </c>
      <c r="DQ23" s="6">
        <f t="shared" si="123"/>
        <v>0.40162157579867752</v>
      </c>
      <c r="DR23" s="6">
        <f t="shared" si="123"/>
        <v>0.42848647729975947</v>
      </c>
      <c r="DS23" s="28">
        <f t="shared" si="156"/>
        <v>1078281.8899999999</v>
      </c>
      <c r="DT23" s="32"/>
      <c r="DU23" s="29">
        <v>1078281.8899999999</v>
      </c>
      <c r="DV23" s="28">
        <f t="shared" si="124"/>
        <v>1192368.17</v>
      </c>
      <c r="DW23" s="32"/>
      <c r="DX23" s="29">
        <v>1192368.17</v>
      </c>
      <c r="DY23" s="28">
        <f t="shared" si="125"/>
        <v>1036524.3200000001</v>
      </c>
      <c r="DZ23" s="32"/>
      <c r="EA23" s="29">
        <v>1036524.3200000001</v>
      </c>
      <c r="EB23" s="6">
        <f t="shared" si="157"/>
        <v>1.1058037615748142</v>
      </c>
      <c r="EC23" s="6" t="str">
        <f t="shared" si="157"/>
        <v xml:space="preserve"> </v>
      </c>
      <c r="ED23" s="6">
        <f t="shared" si="157"/>
        <v>1.1058037615748142</v>
      </c>
      <c r="EE23" s="6">
        <f t="shared" si="162"/>
        <v>1.1503523332670089</v>
      </c>
      <c r="EF23" s="6" t="str">
        <f t="shared" si="162"/>
        <v xml:space="preserve"> </v>
      </c>
      <c r="EG23" s="6">
        <f t="shared" si="162"/>
        <v>1.1503523332670089</v>
      </c>
      <c r="EH23" s="28">
        <f t="shared" si="126"/>
        <v>3579656</v>
      </c>
      <c r="EI23" s="29"/>
      <c r="EJ23" s="29">
        <v>3579656</v>
      </c>
      <c r="EK23" s="28">
        <f t="shared" si="127"/>
        <v>3253196.27</v>
      </c>
      <c r="EL23" s="32"/>
      <c r="EM23" s="29">
        <v>3253196.27</v>
      </c>
      <c r="EN23" s="28">
        <f t="shared" si="128"/>
        <v>2937575.38</v>
      </c>
      <c r="EO23" s="32"/>
      <c r="EP23" s="29">
        <v>2937575.38</v>
      </c>
      <c r="EQ23" s="6">
        <f t="shared" si="129"/>
        <v>0.90880136806441736</v>
      </c>
      <c r="ER23" s="6" t="str">
        <f t="shared" si="129"/>
        <v xml:space="preserve"> </v>
      </c>
      <c r="ES23" s="6">
        <f t="shared" si="129"/>
        <v>0.90880136806441736</v>
      </c>
      <c r="ET23" s="6">
        <f t="shared" si="130"/>
        <v>1.1074426522460847</v>
      </c>
      <c r="EU23" s="6" t="str">
        <f t="shared" si="130"/>
        <v xml:space="preserve"> </v>
      </c>
      <c r="EV23" s="6">
        <f t="shared" si="130"/>
        <v>1.1074426522460847</v>
      </c>
      <c r="EW23" s="28">
        <f t="shared" si="131"/>
        <v>2428000</v>
      </c>
      <c r="EX23" s="32">
        <v>2428000</v>
      </c>
      <c r="EY23" s="28"/>
      <c r="EZ23" s="28">
        <f t="shared" si="132"/>
        <v>2583953</v>
      </c>
      <c r="FA23" s="29">
        <v>2583953</v>
      </c>
      <c r="FB23" s="28"/>
      <c r="FC23" s="28">
        <f t="shared" si="133"/>
        <v>2622547</v>
      </c>
      <c r="FD23" s="29">
        <v>2622547</v>
      </c>
      <c r="FE23" s="28"/>
      <c r="FF23" s="6">
        <f t="shared" si="158"/>
        <v>1.0642310543657332</v>
      </c>
      <c r="FG23" s="6">
        <f t="shared" si="158"/>
        <v>1.0642310543657332</v>
      </c>
      <c r="FH23" s="6" t="str">
        <f t="shared" si="134"/>
        <v xml:space="preserve"> </v>
      </c>
      <c r="FI23" s="6">
        <f t="shared" si="159"/>
        <v>0.98528377184469906</v>
      </c>
      <c r="FJ23" s="6">
        <f>IF(FD23&lt;=0," ",IF(FA23&lt;=0," ",IF(FA23/FD23*100&gt;200,"СВ.200",FA23/FD23)))</f>
        <v>0.98528377184469906</v>
      </c>
      <c r="FK23" s="6" t="str">
        <f t="shared" si="160"/>
        <v xml:space="preserve"> </v>
      </c>
      <c r="FL23" s="28">
        <f t="shared" si="135"/>
        <v>2516000</v>
      </c>
      <c r="FM23" s="29">
        <v>2511000</v>
      </c>
      <c r="FN23" s="34">
        <v>5000</v>
      </c>
      <c r="FO23" s="28">
        <f t="shared" si="136"/>
        <v>2573393.8199999998</v>
      </c>
      <c r="FP23" s="29">
        <v>2569043.8199999998</v>
      </c>
      <c r="FQ23" s="34">
        <v>4350</v>
      </c>
      <c r="FR23" s="28">
        <f t="shared" si="137"/>
        <v>1424658.44</v>
      </c>
      <c r="FS23" s="29">
        <v>1419208.44</v>
      </c>
      <c r="FT23" s="34">
        <v>5450</v>
      </c>
      <c r="FU23" s="6">
        <f t="shared" si="138"/>
        <v>1.02281153418124</v>
      </c>
      <c r="FV23" s="6">
        <f t="shared" si="138"/>
        <v>1.0231158183990441</v>
      </c>
      <c r="FW23" s="6">
        <f t="shared" si="138"/>
        <v>0.87</v>
      </c>
      <c r="FX23" s="6">
        <f t="shared" si="139"/>
        <v>1.8063233598644177</v>
      </c>
      <c r="FY23" s="6">
        <f t="shared" si="139"/>
        <v>1.8101948576348659</v>
      </c>
      <c r="FZ23" s="6">
        <f t="shared" si="140"/>
        <v>1.2528735632183907</v>
      </c>
      <c r="GA23" s="28">
        <f t="shared" si="141"/>
        <v>0</v>
      </c>
      <c r="GB23" s="29">
        <v>0</v>
      </c>
      <c r="GC23" s="28"/>
      <c r="GD23" s="28">
        <f t="shared" si="142"/>
        <v>0</v>
      </c>
      <c r="GE23" s="29">
        <v>0</v>
      </c>
      <c r="GF23" s="28"/>
      <c r="GG23" s="6" t="str">
        <f>IF(GA23&lt;=0," ",IF(GD23&lt;0," ",IF(GD23=0," ",IF(GA23/GD23*100&gt;200,"СВ.200",GA23/GD23))))</f>
        <v xml:space="preserve"> </v>
      </c>
      <c r="GH23" s="8" t="str">
        <f t="shared" si="164"/>
        <v xml:space="preserve"> </v>
      </c>
      <c r="GI23" s="6" t="str">
        <f t="shared" si="143"/>
        <v xml:space="preserve"> </v>
      </c>
      <c r="GJ23" s="36">
        <f t="shared" si="24"/>
        <v>0.94446592286665143</v>
      </c>
      <c r="GK23" s="6">
        <f t="shared" si="24"/>
        <v>0.94044373418087146</v>
      </c>
      <c r="GL23" s="6">
        <f t="shared" si="24"/>
        <v>0.9538345471766545</v>
      </c>
      <c r="GM23" s="36">
        <f t="shared" si="25"/>
        <v>0.90207838346333458</v>
      </c>
      <c r="GN23" s="6">
        <f t="shared" si="25"/>
        <v>0.89750408721633035</v>
      </c>
      <c r="GO23" s="6">
        <f t="shared" si="25"/>
        <v>0.91063885418731416</v>
      </c>
      <c r="GP23" s="36">
        <f t="shared" si="26"/>
        <v>0.79066233731653779</v>
      </c>
      <c r="GQ23" s="6">
        <f t="shared" si="26"/>
        <v>0.78231710948962541</v>
      </c>
      <c r="GR23" s="6">
        <f t="shared" si="26"/>
        <v>0.80982744881675117</v>
      </c>
      <c r="GS23" s="36">
        <f t="shared" si="27"/>
        <v>0.77540298892578297</v>
      </c>
      <c r="GT23" s="6">
        <f t="shared" si="27"/>
        <v>0.74617937935900713</v>
      </c>
      <c r="GU23" s="6">
        <f t="shared" si="27"/>
        <v>0.82930406983176375</v>
      </c>
      <c r="GV23" s="36">
        <f t="shared" si="144"/>
        <v>9.9781096204110395E-2</v>
      </c>
      <c r="GW23" s="6">
        <f t="shared" si="144"/>
        <v>0.11889983644540805</v>
      </c>
      <c r="GX23" s="6">
        <f t="shared" si="144"/>
        <v>5.5874231578264454E-2</v>
      </c>
      <c r="GY23" s="38">
        <f t="shared" si="30"/>
        <v>0.10333452691057229</v>
      </c>
      <c r="GZ23" s="39">
        <f t="shared" si="30"/>
        <v>0.13230235519516595</v>
      </c>
      <c r="HA23" s="6">
        <f t="shared" si="30"/>
        <v>4.9905218239079945E-2</v>
      </c>
      <c r="HB23" s="36">
        <f t="shared" si="145"/>
        <v>1.9243985687335482E-2</v>
      </c>
      <c r="HC23" s="6">
        <f t="shared" si="145"/>
        <v>2.7623558373717619E-2</v>
      </c>
      <c r="HD23" s="6" t="str">
        <f t="shared" si="92"/>
        <v xml:space="preserve"> </v>
      </c>
      <c r="HE23" s="36">
        <f t="shared" si="32"/>
        <v>2.0452252239317705E-2</v>
      </c>
      <c r="HF23" s="6">
        <f t="shared" si="32"/>
        <v>3.154087280419246E-2</v>
      </c>
      <c r="HG23" s="6" t="str">
        <f t="shared" si="93"/>
        <v xml:space="preserve"> </v>
      </c>
      <c r="HH23" s="36">
        <f t="shared" si="33"/>
        <v>5.3415756631312166E-5</v>
      </c>
      <c r="HI23" s="6">
        <f t="shared" si="33"/>
        <v>7.667503475396981E-5</v>
      </c>
      <c r="HJ23" s="6" t="str">
        <f t="shared" si="33"/>
        <v xml:space="preserve"> </v>
      </c>
      <c r="HK23" s="36">
        <f t="shared" si="146"/>
        <v>4.3659704004403983E-6</v>
      </c>
      <c r="HL23" s="6">
        <f t="shared" si="146"/>
        <v>6.7330734755183016E-6</v>
      </c>
      <c r="HM23" s="6" t="str">
        <f t="shared" si="87"/>
        <v xml:space="preserve"> </v>
      </c>
      <c r="HN23" s="36">
        <f t="shared" si="35"/>
        <v>2.6579849339659751E-2</v>
      </c>
      <c r="HO23" s="6" t="str">
        <f t="shared" si="35"/>
        <v xml:space="preserve"> </v>
      </c>
      <c r="HP23" s="6">
        <f t="shared" si="35"/>
        <v>8.7621415468109434E-2</v>
      </c>
      <c r="HQ23" s="36">
        <f t="shared" si="36"/>
        <v>2.9557078748164795E-2</v>
      </c>
      <c r="HR23" s="6" t="str">
        <f t="shared" si="36"/>
        <v xml:space="preserve"> </v>
      </c>
      <c r="HS23" s="6">
        <f t="shared" si="36"/>
        <v>8.4073222255657165E-2</v>
      </c>
      <c r="HT23" s="36">
        <f t="shared" si="37"/>
        <v>9.3787075048584034E-3</v>
      </c>
      <c r="HU23" s="6" t="str">
        <f t="shared" si="37"/>
        <v xml:space="preserve"> </v>
      </c>
      <c r="HV23" s="6">
        <f t="shared" si="37"/>
        <v>3.0917241717051569E-2</v>
      </c>
      <c r="HW23" s="36">
        <f t="shared" si="38"/>
        <v>1.0833321131741966E-2</v>
      </c>
      <c r="HX23" s="6" t="str">
        <f t="shared" si="38"/>
        <v xml:space="preserve"> </v>
      </c>
      <c r="HY23" s="6">
        <f t="shared" si="38"/>
        <v>3.0814689876360025E-2</v>
      </c>
      <c r="HZ23" s="36">
        <f t="shared" si="39"/>
        <v>1.2890633191402458E-2</v>
      </c>
      <c r="IA23" s="6">
        <f t="shared" si="39"/>
        <v>1.8432925909447402E-2</v>
      </c>
      <c r="IB23" s="73">
        <f t="shared" si="39"/>
        <v>1.6256151843878689E-4</v>
      </c>
      <c r="IC23" s="36">
        <f t="shared" si="40"/>
        <v>2.3380699310767566E-2</v>
      </c>
      <c r="ID23" s="6">
        <f t="shared" si="40"/>
        <v>3.5996089403350841E-2</v>
      </c>
      <c r="IE23" s="6">
        <f t="shared" si="40"/>
        <v>1.1241821472152021E-4</v>
      </c>
    </row>
    <row r="24" spans="1:239" s="24" customFormat="1" outlineLevel="1" x14ac:dyDescent="0.2">
      <c r="A24" s="26">
        <v>13</v>
      </c>
      <c r="B24" s="27" t="s">
        <v>38</v>
      </c>
      <c r="C24" s="28">
        <f t="shared" si="147"/>
        <v>353113559.74000001</v>
      </c>
      <c r="D24" s="34">
        <v>186975668.18000001</v>
      </c>
      <c r="E24" s="29">
        <v>166137891.56</v>
      </c>
      <c r="F24" s="28">
        <f t="shared" si="148"/>
        <v>359961168.46000004</v>
      </c>
      <c r="G24" s="34">
        <v>188021639.58000001</v>
      </c>
      <c r="H24" s="29">
        <v>171939528.88</v>
      </c>
      <c r="I24" s="28">
        <f t="shared" si="149"/>
        <v>353090184.65999997</v>
      </c>
      <c r="J24" s="34">
        <v>200631477.63999999</v>
      </c>
      <c r="K24" s="29">
        <v>152458707.01999998</v>
      </c>
      <c r="L24" s="6">
        <f t="shared" si="150"/>
        <v>1.0193920865713624</v>
      </c>
      <c r="M24" s="6">
        <f t="shared" si="150"/>
        <v>1.0055941578397947</v>
      </c>
      <c r="N24" s="6">
        <f t="shared" si="150"/>
        <v>1.0349206148309926</v>
      </c>
      <c r="O24" s="6">
        <f t="shared" si="94"/>
        <v>1.0194595717992454</v>
      </c>
      <c r="P24" s="6">
        <f t="shared" si="94"/>
        <v>0.93714925390408454</v>
      </c>
      <c r="Q24" s="6">
        <f t="shared" si="94"/>
        <v>1.1277776929948937</v>
      </c>
      <c r="R24" s="28">
        <f t="shared" si="95"/>
        <v>318562507.53999996</v>
      </c>
      <c r="S24" s="29">
        <v>177155312.76999998</v>
      </c>
      <c r="T24" s="29">
        <v>141407194.77000001</v>
      </c>
      <c r="U24" s="28">
        <f t="shared" si="43"/>
        <v>325455813.69</v>
      </c>
      <c r="V24" s="29">
        <v>178414565.92999998</v>
      </c>
      <c r="W24" s="29">
        <v>147041247.76000002</v>
      </c>
      <c r="X24" s="28">
        <f t="shared" si="44"/>
        <v>320114555.14999998</v>
      </c>
      <c r="Y24" s="29">
        <v>189848371.31</v>
      </c>
      <c r="Z24" s="29">
        <v>130266183.84</v>
      </c>
      <c r="AA24" s="6">
        <f t="shared" si="151"/>
        <v>1.0216387866959971</v>
      </c>
      <c r="AB24" s="6">
        <f t="shared" si="151"/>
        <v>1.0071081873882883</v>
      </c>
      <c r="AC24" s="6">
        <f t="shared" si="151"/>
        <v>1.0398427604703131</v>
      </c>
      <c r="AD24" s="6">
        <f t="shared" si="96"/>
        <v>1.0166854597957822</v>
      </c>
      <c r="AE24" s="6">
        <f t="shared" si="96"/>
        <v>0.93977401385587889</v>
      </c>
      <c r="AF24" s="6">
        <f t="shared" si="96"/>
        <v>1.1287752770942001</v>
      </c>
      <c r="AG24" s="28">
        <f t="shared" si="97"/>
        <v>263282151.19999999</v>
      </c>
      <c r="AH24" s="29">
        <v>142802267.19999999</v>
      </c>
      <c r="AI24" s="29">
        <v>120479884</v>
      </c>
      <c r="AJ24" s="28">
        <f t="shared" si="98"/>
        <v>270026926.74000001</v>
      </c>
      <c r="AK24" s="29">
        <v>143844846.08000001</v>
      </c>
      <c r="AL24" s="29">
        <v>126182080.66000001</v>
      </c>
      <c r="AM24" s="28">
        <f t="shared" si="99"/>
        <v>254561898.31</v>
      </c>
      <c r="AN24" s="29">
        <v>146856873.46000001</v>
      </c>
      <c r="AO24" s="29">
        <v>107705024.85000001</v>
      </c>
      <c r="AP24" s="6">
        <f t="shared" si="100"/>
        <v>1.0256180508601072</v>
      </c>
      <c r="AQ24" s="6">
        <f t="shared" si="100"/>
        <v>1.0073008566351391</v>
      </c>
      <c r="AR24" s="6">
        <f t="shared" si="100"/>
        <v>1.0473290351109568</v>
      </c>
      <c r="AS24" s="6">
        <f t="shared" si="101"/>
        <v>1.0607515442517914</v>
      </c>
      <c r="AT24" s="6">
        <f t="shared" si="101"/>
        <v>0.97949004831006159</v>
      </c>
      <c r="AU24" s="6">
        <f t="shared" si="101"/>
        <v>1.1715524028310922</v>
      </c>
      <c r="AV24" s="28">
        <f t="shared" si="102"/>
        <v>19028300</v>
      </c>
      <c r="AW24" s="29">
        <v>16336000</v>
      </c>
      <c r="AX24" s="29">
        <v>2692300</v>
      </c>
      <c r="AY24" s="28">
        <f t="shared" si="103"/>
        <v>18785736.190000001</v>
      </c>
      <c r="AZ24" s="29">
        <v>16127758.32</v>
      </c>
      <c r="BA24" s="29">
        <v>2657977.87</v>
      </c>
      <c r="BB24" s="28">
        <f t="shared" si="104"/>
        <v>18234855.710000001</v>
      </c>
      <c r="BC24" s="29">
        <v>15638443.65</v>
      </c>
      <c r="BD24" s="29">
        <v>2596412.06</v>
      </c>
      <c r="BE24" s="6">
        <f t="shared" si="152"/>
        <v>0.98725247079350242</v>
      </c>
      <c r="BF24" s="6">
        <f t="shared" si="152"/>
        <v>0.98725259059745352</v>
      </c>
      <c r="BG24" s="71">
        <f t="shared" si="153"/>
        <v>0.98725174386212533</v>
      </c>
      <c r="BH24" s="72">
        <f t="shared" si="105"/>
        <v>1.0302103010169639</v>
      </c>
      <c r="BI24" s="72">
        <f t="shared" si="105"/>
        <v>1.0312892178372239</v>
      </c>
      <c r="BJ24" s="72">
        <f t="shared" si="154"/>
        <v>1.0237118795388742</v>
      </c>
      <c r="BK24" s="28">
        <f t="shared" si="106"/>
        <v>6742340.2999999998</v>
      </c>
      <c r="BL24" s="29">
        <v>6742340.2999999998</v>
      </c>
      <c r="BM24" s="32"/>
      <c r="BN24" s="28">
        <f t="shared" si="107"/>
        <v>6679114.7800000003</v>
      </c>
      <c r="BO24" s="29">
        <v>6679114.7800000003</v>
      </c>
      <c r="BP24" s="32"/>
      <c r="BQ24" s="28">
        <f t="shared" si="108"/>
        <v>6310453.0899999999</v>
      </c>
      <c r="BR24" s="29">
        <v>6310453.0899999999</v>
      </c>
      <c r="BS24" s="32">
        <v>0</v>
      </c>
      <c r="BT24" s="6">
        <f t="shared" si="109"/>
        <v>0.99062261511778049</v>
      </c>
      <c r="BU24" s="6">
        <f t="shared" si="109"/>
        <v>0.99062261511778049</v>
      </c>
      <c r="BV24" s="66"/>
      <c r="BW24" s="6">
        <f t="shared" si="163"/>
        <v>1.0584207955818907</v>
      </c>
      <c r="BX24" s="6">
        <f t="shared" si="110"/>
        <v>1.0584207955818907</v>
      </c>
      <c r="BY24" s="66"/>
      <c r="BZ24" s="28">
        <f t="shared" si="111"/>
        <v>0</v>
      </c>
      <c r="CA24" s="34">
        <v>0</v>
      </c>
      <c r="CB24" s="34"/>
      <c r="CC24" s="28">
        <f t="shared" si="112"/>
        <v>579.66</v>
      </c>
      <c r="CD24" s="29">
        <v>579.66</v>
      </c>
      <c r="CE24" s="32"/>
      <c r="CF24" s="28">
        <f t="shared" si="113"/>
        <v>1897.35</v>
      </c>
      <c r="CG24" s="29">
        <v>1897.35</v>
      </c>
      <c r="CH24" s="32"/>
      <c r="CI24" s="6">
        <f t="shared" si="62"/>
        <v>0</v>
      </c>
      <c r="CJ24" s="6">
        <f t="shared" si="62"/>
        <v>0</v>
      </c>
      <c r="CK24" s="66"/>
      <c r="CL24" s="6">
        <f t="shared" si="161"/>
        <v>0.30551031702110837</v>
      </c>
      <c r="CM24" s="6">
        <f t="shared" si="155"/>
        <v>0.30551031702110837</v>
      </c>
      <c r="CN24" s="66"/>
      <c r="CO24" s="28">
        <f t="shared" si="114"/>
        <v>2007114</v>
      </c>
      <c r="CP24" s="29">
        <v>2007114</v>
      </c>
      <c r="CQ24" s="32"/>
      <c r="CR24" s="28">
        <f t="shared" si="115"/>
        <v>2687134.15</v>
      </c>
      <c r="CS24" s="29">
        <v>2687134.15</v>
      </c>
      <c r="CT24" s="32"/>
      <c r="CU24" s="28">
        <f t="shared" si="116"/>
        <v>1457571.97</v>
      </c>
      <c r="CV24" s="29">
        <v>1457571.97</v>
      </c>
      <c r="CW24" s="32">
        <v>0</v>
      </c>
      <c r="CX24" s="6">
        <f t="shared" si="117"/>
        <v>1.3388049458077618</v>
      </c>
      <c r="CY24" s="6">
        <f t="shared" si="117"/>
        <v>1.3388049458077618</v>
      </c>
      <c r="CZ24" s="6" t="str">
        <f t="shared" si="117"/>
        <v xml:space="preserve"> </v>
      </c>
      <c r="DA24" s="6">
        <f t="shared" si="118"/>
        <v>1.8435687604502986</v>
      </c>
      <c r="DB24" s="6">
        <f t="shared" si="118"/>
        <v>1.8435687604502986</v>
      </c>
      <c r="DC24" s="6" t="str">
        <f t="shared" si="118"/>
        <v xml:space="preserve"> </v>
      </c>
      <c r="DD24" s="28">
        <f t="shared" si="119"/>
        <v>11250568.039999999</v>
      </c>
      <c r="DE24" s="29">
        <v>7877557.2699999996</v>
      </c>
      <c r="DF24" s="29">
        <v>3373010.77</v>
      </c>
      <c r="DG24" s="28">
        <f t="shared" si="120"/>
        <v>11253653.24</v>
      </c>
      <c r="DH24" s="29">
        <v>7877557.2699999996</v>
      </c>
      <c r="DI24" s="29">
        <v>3376095.97</v>
      </c>
      <c r="DJ24" s="28">
        <f t="shared" si="121"/>
        <v>25810618.760000002</v>
      </c>
      <c r="DK24" s="29">
        <v>18065583.73</v>
      </c>
      <c r="DL24" s="29">
        <v>7745035.0300000003</v>
      </c>
      <c r="DM24" s="6">
        <f t="shared" si="122"/>
        <v>1.0002742261536512</v>
      </c>
      <c r="DN24" s="6">
        <f t="shared" si="122"/>
        <v>1</v>
      </c>
      <c r="DO24" s="6">
        <f t="shared" si="122"/>
        <v>1.0009146724426261</v>
      </c>
      <c r="DP24" s="6">
        <f t="shared" si="123"/>
        <v>0.43600865770178071</v>
      </c>
      <c r="DQ24" s="6">
        <f t="shared" si="123"/>
        <v>0.43605329269922238</v>
      </c>
      <c r="DR24" s="6">
        <f t="shared" si="123"/>
        <v>0.43590454490171621</v>
      </c>
      <c r="DS24" s="28">
        <f t="shared" si="156"/>
        <v>2296000</v>
      </c>
      <c r="DT24" s="32"/>
      <c r="DU24" s="29">
        <v>2296000</v>
      </c>
      <c r="DV24" s="28">
        <f t="shared" si="124"/>
        <v>2499052.46</v>
      </c>
      <c r="DW24" s="32"/>
      <c r="DX24" s="29">
        <v>2499052.46</v>
      </c>
      <c r="DY24" s="28">
        <f t="shared" si="125"/>
        <v>1846389.7400000002</v>
      </c>
      <c r="DZ24" s="32"/>
      <c r="EA24" s="29">
        <v>1846389.7400000002</v>
      </c>
      <c r="EB24" s="6">
        <f t="shared" si="157"/>
        <v>1.0884374825783971</v>
      </c>
      <c r="EC24" s="6" t="str">
        <f t="shared" si="157"/>
        <v xml:space="preserve"> </v>
      </c>
      <c r="ED24" s="6">
        <f t="shared" si="157"/>
        <v>1.0884374825783971</v>
      </c>
      <c r="EE24" s="6">
        <f t="shared" si="162"/>
        <v>1.3534804737379009</v>
      </c>
      <c r="EF24" s="6" t="str">
        <f t="shared" si="162"/>
        <v xml:space="preserve"> </v>
      </c>
      <c r="EG24" s="6">
        <f t="shared" si="162"/>
        <v>1.3534804737379009</v>
      </c>
      <c r="EH24" s="28">
        <f t="shared" si="126"/>
        <v>12557000</v>
      </c>
      <c r="EI24" s="29"/>
      <c r="EJ24" s="29">
        <v>12557000</v>
      </c>
      <c r="EK24" s="28">
        <f t="shared" si="127"/>
        <v>12320640.800000001</v>
      </c>
      <c r="EL24" s="32"/>
      <c r="EM24" s="29">
        <v>12320640.800000001</v>
      </c>
      <c r="EN24" s="28">
        <f t="shared" si="128"/>
        <v>10368822.16</v>
      </c>
      <c r="EO24" s="32"/>
      <c r="EP24" s="29">
        <v>10368822.16</v>
      </c>
      <c r="EQ24" s="6">
        <f t="shared" si="129"/>
        <v>0.98117709644023265</v>
      </c>
      <c r="ER24" s="6" t="str">
        <f t="shared" si="129"/>
        <v xml:space="preserve"> </v>
      </c>
      <c r="ES24" s="6">
        <f t="shared" si="129"/>
        <v>0.98117709644023265</v>
      </c>
      <c r="ET24" s="6">
        <f t="shared" si="130"/>
        <v>1.1882391856935852</v>
      </c>
      <c r="EU24" s="6" t="str">
        <f t="shared" si="130"/>
        <v xml:space="preserve"> </v>
      </c>
      <c r="EV24" s="6">
        <f t="shared" si="130"/>
        <v>1.1882391856935852</v>
      </c>
      <c r="EW24" s="28">
        <f t="shared" si="131"/>
        <v>0</v>
      </c>
      <c r="EX24" s="32">
        <v>0</v>
      </c>
      <c r="EY24" s="28"/>
      <c r="EZ24" s="28">
        <f t="shared" si="132"/>
        <v>0</v>
      </c>
      <c r="FA24" s="29">
        <v>0</v>
      </c>
      <c r="FB24" s="28"/>
      <c r="FC24" s="28">
        <f t="shared" si="133"/>
        <v>0</v>
      </c>
      <c r="FD24" s="29">
        <v>0</v>
      </c>
      <c r="FE24" s="28"/>
      <c r="FF24" s="6" t="str">
        <f t="shared" si="158"/>
        <v xml:space="preserve"> </v>
      </c>
      <c r="FG24" s="6" t="str">
        <f t="shared" si="158"/>
        <v xml:space="preserve"> </v>
      </c>
      <c r="FH24" s="6" t="str">
        <f t="shared" si="134"/>
        <v xml:space="preserve"> </v>
      </c>
      <c r="FI24" s="6" t="str">
        <f t="shared" si="159"/>
        <v xml:space="preserve"> </v>
      </c>
      <c r="FJ24" s="6" t="str">
        <f t="shared" si="159"/>
        <v xml:space="preserve"> </v>
      </c>
      <c r="FK24" s="6" t="str">
        <f t="shared" si="160"/>
        <v xml:space="preserve"> </v>
      </c>
      <c r="FL24" s="28">
        <f t="shared" si="135"/>
        <v>1399034</v>
      </c>
      <c r="FM24" s="29">
        <v>1390034</v>
      </c>
      <c r="FN24" s="34">
        <v>9000</v>
      </c>
      <c r="FO24" s="28">
        <f t="shared" si="136"/>
        <v>1202975.67</v>
      </c>
      <c r="FP24" s="29">
        <v>1197575.67</v>
      </c>
      <c r="FQ24" s="34">
        <v>5400</v>
      </c>
      <c r="FR24" s="28">
        <f t="shared" si="137"/>
        <v>1522048.06</v>
      </c>
      <c r="FS24" s="29">
        <v>1517548.06</v>
      </c>
      <c r="FT24" s="34">
        <v>4500</v>
      </c>
      <c r="FU24" s="6">
        <f t="shared" si="138"/>
        <v>0.85986164024605549</v>
      </c>
      <c r="FV24" s="6">
        <f t="shared" si="138"/>
        <v>0.86154415647387039</v>
      </c>
      <c r="FW24" s="6">
        <f t="shared" si="138"/>
        <v>0.6</v>
      </c>
      <c r="FX24" s="6">
        <f t="shared" si="139"/>
        <v>0.79036641589359524</v>
      </c>
      <c r="FY24" s="6">
        <f t="shared" si="139"/>
        <v>0.78915172544848422</v>
      </c>
      <c r="FZ24" s="6">
        <f t="shared" si="140"/>
        <v>0.83333333333333337</v>
      </c>
      <c r="GA24" s="28">
        <f t="shared" si="141"/>
        <v>0</v>
      </c>
      <c r="GB24" s="29">
        <v>0</v>
      </c>
      <c r="GC24" s="28"/>
      <c r="GD24" s="28">
        <f t="shared" si="142"/>
        <v>0</v>
      </c>
      <c r="GE24" s="29">
        <v>0</v>
      </c>
      <c r="GF24" s="28"/>
      <c r="GG24" s="6" t="str">
        <f>IF(GA24&lt;0," ",IF(GD24&lt;0," ",IF(GD24=0," ",IF(GA24/GD24*100&gt;200,"СВ.200",GA24/GD24))))</f>
        <v xml:space="preserve"> </v>
      </c>
      <c r="GH24" s="8" t="str">
        <f t="shared" si="164"/>
        <v xml:space="preserve"> </v>
      </c>
      <c r="GI24" s="6" t="str">
        <f t="shared" si="143"/>
        <v xml:space="preserve"> </v>
      </c>
      <c r="GJ24" s="36">
        <f t="shared" si="24"/>
        <v>0.90660847867591365</v>
      </c>
      <c r="GK24" s="6">
        <f t="shared" si="24"/>
        <v>0.94625416481580982</v>
      </c>
      <c r="GL24" s="6">
        <f t="shared" si="24"/>
        <v>0.85443584289948948</v>
      </c>
      <c r="GM24" s="36">
        <f t="shared" si="25"/>
        <v>0.90414145248604949</v>
      </c>
      <c r="GN24" s="6">
        <f t="shared" si="25"/>
        <v>0.94890442572748446</v>
      </c>
      <c r="GO24" s="6">
        <f t="shared" si="25"/>
        <v>0.85519164044367613</v>
      </c>
      <c r="GP24" s="36">
        <f t="shared" si="26"/>
        <v>0.79522125506201002</v>
      </c>
      <c r="GQ24" s="6">
        <f t="shared" si="26"/>
        <v>0.7735482398224004</v>
      </c>
      <c r="GR24" s="6">
        <f t="shared" si="26"/>
        <v>0.82680724709253139</v>
      </c>
      <c r="GS24" s="36">
        <f t="shared" si="27"/>
        <v>0.82968844120020369</v>
      </c>
      <c r="GT24" s="6">
        <f t="shared" si="27"/>
        <v>0.80623936353064796</v>
      </c>
      <c r="GU24" s="6">
        <f t="shared" si="27"/>
        <v>0.85814070937396947</v>
      </c>
      <c r="GV24" s="36">
        <f t="shared" si="144"/>
        <v>5.6963532012643016E-2</v>
      </c>
      <c r="GW24" s="6">
        <f t="shared" si="144"/>
        <v>8.2373335847397214E-2</v>
      </c>
      <c r="GX24" s="6">
        <f t="shared" si="144"/>
        <v>1.9931589177349773E-2</v>
      </c>
      <c r="GY24" s="38">
        <f t="shared" si="30"/>
        <v>5.7721310850183824E-2</v>
      </c>
      <c r="GZ24" s="39">
        <f t="shared" si="30"/>
        <v>9.0394852213622742E-2</v>
      </c>
      <c r="HA24" s="6">
        <f t="shared" si="30"/>
        <v>1.8076409922325593E-2</v>
      </c>
      <c r="HB24" s="36">
        <f t="shared" si="145"/>
        <v>1.9713108912036301E-2</v>
      </c>
      <c r="HC24" s="6">
        <f t="shared" si="145"/>
        <v>3.3239437591464895E-2</v>
      </c>
      <c r="HD24" s="6" t="str">
        <f t="shared" si="92"/>
        <v xml:space="preserve"> </v>
      </c>
      <c r="HE24" s="36">
        <f t="shared" si="32"/>
        <v>2.0522339743366595E-2</v>
      </c>
      <c r="HF24" s="6">
        <f t="shared" si="32"/>
        <v>3.7435927639565686E-2</v>
      </c>
      <c r="HG24" s="6" t="str">
        <f t="shared" si="93"/>
        <v xml:space="preserve"> </v>
      </c>
      <c r="HH24" s="36">
        <f t="shared" si="33"/>
        <v>5.9270969391283555E-6</v>
      </c>
      <c r="HI24" s="6">
        <f t="shared" si="33"/>
        <v>9.9940283232762173E-6</v>
      </c>
      <c r="HJ24" s="6" t="str">
        <f t="shared" si="33"/>
        <v xml:space="preserve"> </v>
      </c>
      <c r="HK24" s="36">
        <f t="shared" si="146"/>
        <v>1.7810712717890856E-6</v>
      </c>
      <c r="HL24" s="6">
        <f t="shared" si="146"/>
        <v>3.2489499777020813E-6</v>
      </c>
      <c r="HM24" s="6" t="str">
        <f t="shared" si="87"/>
        <v xml:space="preserve"> </v>
      </c>
      <c r="HN24" s="36">
        <f t="shared" si="35"/>
        <v>3.2390973772315208E-2</v>
      </c>
      <c r="HO24" s="6" t="str">
        <f t="shared" si="35"/>
        <v xml:space="preserve"> </v>
      </c>
      <c r="HP24" s="6">
        <f t="shared" si="35"/>
        <v>7.9597189802808305E-2</v>
      </c>
      <c r="HQ24" s="36">
        <f t="shared" si="36"/>
        <v>3.7856570021930956E-2</v>
      </c>
      <c r="HR24" s="6" t="str">
        <f t="shared" si="36"/>
        <v xml:space="preserve"> </v>
      </c>
      <c r="HS24" s="6">
        <f t="shared" si="36"/>
        <v>8.379037166570899E-2</v>
      </c>
      <c r="HT24" s="36">
        <f t="shared" si="37"/>
        <v>5.7679031156043963E-3</v>
      </c>
      <c r="HU24" s="6" t="str">
        <f t="shared" si="37"/>
        <v xml:space="preserve"> </v>
      </c>
      <c r="HV24" s="6">
        <f t="shared" si="37"/>
        <v>1.417397582067681E-2</v>
      </c>
      <c r="HW24" s="36">
        <f t="shared" si="38"/>
        <v>7.6786228878995321E-3</v>
      </c>
      <c r="HX24" s="6" t="str">
        <f t="shared" si="38"/>
        <v xml:space="preserve"> </v>
      </c>
      <c r="HY24" s="6">
        <f t="shared" si="38"/>
        <v>1.6995587959637969E-2</v>
      </c>
      <c r="HZ24" s="36">
        <f t="shared" si="39"/>
        <v>4.7546980776515943E-3</v>
      </c>
      <c r="IA24" s="6">
        <f t="shared" si="39"/>
        <v>7.9934742106479439E-3</v>
      </c>
      <c r="IB24" s="73">
        <f t="shared" si="39"/>
        <v>3.4544652091191557E-5</v>
      </c>
      <c r="IC24" s="36">
        <f t="shared" si="40"/>
        <v>3.6962795543908967E-3</v>
      </c>
      <c r="ID24" s="6">
        <f t="shared" si="40"/>
        <v>6.7123200606270146E-3</v>
      </c>
      <c r="IE24" s="6">
        <f t="shared" si="40"/>
        <v>3.6724389123886192E-5</v>
      </c>
    </row>
    <row r="25" spans="1:239" s="24" customFormat="1" outlineLevel="1" x14ac:dyDescent="0.2">
      <c r="A25" s="26">
        <v>14</v>
      </c>
      <c r="B25" s="27" t="s">
        <v>39</v>
      </c>
      <c r="C25" s="28">
        <f t="shared" si="147"/>
        <v>200837599.31</v>
      </c>
      <c r="D25" s="34">
        <v>109270919.02</v>
      </c>
      <c r="E25" s="29">
        <v>91566680.289999992</v>
      </c>
      <c r="F25" s="28">
        <f t="shared" si="148"/>
        <v>211194638.71000001</v>
      </c>
      <c r="G25" s="34">
        <v>117562146.72</v>
      </c>
      <c r="H25" s="29">
        <v>93632491.99000001</v>
      </c>
      <c r="I25" s="28">
        <f t="shared" si="149"/>
        <v>194055734.46000001</v>
      </c>
      <c r="J25" s="34">
        <v>105294453.87</v>
      </c>
      <c r="K25" s="29">
        <v>88761280.590000004</v>
      </c>
      <c r="L25" s="6">
        <f t="shared" si="150"/>
        <v>1.0515692252625144</v>
      </c>
      <c r="M25" s="6">
        <f t="shared" si="150"/>
        <v>1.0758777154467096</v>
      </c>
      <c r="N25" s="6">
        <f t="shared" si="150"/>
        <v>1.0225607359954232</v>
      </c>
      <c r="O25" s="6">
        <f t="shared" si="94"/>
        <v>1.0883194938695964</v>
      </c>
      <c r="P25" s="6">
        <f t="shared" si="94"/>
        <v>1.1165084427442502</v>
      </c>
      <c r="Q25" s="6">
        <f t="shared" si="94"/>
        <v>1.0548799134895401</v>
      </c>
      <c r="R25" s="28">
        <f t="shared" si="95"/>
        <v>180318952.00999999</v>
      </c>
      <c r="S25" s="29">
        <v>93675797.579999983</v>
      </c>
      <c r="T25" s="29">
        <v>86643154.430000007</v>
      </c>
      <c r="U25" s="28">
        <f t="shared" si="43"/>
        <v>191162235.77000001</v>
      </c>
      <c r="V25" s="29">
        <v>101940904.58000001</v>
      </c>
      <c r="W25" s="29">
        <v>89221331.189999998</v>
      </c>
      <c r="X25" s="28">
        <f t="shared" si="44"/>
        <v>177456119.47000003</v>
      </c>
      <c r="Y25" s="29">
        <v>93134171.460000008</v>
      </c>
      <c r="Z25" s="29">
        <v>84321948.010000005</v>
      </c>
      <c r="AA25" s="6">
        <f t="shared" si="151"/>
        <v>1.0601339107128278</v>
      </c>
      <c r="AB25" s="6">
        <f t="shared" si="151"/>
        <v>1.0882309754869346</v>
      </c>
      <c r="AC25" s="6">
        <f t="shared" si="151"/>
        <v>1.0297562661119746</v>
      </c>
      <c r="AD25" s="6">
        <f t="shared" si="96"/>
        <v>1.0772366506206459</v>
      </c>
      <c r="AE25" s="6">
        <f t="shared" si="96"/>
        <v>1.0945596335044694</v>
      </c>
      <c r="AF25" s="6">
        <f t="shared" si="96"/>
        <v>1.0581032968951209</v>
      </c>
      <c r="AG25" s="28">
        <f t="shared" si="97"/>
        <v>145140809.06999999</v>
      </c>
      <c r="AH25" s="29">
        <v>69029320.409999996</v>
      </c>
      <c r="AI25" s="29">
        <v>76111488.660000011</v>
      </c>
      <c r="AJ25" s="28">
        <f t="shared" si="98"/>
        <v>155556609.78</v>
      </c>
      <c r="AK25" s="29">
        <v>75782255.930000007</v>
      </c>
      <c r="AL25" s="29">
        <v>79774353.849999994</v>
      </c>
      <c r="AM25" s="28">
        <f t="shared" si="99"/>
        <v>146930771.73000002</v>
      </c>
      <c r="AN25" s="29">
        <v>71403539.909999996</v>
      </c>
      <c r="AO25" s="29">
        <v>75527231.820000008</v>
      </c>
      <c r="AP25" s="6">
        <f t="shared" si="100"/>
        <v>1.0717634191013541</v>
      </c>
      <c r="AQ25" s="6">
        <f t="shared" si="100"/>
        <v>1.0978270607314531</v>
      </c>
      <c r="AR25" s="6">
        <f t="shared" si="100"/>
        <v>1.0481249973491187</v>
      </c>
      <c r="AS25" s="6">
        <f t="shared" si="101"/>
        <v>1.0587068178328962</v>
      </c>
      <c r="AT25" s="6">
        <f t="shared" si="101"/>
        <v>1.0613235145697135</v>
      </c>
      <c r="AU25" s="6">
        <f t="shared" si="101"/>
        <v>1.0562329894483877</v>
      </c>
      <c r="AV25" s="28">
        <f t="shared" si="102"/>
        <v>12398027.33</v>
      </c>
      <c r="AW25" s="29">
        <v>10872927.33</v>
      </c>
      <c r="AX25" s="29">
        <v>1525100</v>
      </c>
      <c r="AY25" s="28">
        <f t="shared" si="103"/>
        <v>12717176.109999999</v>
      </c>
      <c r="AZ25" s="29">
        <v>11211967.58</v>
      </c>
      <c r="BA25" s="29">
        <v>1505208.53</v>
      </c>
      <c r="BB25" s="28">
        <f t="shared" si="104"/>
        <v>12445844.640000001</v>
      </c>
      <c r="BC25" s="29">
        <v>10914808.15</v>
      </c>
      <c r="BD25" s="29">
        <v>1531036.49</v>
      </c>
      <c r="BE25" s="6">
        <f t="shared" si="152"/>
        <v>1.02574190002209</v>
      </c>
      <c r="BF25" s="6">
        <f t="shared" si="152"/>
        <v>1.0311820579417044</v>
      </c>
      <c r="BG25" s="71">
        <f t="shared" si="153"/>
        <v>0.98695726837584419</v>
      </c>
      <c r="BH25" s="72">
        <f t="shared" si="105"/>
        <v>1.0218009687448579</v>
      </c>
      <c r="BI25" s="72">
        <f t="shared" si="105"/>
        <v>1.0272253461459147</v>
      </c>
      <c r="BJ25" s="72">
        <f t="shared" si="154"/>
        <v>0.98313040860312872</v>
      </c>
      <c r="BK25" s="28">
        <f t="shared" si="106"/>
        <v>4198326.1399999997</v>
      </c>
      <c r="BL25" s="29">
        <v>4198326.1399999997</v>
      </c>
      <c r="BM25" s="32"/>
      <c r="BN25" s="28">
        <f t="shared" si="107"/>
        <v>4214975.6100000003</v>
      </c>
      <c r="BO25" s="29">
        <v>4214975.6100000003</v>
      </c>
      <c r="BP25" s="32"/>
      <c r="BQ25" s="28">
        <f t="shared" si="108"/>
        <v>3982324.72</v>
      </c>
      <c r="BR25" s="29">
        <v>3982324.72</v>
      </c>
      <c r="BS25" s="32">
        <v>0</v>
      </c>
      <c r="BT25" s="6">
        <f t="shared" si="109"/>
        <v>1.0039657400222843</v>
      </c>
      <c r="BU25" s="6">
        <f t="shared" si="109"/>
        <v>1.0039657400222843</v>
      </c>
      <c r="BV25" s="66"/>
      <c r="BW25" s="6">
        <f t="shared" si="163"/>
        <v>1.0584208738256784</v>
      </c>
      <c r="BX25" s="6">
        <f t="shared" si="110"/>
        <v>1.0584208738256784</v>
      </c>
      <c r="BY25" s="66"/>
      <c r="BZ25" s="28">
        <f t="shared" si="111"/>
        <v>500</v>
      </c>
      <c r="CA25" s="34">
        <v>500</v>
      </c>
      <c r="CB25" s="34"/>
      <c r="CC25" s="28">
        <f t="shared" si="112"/>
        <v>500</v>
      </c>
      <c r="CD25" s="29">
        <v>500</v>
      </c>
      <c r="CE25" s="32"/>
      <c r="CF25" s="28">
        <f t="shared" si="113"/>
        <v>5404.22</v>
      </c>
      <c r="CG25" s="29">
        <v>5404.22</v>
      </c>
      <c r="CH25" s="32"/>
      <c r="CI25" s="6">
        <f t="shared" si="62"/>
        <v>1</v>
      </c>
      <c r="CJ25" s="6">
        <f t="shared" si="62"/>
        <v>1</v>
      </c>
      <c r="CK25" s="66"/>
      <c r="CL25" s="6">
        <f t="shared" si="161"/>
        <v>9.2520289699531105E-2</v>
      </c>
      <c r="CM25" s="6">
        <f t="shared" si="155"/>
        <v>9.2520289699531105E-2</v>
      </c>
      <c r="CN25" s="66"/>
      <c r="CO25" s="28">
        <f t="shared" si="114"/>
        <v>1051463.54</v>
      </c>
      <c r="CP25" s="29">
        <v>1051463.54</v>
      </c>
      <c r="CQ25" s="32"/>
      <c r="CR25" s="28">
        <f t="shared" si="115"/>
        <v>1587662.63</v>
      </c>
      <c r="CS25" s="29">
        <v>1587662.63</v>
      </c>
      <c r="CT25" s="32"/>
      <c r="CU25" s="28">
        <f t="shared" si="116"/>
        <v>1027051.48</v>
      </c>
      <c r="CV25" s="29">
        <v>1027051.48</v>
      </c>
      <c r="CW25" s="32">
        <v>0</v>
      </c>
      <c r="CX25" s="6">
        <f t="shared" si="117"/>
        <v>1.5099550004368196</v>
      </c>
      <c r="CY25" s="6">
        <f t="shared" si="117"/>
        <v>1.5099550004368196</v>
      </c>
      <c r="CZ25" s="6" t="str">
        <f t="shared" si="117"/>
        <v xml:space="preserve"> </v>
      </c>
      <c r="DA25" s="6">
        <f t="shared" si="118"/>
        <v>1.5458452287123912</v>
      </c>
      <c r="DB25" s="6">
        <f t="shared" si="118"/>
        <v>1.5458452287123912</v>
      </c>
      <c r="DC25" s="6" t="str">
        <f t="shared" si="118"/>
        <v xml:space="preserve"> </v>
      </c>
      <c r="DD25" s="28">
        <f t="shared" si="119"/>
        <v>364189.7</v>
      </c>
      <c r="DE25" s="29">
        <v>247100</v>
      </c>
      <c r="DF25" s="29">
        <v>117089.7</v>
      </c>
      <c r="DG25" s="28">
        <f t="shared" si="120"/>
        <v>299942</v>
      </c>
      <c r="DH25" s="29">
        <v>209959.4</v>
      </c>
      <c r="DI25" s="29">
        <v>89982.6</v>
      </c>
      <c r="DJ25" s="28">
        <f t="shared" si="121"/>
        <v>346859</v>
      </c>
      <c r="DK25" s="29">
        <v>242801.3</v>
      </c>
      <c r="DL25" s="29">
        <v>104057.7</v>
      </c>
      <c r="DM25" s="6">
        <f t="shared" si="122"/>
        <v>0.82358726784420311</v>
      </c>
      <c r="DN25" s="6">
        <f t="shared" si="122"/>
        <v>0.84969405099150142</v>
      </c>
      <c r="DO25" s="6">
        <f t="shared" si="122"/>
        <v>0.76849287341243511</v>
      </c>
      <c r="DP25" s="6">
        <f t="shared" si="123"/>
        <v>0.86473754465070818</v>
      </c>
      <c r="DQ25" s="6">
        <f t="shared" si="123"/>
        <v>0.86473754465070818</v>
      </c>
      <c r="DR25" s="6">
        <f t="shared" si="123"/>
        <v>0.86473754465070829</v>
      </c>
      <c r="DS25" s="28">
        <f t="shared" si="156"/>
        <v>3889520</v>
      </c>
      <c r="DT25" s="32"/>
      <c r="DU25" s="29">
        <v>3889520</v>
      </c>
      <c r="DV25" s="28">
        <f t="shared" si="124"/>
        <v>4145773.47</v>
      </c>
      <c r="DW25" s="32"/>
      <c r="DX25" s="29">
        <v>4145773.47</v>
      </c>
      <c r="DY25" s="28">
        <f t="shared" si="125"/>
        <v>3418995.65</v>
      </c>
      <c r="DZ25" s="32"/>
      <c r="EA25" s="29">
        <v>3418995.65</v>
      </c>
      <c r="EB25" s="6">
        <f>IF(DV25&lt;0," ",IF(DS25&lt;0," ",IF(DS25=0," ",IF(DV25/DS25*100&gt;200,"СВ.200",DV25/DS25))))</f>
        <v>1.0658830575495177</v>
      </c>
      <c r="EC25" s="6" t="str">
        <f t="shared" si="157"/>
        <v xml:space="preserve"> </v>
      </c>
      <c r="ED25" s="6">
        <f t="shared" si="157"/>
        <v>1.0658830575495177</v>
      </c>
      <c r="EE25" s="6">
        <f t="shared" si="162"/>
        <v>1.2125705600122656</v>
      </c>
      <c r="EF25" s="6" t="str">
        <f t="shared" si="162"/>
        <v xml:space="preserve"> </v>
      </c>
      <c r="EG25" s="6">
        <f t="shared" si="162"/>
        <v>1.2125705600122656</v>
      </c>
      <c r="EH25" s="28">
        <f t="shared" si="126"/>
        <v>4963856.07</v>
      </c>
      <c r="EI25" s="29"/>
      <c r="EJ25" s="29">
        <v>4963856.07</v>
      </c>
      <c r="EK25" s="28">
        <f t="shared" si="127"/>
        <v>3697402.74</v>
      </c>
      <c r="EL25" s="32"/>
      <c r="EM25" s="29">
        <v>3697402.74</v>
      </c>
      <c r="EN25" s="28">
        <f t="shared" si="128"/>
        <v>3719166.3499999996</v>
      </c>
      <c r="EO25" s="32"/>
      <c r="EP25" s="29">
        <v>3719166.3499999996</v>
      </c>
      <c r="EQ25" s="6" t="s">
        <v>23</v>
      </c>
      <c r="ER25" s="6" t="str">
        <f t="shared" si="129"/>
        <v xml:space="preserve"> </v>
      </c>
      <c r="ES25" s="6">
        <f t="shared" si="129"/>
        <v>0.74486501781265391</v>
      </c>
      <c r="ET25" s="6">
        <f t="shared" si="130"/>
        <v>0.99414825583157918</v>
      </c>
      <c r="EU25" s="6" t="str">
        <f t="shared" si="130"/>
        <v xml:space="preserve"> </v>
      </c>
      <c r="EV25" s="6">
        <f t="shared" si="130"/>
        <v>0.99414825583157918</v>
      </c>
      <c r="EW25" s="28">
        <f t="shared" si="131"/>
        <v>1000000</v>
      </c>
      <c r="EX25" s="32">
        <v>1000000</v>
      </c>
      <c r="EY25" s="28"/>
      <c r="EZ25" s="28">
        <f t="shared" si="132"/>
        <v>1437255.11</v>
      </c>
      <c r="FA25" s="29">
        <v>1437255.11</v>
      </c>
      <c r="FB25" s="28"/>
      <c r="FC25" s="28">
        <f t="shared" si="133"/>
        <v>1251736</v>
      </c>
      <c r="FD25" s="29">
        <v>1251736</v>
      </c>
      <c r="FE25" s="28"/>
      <c r="FF25" s="6">
        <f t="shared" si="158"/>
        <v>1.4372551100000002</v>
      </c>
      <c r="FG25" s="6">
        <f t="shared" si="158"/>
        <v>1.4372551100000002</v>
      </c>
      <c r="FH25" s="6" t="str">
        <f t="shared" si="134"/>
        <v xml:space="preserve"> </v>
      </c>
      <c r="FI25" s="6">
        <f t="shared" si="159"/>
        <v>1.1482094547092998</v>
      </c>
      <c r="FJ25" s="6">
        <f t="shared" si="159"/>
        <v>1.1482094547092998</v>
      </c>
      <c r="FK25" s="6" t="str">
        <f t="shared" si="160"/>
        <v xml:space="preserve"> </v>
      </c>
      <c r="FL25" s="28">
        <f t="shared" si="135"/>
        <v>7312260.1600000001</v>
      </c>
      <c r="FM25" s="29">
        <v>7276160.1600000001</v>
      </c>
      <c r="FN25" s="34">
        <v>36100</v>
      </c>
      <c r="FO25" s="28">
        <f t="shared" si="136"/>
        <v>7504938.3200000003</v>
      </c>
      <c r="FP25" s="29">
        <v>7496328.3200000003</v>
      </c>
      <c r="FQ25" s="34">
        <v>8610</v>
      </c>
      <c r="FR25" s="28">
        <f t="shared" si="137"/>
        <v>4327808.3099999996</v>
      </c>
      <c r="FS25" s="29">
        <v>4306348.3099999996</v>
      </c>
      <c r="FT25" s="34">
        <v>21460</v>
      </c>
      <c r="FU25" s="6">
        <f t="shared" si="138"/>
        <v>1.026350014329906</v>
      </c>
      <c r="FV25" s="6">
        <f t="shared" si="138"/>
        <v>1.0302588391622209</v>
      </c>
      <c r="FW25" s="6">
        <f t="shared" si="138"/>
        <v>0.23850415512465373</v>
      </c>
      <c r="FX25" s="6">
        <f t="shared" si="139"/>
        <v>1.73411985522991</v>
      </c>
      <c r="FY25" s="6">
        <f t="shared" si="139"/>
        <v>1.7407621911568043</v>
      </c>
      <c r="FZ25" s="6" t="str">
        <f t="shared" si="140"/>
        <v>СВ.200</v>
      </c>
      <c r="GA25" s="28">
        <f t="shared" si="141"/>
        <v>0</v>
      </c>
      <c r="GB25" s="29">
        <v>0</v>
      </c>
      <c r="GC25" s="28"/>
      <c r="GD25" s="28">
        <f t="shared" si="142"/>
        <v>157.37</v>
      </c>
      <c r="GE25" s="29">
        <v>157.37</v>
      </c>
      <c r="GF25" s="28"/>
      <c r="GG25" s="6">
        <f>IF(GA25&lt;0," ",IF(GD25&lt;0," ",IF(GD25=0," ",IF(GA25/GD25*100&gt;200,"СВ.200",GA25/GD25))))</f>
        <v>0</v>
      </c>
      <c r="GH25" s="8" t="str">
        <f t="shared" si="164"/>
        <v xml:space="preserve"> </v>
      </c>
      <c r="GI25" s="6" t="str">
        <f t="shared" si="143"/>
        <v xml:space="preserve"> </v>
      </c>
      <c r="GJ25" s="36">
        <f t="shared" si="24"/>
        <v>0.9144595492826233</v>
      </c>
      <c r="GK25" s="6">
        <f t="shared" si="24"/>
        <v>0.88451165314923919</v>
      </c>
      <c r="GL25" s="6">
        <f t="shared" si="24"/>
        <v>0.94998570828979068</v>
      </c>
      <c r="GM25" s="36">
        <f t="shared" si="25"/>
        <v>0.90514719946320554</v>
      </c>
      <c r="GN25" s="6">
        <f t="shared" si="25"/>
        <v>0.86712353784075247</v>
      </c>
      <c r="GO25" s="6">
        <f t="shared" si="25"/>
        <v>0.95288856777974973</v>
      </c>
      <c r="GP25" s="36">
        <f t="shared" si="26"/>
        <v>0.82798368503059427</v>
      </c>
      <c r="GQ25" s="6">
        <f t="shared" si="26"/>
        <v>0.7666739156064426</v>
      </c>
      <c r="GR25" s="6">
        <f t="shared" si="26"/>
        <v>0.89570074698752211</v>
      </c>
      <c r="GS25" s="36">
        <f t="shared" si="27"/>
        <v>0.81374131848489417</v>
      </c>
      <c r="GT25" s="6">
        <f t="shared" si="27"/>
        <v>0.74339399127588157</v>
      </c>
      <c r="GU25" s="6">
        <f t="shared" si="27"/>
        <v>0.89411750291102099</v>
      </c>
      <c r="GV25" s="36">
        <f t="shared" si="144"/>
        <v>7.0134772907079382E-2</v>
      </c>
      <c r="GW25" s="6">
        <f t="shared" si="144"/>
        <v>0.11719445160563625</v>
      </c>
      <c r="GX25" s="6">
        <f t="shared" si="144"/>
        <v>1.815703415460029E-2</v>
      </c>
      <c r="GY25" s="38">
        <f t="shared" si="30"/>
        <v>6.6525566928924598E-2</v>
      </c>
      <c r="GZ25" s="39">
        <f t="shared" si="30"/>
        <v>0.10998497243274118</v>
      </c>
      <c r="HA25" s="6">
        <f t="shared" si="30"/>
        <v>1.6870500696684349E-2</v>
      </c>
      <c r="HB25" s="36">
        <f t="shared" si="145"/>
        <v>2.244118000491516E-2</v>
      </c>
      <c r="HC25" s="6">
        <f t="shared" si="145"/>
        <v>4.2759007328586805E-2</v>
      </c>
      <c r="HD25" s="6" t="str">
        <f t="shared" si="92"/>
        <v xml:space="preserve"> </v>
      </c>
      <c r="HE25" s="36">
        <f t="shared" si="32"/>
        <v>2.204920649218247E-2</v>
      </c>
      <c r="HF25" s="6">
        <f t="shared" si="32"/>
        <v>4.1347245518036584E-2</v>
      </c>
      <c r="HG25" s="6" t="str">
        <f t="shared" si="93"/>
        <v xml:space="preserve"> </v>
      </c>
      <c r="HH25" s="36">
        <f t="shared" si="33"/>
        <v>3.0453838482102131E-5</v>
      </c>
      <c r="HI25" s="6">
        <f t="shared" si="33"/>
        <v>5.802617788167093E-5</v>
      </c>
      <c r="HJ25" s="6" t="str">
        <f t="shared" si="33"/>
        <v xml:space="preserve"> </v>
      </c>
      <c r="HK25" s="36">
        <f t="shared" si="146"/>
        <v>2.6155793689376139E-6</v>
      </c>
      <c r="HL25" s="6">
        <f t="shared" si="146"/>
        <v>4.9048024643298682E-6</v>
      </c>
      <c r="HM25" s="6" t="str">
        <f t="shared" si="87"/>
        <v xml:space="preserve"> </v>
      </c>
      <c r="HN25" s="36">
        <f t="shared" si="35"/>
        <v>2.0958231032594771E-2</v>
      </c>
      <c r="HO25" s="6" t="str">
        <f t="shared" si="35"/>
        <v xml:space="preserve"> </v>
      </c>
      <c r="HP25" s="6">
        <f t="shared" si="35"/>
        <v>4.4106741338078813E-2</v>
      </c>
      <c r="HQ25" s="36">
        <f t="shared" si="36"/>
        <v>1.934170065079481E-2</v>
      </c>
      <c r="HR25" s="6" t="str">
        <f t="shared" si="36"/>
        <v xml:space="preserve"> </v>
      </c>
      <c r="HS25" s="6">
        <f t="shared" si="36"/>
        <v>4.1440793257458239E-2</v>
      </c>
      <c r="HT25" s="36">
        <f t="shared" si="37"/>
        <v>1.9266710329355539E-2</v>
      </c>
      <c r="HU25" s="6" t="str">
        <f t="shared" si="37"/>
        <v xml:space="preserve"> </v>
      </c>
      <c r="HV25" s="6">
        <f t="shared" si="37"/>
        <v>4.0546924385505542E-2</v>
      </c>
      <c r="HW25" s="36">
        <f t="shared" si="38"/>
        <v>2.1687199112841806E-2</v>
      </c>
      <c r="HX25" s="6" t="str">
        <f t="shared" si="38"/>
        <v xml:space="preserve"> </v>
      </c>
      <c r="HY25" s="6">
        <f t="shared" si="38"/>
        <v>4.6466169185162998E-2</v>
      </c>
      <c r="HZ25" s="36">
        <f t="shared" si="39"/>
        <v>2.4388047720899479E-2</v>
      </c>
      <c r="IA25" s="6">
        <f t="shared" si="39"/>
        <v>4.623811263355173E-2</v>
      </c>
      <c r="IB25" s="11">
        <f t="shared" si="39"/>
        <v>2.545007617406442E-4</v>
      </c>
      <c r="IC25" s="36">
        <f t="shared" si="40"/>
        <v>3.9259523669882633E-2</v>
      </c>
      <c r="ID25" s="6">
        <f t="shared" si="40"/>
        <v>7.3536019234723568E-2</v>
      </c>
      <c r="IE25" s="6">
        <f t="shared" si="40"/>
        <v>9.6501586393781761E-5</v>
      </c>
    </row>
    <row r="26" spans="1:239" s="24" customFormat="1" outlineLevel="1" x14ac:dyDescent="0.2">
      <c r="A26" s="26">
        <v>15</v>
      </c>
      <c r="B26" s="27" t="s">
        <v>40</v>
      </c>
      <c r="C26" s="28">
        <f t="shared" si="147"/>
        <v>240605612.82999998</v>
      </c>
      <c r="D26" s="34">
        <v>169057389</v>
      </c>
      <c r="E26" s="29">
        <v>71548223.829999998</v>
      </c>
      <c r="F26" s="28">
        <f t="shared" si="148"/>
        <v>264270073.19999999</v>
      </c>
      <c r="G26" s="34">
        <v>180410726.75</v>
      </c>
      <c r="H26" s="29">
        <v>83859346.450000003</v>
      </c>
      <c r="I26" s="28">
        <f t="shared" si="149"/>
        <v>244955141.66</v>
      </c>
      <c r="J26" s="34">
        <v>175753165.81999999</v>
      </c>
      <c r="K26" s="29">
        <v>69201975.840000004</v>
      </c>
      <c r="L26" s="6">
        <f t="shared" si="150"/>
        <v>1.0983537336958142</v>
      </c>
      <c r="M26" s="6">
        <f t="shared" si="150"/>
        <v>1.0671567082465707</v>
      </c>
      <c r="N26" s="6">
        <f t="shared" si="150"/>
        <v>1.1720674806582407</v>
      </c>
      <c r="O26" s="6">
        <f t="shared" si="94"/>
        <v>1.0788508924903863</v>
      </c>
      <c r="P26" s="6">
        <f t="shared" si="94"/>
        <v>1.0265005805629135</v>
      </c>
      <c r="Q26" s="6">
        <f t="shared" si="94"/>
        <v>1.2118056664146253</v>
      </c>
      <c r="R26" s="28">
        <f t="shared" si="95"/>
        <v>219686536.40000001</v>
      </c>
      <c r="S26" s="29">
        <v>150442618</v>
      </c>
      <c r="T26" s="29">
        <v>69243918.400000006</v>
      </c>
      <c r="U26" s="28">
        <f t="shared" si="43"/>
        <v>240441568.08999997</v>
      </c>
      <c r="V26" s="29">
        <v>159392706.86999997</v>
      </c>
      <c r="W26" s="29">
        <v>81048861.219999999</v>
      </c>
      <c r="X26" s="28">
        <f t="shared" si="44"/>
        <v>216139022.45000002</v>
      </c>
      <c r="Y26" s="29">
        <v>149727407.43000001</v>
      </c>
      <c r="Z26" s="29">
        <v>66411615.020000003</v>
      </c>
      <c r="AA26" s="6">
        <f t="shared" si="151"/>
        <v>1.0944756653280276</v>
      </c>
      <c r="AB26" s="6">
        <f t="shared" si="151"/>
        <v>1.0594917117834255</v>
      </c>
      <c r="AC26" s="6">
        <f t="shared" si="151"/>
        <v>1.1704834603929635</v>
      </c>
      <c r="AD26" s="6">
        <f t="shared" si="96"/>
        <v>1.1124394168370124</v>
      </c>
      <c r="AE26" s="6">
        <f t="shared" si="96"/>
        <v>1.0645526400670409</v>
      </c>
      <c r="AF26" s="6">
        <f t="shared" si="96"/>
        <v>1.2204019010167417</v>
      </c>
      <c r="AG26" s="28">
        <f t="shared" si="97"/>
        <v>176616157.55000001</v>
      </c>
      <c r="AH26" s="29">
        <v>127776000</v>
      </c>
      <c r="AI26" s="29">
        <v>48840157.549999997</v>
      </c>
      <c r="AJ26" s="28">
        <f t="shared" si="98"/>
        <v>190977514.11000001</v>
      </c>
      <c r="AK26" s="29">
        <v>131670846.39</v>
      </c>
      <c r="AL26" s="29">
        <v>59306667.719999999</v>
      </c>
      <c r="AM26" s="28">
        <f t="shared" si="99"/>
        <v>175989856.87</v>
      </c>
      <c r="AN26" s="29">
        <v>125585386.59</v>
      </c>
      <c r="AO26" s="29">
        <v>50404470.280000001</v>
      </c>
      <c r="AP26" s="6">
        <f t="shared" si="100"/>
        <v>1.0813139452200702</v>
      </c>
      <c r="AQ26" s="6">
        <f t="shared" si="100"/>
        <v>1.0304818306254695</v>
      </c>
      <c r="AR26" s="6">
        <f t="shared" si="100"/>
        <v>1.2143013187311065</v>
      </c>
      <c r="AS26" s="6">
        <f t="shared" si="101"/>
        <v>1.0851620514190832</v>
      </c>
      <c r="AT26" s="6">
        <f t="shared" si="101"/>
        <v>1.0484567509424267</v>
      </c>
      <c r="AU26" s="6">
        <f t="shared" si="101"/>
        <v>1.1766152365166767</v>
      </c>
      <c r="AV26" s="28">
        <f t="shared" si="102"/>
        <v>14413800</v>
      </c>
      <c r="AW26" s="29">
        <v>12357500</v>
      </c>
      <c r="AX26" s="29">
        <v>2056300</v>
      </c>
      <c r="AY26" s="28">
        <f t="shared" si="103"/>
        <v>14927262.84</v>
      </c>
      <c r="AZ26" s="29">
        <v>12897066.960000001</v>
      </c>
      <c r="BA26" s="29">
        <v>2030195.88</v>
      </c>
      <c r="BB26" s="28">
        <f t="shared" si="104"/>
        <v>14470763.810000001</v>
      </c>
      <c r="BC26" s="29">
        <v>12505816.08</v>
      </c>
      <c r="BD26" s="29">
        <v>1964947.73</v>
      </c>
      <c r="BE26" s="6">
        <f t="shared" si="152"/>
        <v>1.0356230029555009</v>
      </c>
      <c r="BF26" s="6">
        <f t="shared" si="152"/>
        <v>1.0436631163261179</v>
      </c>
      <c r="BG26" s="71">
        <f t="shared" si="153"/>
        <v>0.98730529591985605</v>
      </c>
      <c r="BH26" s="72">
        <f t="shared" si="105"/>
        <v>1.0315462981770551</v>
      </c>
      <c r="BI26" s="72">
        <f t="shared" si="105"/>
        <v>1.0312855136759695</v>
      </c>
      <c r="BJ26" s="72">
        <f t="shared" si="154"/>
        <v>1.0332060486921959</v>
      </c>
      <c r="BK26" s="28">
        <f t="shared" si="106"/>
        <v>6001118</v>
      </c>
      <c r="BL26" s="29">
        <v>6001118</v>
      </c>
      <c r="BM26" s="32"/>
      <c r="BN26" s="28">
        <f t="shared" si="107"/>
        <v>5975074.9500000002</v>
      </c>
      <c r="BO26" s="29">
        <v>5975074.9500000002</v>
      </c>
      <c r="BP26" s="32"/>
      <c r="BQ26" s="28">
        <f t="shared" si="108"/>
        <v>5645273.4400000004</v>
      </c>
      <c r="BR26" s="29">
        <v>5645273.4400000004</v>
      </c>
      <c r="BS26" s="32">
        <v>0</v>
      </c>
      <c r="BT26" s="6">
        <f t="shared" si="109"/>
        <v>0.99566030029737795</v>
      </c>
      <c r="BU26" s="6">
        <f t="shared" si="109"/>
        <v>0.99566030029737795</v>
      </c>
      <c r="BV26" s="66"/>
      <c r="BW26" s="6">
        <f t="shared" si="163"/>
        <v>1.0584208211533506</v>
      </c>
      <c r="BX26" s="6">
        <f t="shared" si="110"/>
        <v>1.0584208211533506</v>
      </c>
      <c r="BY26" s="66"/>
      <c r="BZ26" s="28">
        <f t="shared" si="111"/>
        <v>0</v>
      </c>
      <c r="CA26" s="34">
        <v>0</v>
      </c>
      <c r="CB26" s="34"/>
      <c r="CC26" s="28">
        <f t="shared" si="112"/>
        <v>500</v>
      </c>
      <c r="CD26" s="29">
        <v>500</v>
      </c>
      <c r="CE26" s="32"/>
      <c r="CF26" s="28">
        <f t="shared" si="113"/>
        <v>4851</v>
      </c>
      <c r="CG26" s="29">
        <v>4851</v>
      </c>
      <c r="CH26" s="32"/>
      <c r="CI26" s="6">
        <f t="shared" si="62"/>
        <v>0</v>
      </c>
      <c r="CJ26" s="6">
        <f t="shared" si="62"/>
        <v>0</v>
      </c>
      <c r="CK26" s="66"/>
      <c r="CL26" s="6">
        <f t="shared" si="161"/>
        <v>0.10307153164296022</v>
      </c>
      <c r="CM26" s="6">
        <f t="shared" si="155"/>
        <v>0.10307153164296022</v>
      </c>
      <c r="CN26" s="66"/>
      <c r="CO26" s="28">
        <f t="shared" si="114"/>
        <v>2978000</v>
      </c>
      <c r="CP26" s="29">
        <v>2978000</v>
      </c>
      <c r="CQ26" s="32"/>
      <c r="CR26" s="28">
        <f t="shared" si="115"/>
        <v>4069868.22</v>
      </c>
      <c r="CS26" s="29">
        <v>4069868.22</v>
      </c>
      <c r="CT26" s="32"/>
      <c r="CU26" s="28">
        <f t="shared" si="116"/>
        <v>2822477.83</v>
      </c>
      <c r="CV26" s="29">
        <v>2822477.83</v>
      </c>
      <c r="CW26" s="32">
        <v>0</v>
      </c>
      <c r="CX26" s="6">
        <f t="shared" si="117"/>
        <v>1.3666448018804567</v>
      </c>
      <c r="CY26" s="6">
        <f t="shared" si="117"/>
        <v>1.3666448018804567</v>
      </c>
      <c r="CZ26" s="6" t="str">
        <f t="shared" si="117"/>
        <v xml:space="preserve"> </v>
      </c>
      <c r="DA26" s="6">
        <f t="shared" si="118"/>
        <v>1.4419486937121486</v>
      </c>
      <c r="DB26" s="6">
        <f t="shared" si="118"/>
        <v>1.4419486937121486</v>
      </c>
      <c r="DC26" s="6" t="str">
        <f t="shared" si="118"/>
        <v xml:space="preserve"> </v>
      </c>
      <c r="DD26" s="28">
        <f t="shared" si="119"/>
        <v>44720.07</v>
      </c>
      <c r="DE26" s="29">
        <v>28000</v>
      </c>
      <c r="DF26" s="29">
        <v>16720.07</v>
      </c>
      <c r="DG26" s="28">
        <f t="shared" si="120"/>
        <v>36667</v>
      </c>
      <c r="DH26" s="29">
        <v>25546.9</v>
      </c>
      <c r="DI26" s="29">
        <v>11120.1</v>
      </c>
      <c r="DJ26" s="28">
        <f t="shared" si="121"/>
        <v>44937</v>
      </c>
      <c r="DK26" s="29">
        <v>31455.9</v>
      </c>
      <c r="DL26" s="29">
        <v>13481.1</v>
      </c>
      <c r="DM26" s="6">
        <f t="shared" si="122"/>
        <v>0.81992268795643652</v>
      </c>
      <c r="DN26" s="6">
        <f t="shared" si="122"/>
        <v>0.91238928571428579</v>
      </c>
      <c r="DO26" s="6">
        <f t="shared" si="122"/>
        <v>0.66507496679140699</v>
      </c>
      <c r="DP26" s="6">
        <f t="shared" si="123"/>
        <v>0.81596457262389566</v>
      </c>
      <c r="DQ26" s="6">
        <f t="shared" si="123"/>
        <v>0.81214970800390385</v>
      </c>
      <c r="DR26" s="6">
        <f t="shared" si="123"/>
        <v>0.82486592340387654</v>
      </c>
      <c r="DS26" s="28">
        <f t="shared" si="156"/>
        <v>3727705.22</v>
      </c>
      <c r="DT26" s="32"/>
      <c r="DU26" s="29">
        <v>3727705.22</v>
      </c>
      <c r="DV26" s="28">
        <f t="shared" si="124"/>
        <v>4120876.84</v>
      </c>
      <c r="DW26" s="32"/>
      <c r="DX26" s="29">
        <v>4120876.84</v>
      </c>
      <c r="DY26" s="28">
        <f t="shared" si="125"/>
        <v>3379914.67</v>
      </c>
      <c r="DZ26" s="32"/>
      <c r="EA26" s="29">
        <v>3379914.67</v>
      </c>
      <c r="EB26" s="6">
        <f t="shared" si="157"/>
        <v>1.1054728302792138</v>
      </c>
      <c r="EC26" s="6" t="str">
        <f>IF(DW26&lt;0," ",IF(DT26&lt;0," ",IF(DT26=0," ",IF(DW26/DT26*100&gt;200,"СВ.200",DW26/DT26))))</f>
        <v xml:space="preserve"> </v>
      </c>
      <c r="ED26" s="6">
        <f t="shared" si="157"/>
        <v>1.1054728302792138</v>
      </c>
      <c r="EE26" s="6">
        <f t="shared" si="162"/>
        <v>1.2192251113842469</v>
      </c>
      <c r="EF26" s="6" t="str">
        <f t="shared" si="162"/>
        <v xml:space="preserve"> </v>
      </c>
      <c r="EG26" s="6">
        <f t="shared" si="162"/>
        <v>1.2192251113842469</v>
      </c>
      <c r="EH26" s="28">
        <f t="shared" si="126"/>
        <v>14601035.560000001</v>
      </c>
      <c r="EI26" s="29"/>
      <c r="EJ26" s="29">
        <v>14601035.560000001</v>
      </c>
      <c r="EK26" s="28">
        <f t="shared" si="127"/>
        <v>15580000.68</v>
      </c>
      <c r="EL26" s="32"/>
      <c r="EM26" s="29">
        <v>15580000.68</v>
      </c>
      <c r="EN26" s="28">
        <f t="shared" si="128"/>
        <v>10648801.24</v>
      </c>
      <c r="EO26" s="32"/>
      <c r="EP26" s="29">
        <v>10648801.24</v>
      </c>
      <c r="EQ26" s="6">
        <f t="shared" si="129"/>
        <v>1.067047649872308</v>
      </c>
      <c r="ER26" s="6" t="str">
        <f t="shared" si="129"/>
        <v xml:space="preserve"> </v>
      </c>
      <c r="ES26" s="6">
        <f t="shared" si="129"/>
        <v>1.067047649872308</v>
      </c>
      <c r="ET26" s="6">
        <f t="shared" si="130"/>
        <v>1.4630755452056874</v>
      </c>
      <c r="EU26" s="6" t="str">
        <f t="shared" si="130"/>
        <v xml:space="preserve"> </v>
      </c>
      <c r="EV26" s="6">
        <f t="shared" si="130"/>
        <v>1.4630755452056874</v>
      </c>
      <c r="EW26" s="28">
        <f t="shared" si="131"/>
        <v>0</v>
      </c>
      <c r="EX26" s="32">
        <v>0</v>
      </c>
      <c r="EY26" s="28"/>
      <c r="EZ26" s="28">
        <f t="shared" si="132"/>
        <v>0</v>
      </c>
      <c r="FA26" s="29">
        <v>0</v>
      </c>
      <c r="FB26" s="28"/>
      <c r="FC26" s="28">
        <f t="shared" si="133"/>
        <v>0</v>
      </c>
      <c r="FD26" s="29">
        <v>0</v>
      </c>
      <c r="FE26" s="28"/>
      <c r="FF26" s="6" t="str">
        <f t="shared" si="158"/>
        <v xml:space="preserve"> </v>
      </c>
      <c r="FG26" s="6" t="str">
        <f t="shared" si="158"/>
        <v xml:space="preserve"> </v>
      </c>
      <c r="FH26" s="6" t="str">
        <f t="shared" si="134"/>
        <v xml:space="preserve"> </v>
      </c>
      <c r="FI26" s="6" t="str">
        <f t="shared" si="159"/>
        <v xml:space="preserve"> </v>
      </c>
      <c r="FJ26" s="6" t="str">
        <f t="shared" si="159"/>
        <v xml:space="preserve"> </v>
      </c>
      <c r="FK26" s="6" t="str">
        <f t="shared" si="160"/>
        <v xml:space="preserve"> </v>
      </c>
      <c r="FL26" s="28">
        <f t="shared" si="135"/>
        <v>1304000</v>
      </c>
      <c r="FM26" s="29">
        <v>1302000</v>
      </c>
      <c r="FN26" s="34">
        <v>2000</v>
      </c>
      <c r="FO26" s="28">
        <f t="shared" si="136"/>
        <v>4753803.45</v>
      </c>
      <c r="FP26" s="29">
        <v>4753803.45</v>
      </c>
      <c r="FQ26" s="34">
        <v>0</v>
      </c>
      <c r="FR26" s="28">
        <f t="shared" si="137"/>
        <v>3132146.59</v>
      </c>
      <c r="FS26" s="29">
        <v>3132146.59</v>
      </c>
      <c r="FT26" s="34">
        <v>0</v>
      </c>
      <c r="FU26" s="6" t="str">
        <f t="shared" si="138"/>
        <v>СВ.200</v>
      </c>
      <c r="FV26" s="6" t="str">
        <f t="shared" si="138"/>
        <v>СВ.200</v>
      </c>
      <c r="FW26" s="6">
        <f t="shared" si="138"/>
        <v>0</v>
      </c>
      <c r="FX26" s="6">
        <f t="shared" si="139"/>
        <v>1.5177461569574879</v>
      </c>
      <c r="FY26" s="6">
        <f t="shared" si="139"/>
        <v>1.5177461569574879</v>
      </c>
      <c r="FZ26" s="6" t="str">
        <f t="shared" si="140"/>
        <v xml:space="preserve"> </v>
      </c>
      <c r="GA26" s="28">
        <f t="shared" si="141"/>
        <v>0</v>
      </c>
      <c r="GB26" s="29">
        <v>0</v>
      </c>
      <c r="GC26" s="28"/>
      <c r="GD26" s="28">
        <f t="shared" si="142"/>
        <v>0</v>
      </c>
      <c r="GE26" s="29">
        <v>0</v>
      </c>
      <c r="GF26" s="28"/>
      <c r="GG26" s="8" t="str">
        <f t="shared" ref="GG26:GG37" si="165">IF(GA26&lt;=0," ",IF(GD26&lt;0," ",IF(GD26=0," ",IF(GA26/GD26*100&gt;200,"СВ.200",GA26/GD26))))</f>
        <v xml:space="preserve"> </v>
      </c>
      <c r="GH26" s="8" t="str">
        <f t="shared" si="164"/>
        <v xml:space="preserve"> </v>
      </c>
      <c r="GI26" s="6" t="str">
        <f t="shared" si="143"/>
        <v xml:space="preserve"> </v>
      </c>
      <c r="GJ26" s="36">
        <f t="shared" ref="GJ26:GL42" si="166">IF(X26&lt;=0," ",IF(I26&lt;=0," ",IF(X26/I26*100&gt;200,"СВ.200",X26/I26)))</f>
        <v>0.88236164787266635</v>
      </c>
      <c r="GK26" s="6">
        <f t="shared" si="166"/>
        <v>0.85191869364871287</v>
      </c>
      <c r="GL26" s="6">
        <f t="shared" si="166"/>
        <v>0.95967801806047393</v>
      </c>
      <c r="GM26" s="36">
        <f t="shared" ref="GM26:GO42" si="167">IF(U26&lt;=0," ",IF(F26&lt;=0," ",IF(U26/F26*100&gt;200,"СВ.200",U26/F26)))</f>
        <v>0.90983275245106332</v>
      </c>
      <c r="GN26" s="6">
        <f t="shared" si="167"/>
        <v>0.88349905652159333</v>
      </c>
      <c r="GO26" s="6">
        <f t="shared" si="167"/>
        <v>0.96648572462133697</v>
      </c>
      <c r="GP26" s="36">
        <f t="shared" ref="GP26:GR42" si="168">IF(AM26&lt;=0," ",IF(X26&lt;=0," ",IF(AM26/X26*100&gt;200,"СВ.200",AM26/X26)))</f>
        <v>0.81424379029340799</v>
      </c>
      <c r="GQ26" s="6">
        <f t="shared" si="168"/>
        <v>0.8387601758797113</v>
      </c>
      <c r="GR26" s="6">
        <f t="shared" si="168"/>
        <v>0.75897070512169573</v>
      </c>
      <c r="GS26" s="36">
        <f t="shared" ref="GS26:GU42" si="169">IF(AJ26&lt;=0," ",IF(U26&lt;=0," ",IF(AJ26/U26*100&gt;200,"СВ.200",AJ26/U26)))</f>
        <v>0.79427827570362119</v>
      </c>
      <c r="GT26" s="6">
        <f t="shared" si="169"/>
        <v>0.82607823767865485</v>
      </c>
      <c r="GU26" s="6">
        <f t="shared" si="169"/>
        <v>0.73173967934006212</v>
      </c>
      <c r="GV26" s="36">
        <f t="shared" si="144"/>
        <v>6.6951185611786312E-2</v>
      </c>
      <c r="GW26" s="6">
        <f t="shared" si="144"/>
        <v>8.3523893819150458E-2</v>
      </c>
      <c r="GX26" s="6">
        <f t="shared" si="144"/>
        <v>2.9587410717360988E-2</v>
      </c>
      <c r="GY26" s="38">
        <f t="shared" ref="GY26:HA42" si="170">IF(AY26&lt;=0," ",IF(U26&lt;=0," ",IF(AY26/U26*100&gt;200,"СВ.200",AY26/U26)))</f>
        <v>6.2082704577989437E-2</v>
      </c>
      <c r="GZ26" s="39">
        <f t="shared" si="170"/>
        <v>8.0913783404900672E-2</v>
      </c>
      <c r="HA26" s="6">
        <f t="shared" si="170"/>
        <v>2.5049036463192394E-2</v>
      </c>
      <c r="HB26" s="36">
        <f t="shared" si="145"/>
        <v>2.6118714594010602E-2</v>
      </c>
      <c r="HC26" s="6">
        <f t="shared" si="145"/>
        <v>3.770367454361525E-2</v>
      </c>
      <c r="HD26" s="6" t="str">
        <f t="shared" si="92"/>
        <v xml:space="preserve"> </v>
      </c>
      <c r="HE26" s="36">
        <f t="shared" ref="HE26:HF42" si="171">IF(BN26&lt;=0," ",IF(U26&lt;=0," ",IF(BN26/U26*100&gt;200,"СВ.200",BN26/U26)))</f>
        <v>2.4850424148637487E-2</v>
      </c>
      <c r="HF26" s="6">
        <f t="shared" si="171"/>
        <v>3.7486501530294272E-2</v>
      </c>
      <c r="HG26" s="6" t="str">
        <f t="shared" si="93"/>
        <v xml:space="preserve"> </v>
      </c>
      <c r="HH26" s="36">
        <f t="shared" ref="HH26:HJ42" si="172">IF(CF26&lt;=0," ",IF(X26&lt;=0," ",IF(CF26/X26*100&gt;200,"СВ.200",CF26/X26)))</f>
        <v>2.244388794310474E-5</v>
      </c>
      <c r="HI26" s="6">
        <f t="shared" si="172"/>
        <v>3.2398877956047703E-5</v>
      </c>
      <c r="HJ26" s="6" t="str">
        <f t="shared" si="172"/>
        <v xml:space="preserve"> </v>
      </c>
      <c r="HK26" s="36">
        <f t="shared" si="146"/>
        <v>2.0795073163590598E-6</v>
      </c>
      <c r="HL26" s="6">
        <f t="shared" si="146"/>
        <v>3.1369063856089597E-6</v>
      </c>
      <c r="HM26" s="6" t="str">
        <f t="shared" si="87"/>
        <v xml:space="preserve"> </v>
      </c>
      <c r="HN26" s="36">
        <f t="shared" ref="HN26:HP42" si="173">IF(EN26&lt;=0," ",IF(X26&lt;=0," ",IF(EN26/X26*100&gt;200,"СВ.200",EN26/X26)))</f>
        <v>4.9268295559462959E-2</v>
      </c>
      <c r="HO26" s="6" t="str">
        <f t="shared" si="173"/>
        <v xml:space="preserve"> </v>
      </c>
      <c r="HP26" s="6">
        <f t="shared" si="173"/>
        <v>0.16034546422027368</v>
      </c>
      <c r="HQ26" s="36">
        <f t="shared" ref="HQ26:HS42" si="174">IF(EK26&lt;=0," ",IF(U26&lt;=0," ",IF(EK26/U26*100&gt;200,"СВ.200",EK26/U26)))</f>
        <v>6.4797450805878259E-2</v>
      </c>
      <c r="HR26" s="6" t="str">
        <f t="shared" si="174"/>
        <v xml:space="preserve"> </v>
      </c>
      <c r="HS26" s="6">
        <f t="shared" si="174"/>
        <v>0.19222972964061097</v>
      </c>
      <c r="HT26" s="36">
        <f t="shared" ref="HT26:HV42" si="175">IF(DY26&lt;=0," ",IF(X26&lt;=0," ",IF(DY26/X26*100&gt;200,"СВ.200",DY26/X26)))</f>
        <v>1.5637688334515735E-2</v>
      </c>
      <c r="HU26" s="6" t="str">
        <f t="shared" si="175"/>
        <v xml:space="preserve"> </v>
      </c>
      <c r="HV26" s="6">
        <f t="shared" si="175"/>
        <v>5.0893426834780799E-2</v>
      </c>
      <c r="HW26" s="36">
        <f t="shared" ref="HW26:HY42" si="176">IF(DV26&lt;=0," ",IF(U26&lt;=0," ",IF(DV26/U26*100&gt;200,"СВ.200",DV26/U26)))</f>
        <v>1.7138787077189205E-2</v>
      </c>
      <c r="HX26" s="6" t="str">
        <f t="shared" si="176"/>
        <v xml:space="preserve"> </v>
      </c>
      <c r="HY26" s="6">
        <f t="shared" si="176"/>
        <v>5.0844352134871366E-2</v>
      </c>
      <c r="HZ26" s="36">
        <f t="shared" ref="HZ26:IB42" si="177">IF(FR26&lt;=0," ",IF(X26&lt;=0," ",IF(FR26/X26*100&gt;200,"СВ.200",FR26/X26)))</f>
        <v>1.4491351698070011E-2</v>
      </c>
      <c r="IA26" s="6">
        <f t="shared" si="177"/>
        <v>2.0918993013782926E-2</v>
      </c>
      <c r="IB26" s="74" t="str">
        <f t="shared" si="177"/>
        <v xml:space="preserve"> </v>
      </c>
      <c r="IC26" s="36">
        <f t="shared" ref="IC26:IE42" si="178">IF(FO26&lt;=0," ",IF(U26&lt;=0," ",IF(FO26/U26*100&gt;200,"СВ.200",FO26/U26)))</f>
        <v>1.9771138109615879E-2</v>
      </c>
      <c r="ID26" s="6">
        <f t="shared" si="178"/>
        <v>2.9824472796469804E-2</v>
      </c>
      <c r="IE26" s="6" t="str">
        <f t="shared" si="178"/>
        <v xml:space="preserve"> </v>
      </c>
    </row>
    <row r="27" spans="1:239" s="24" customFormat="1" outlineLevel="1" x14ac:dyDescent="0.2">
      <c r="A27" s="26">
        <v>16</v>
      </c>
      <c r="B27" s="27" t="s">
        <v>41</v>
      </c>
      <c r="C27" s="28">
        <f t="shared" si="147"/>
        <v>44465327.32</v>
      </c>
      <c r="D27" s="34">
        <v>24944750</v>
      </c>
      <c r="E27" s="29">
        <v>19520577.32</v>
      </c>
      <c r="F27" s="28">
        <f t="shared" si="148"/>
        <v>60096724.079999998</v>
      </c>
      <c r="G27" s="34">
        <v>36568843.240000002</v>
      </c>
      <c r="H27" s="29">
        <v>23527880.84</v>
      </c>
      <c r="I27" s="28">
        <f t="shared" si="149"/>
        <v>52780247.950000003</v>
      </c>
      <c r="J27" s="34">
        <v>34073394.310000002</v>
      </c>
      <c r="K27" s="29">
        <v>18706853.640000001</v>
      </c>
      <c r="L27" s="6">
        <f t="shared" si="150"/>
        <v>1.3515412502759014</v>
      </c>
      <c r="M27" s="6">
        <f t="shared" si="150"/>
        <v>1.4659935754016378</v>
      </c>
      <c r="N27" s="6">
        <f t="shared" si="150"/>
        <v>1.205286117019412</v>
      </c>
      <c r="O27" s="6">
        <f t="shared" si="94"/>
        <v>1.1386214808413002</v>
      </c>
      <c r="P27" s="6">
        <f t="shared" si="94"/>
        <v>1.0732374622644396</v>
      </c>
      <c r="Q27" s="6">
        <f t="shared" si="94"/>
        <v>1.2577144875764368</v>
      </c>
      <c r="R27" s="28">
        <f t="shared" si="95"/>
        <v>39101219</v>
      </c>
      <c r="S27" s="29">
        <v>22131500</v>
      </c>
      <c r="T27" s="29">
        <v>16969719</v>
      </c>
      <c r="U27" s="28">
        <f t="shared" si="43"/>
        <v>54308214.159999996</v>
      </c>
      <c r="V27" s="29">
        <v>33382755.77</v>
      </c>
      <c r="W27" s="29">
        <v>20925458.390000001</v>
      </c>
      <c r="X27" s="28">
        <f t="shared" si="44"/>
        <v>46119975.370000005</v>
      </c>
      <c r="Y27" s="29">
        <v>28063607.66</v>
      </c>
      <c r="Z27" s="29">
        <v>18056367.710000001</v>
      </c>
      <c r="AA27" s="6">
        <f t="shared" si="151"/>
        <v>1.3889135824640146</v>
      </c>
      <c r="AB27" s="6">
        <f t="shared" si="151"/>
        <v>1.5083819790795925</v>
      </c>
      <c r="AC27" s="6">
        <f t="shared" si="151"/>
        <v>1.2331057685751898</v>
      </c>
      <c r="AD27" s="6">
        <f t="shared" si="96"/>
        <v>1.1775421327593825</v>
      </c>
      <c r="AE27" s="6">
        <f t="shared" si="96"/>
        <v>1.1895389992064904</v>
      </c>
      <c r="AF27" s="6">
        <f t="shared" si="96"/>
        <v>1.1588963365212726</v>
      </c>
      <c r="AG27" s="28">
        <f t="shared" si="97"/>
        <v>27475936.68</v>
      </c>
      <c r="AH27" s="29">
        <v>12455000</v>
      </c>
      <c r="AI27" s="29">
        <v>15020936.68</v>
      </c>
      <c r="AJ27" s="28">
        <f t="shared" si="98"/>
        <v>37396541</v>
      </c>
      <c r="AK27" s="29">
        <v>18627517.780000001</v>
      </c>
      <c r="AL27" s="29">
        <v>18769023.220000003</v>
      </c>
      <c r="AM27" s="28">
        <f t="shared" si="99"/>
        <v>32103022.810000002</v>
      </c>
      <c r="AN27" s="29">
        <v>15678851.810000001</v>
      </c>
      <c r="AO27" s="29">
        <v>16424171</v>
      </c>
      <c r="AP27" s="6">
        <f t="shared" si="100"/>
        <v>1.3610651908082647</v>
      </c>
      <c r="AQ27" s="6">
        <f t="shared" si="100"/>
        <v>1.495585530309113</v>
      </c>
      <c r="AR27" s="6">
        <f t="shared" si="100"/>
        <v>1.2495241555069256</v>
      </c>
      <c r="AS27" s="6">
        <f t="shared" si="101"/>
        <v>1.1648915811239768</v>
      </c>
      <c r="AT27" s="6">
        <f t="shared" si="101"/>
        <v>1.1880664480876932</v>
      </c>
      <c r="AU27" s="6">
        <f t="shared" si="101"/>
        <v>1.1427683759502993</v>
      </c>
      <c r="AV27" s="28">
        <f t="shared" si="102"/>
        <v>7769163</v>
      </c>
      <c r="AW27" s="29">
        <v>7266500</v>
      </c>
      <c r="AX27" s="29">
        <v>502663</v>
      </c>
      <c r="AY27" s="28">
        <f t="shared" si="103"/>
        <v>10753062.689999999</v>
      </c>
      <c r="AZ27" s="29">
        <v>10132623.08</v>
      </c>
      <c r="BA27" s="29">
        <v>620439.61</v>
      </c>
      <c r="BB27" s="28">
        <f t="shared" si="104"/>
        <v>10473841.35</v>
      </c>
      <c r="BC27" s="29">
        <v>9874126.6600000001</v>
      </c>
      <c r="BD27" s="29">
        <v>599714.68999999994</v>
      </c>
      <c r="BE27" s="6">
        <f t="shared" si="152"/>
        <v>1.3840696468847415</v>
      </c>
      <c r="BF27" s="6">
        <f t="shared" si="152"/>
        <v>1.3944296538911443</v>
      </c>
      <c r="BG27" s="71">
        <f t="shared" si="153"/>
        <v>1.2343053099193695</v>
      </c>
      <c r="BH27" s="72">
        <f t="shared" si="105"/>
        <v>1.0266589239486619</v>
      </c>
      <c r="BI27" s="72">
        <f t="shared" si="105"/>
        <v>1.0261791679305843</v>
      </c>
      <c r="BJ27" s="72">
        <f t="shared" si="154"/>
        <v>1.0345579662222382</v>
      </c>
      <c r="BK27" s="28">
        <f t="shared" si="106"/>
        <v>1300000</v>
      </c>
      <c r="BL27" s="29">
        <v>1300000</v>
      </c>
      <c r="BM27" s="32"/>
      <c r="BN27" s="28">
        <f t="shared" si="107"/>
        <v>2075064.44</v>
      </c>
      <c r="BO27" s="29">
        <v>2075064.44</v>
      </c>
      <c r="BP27" s="32"/>
      <c r="BQ27" s="28">
        <f t="shared" si="108"/>
        <v>1960528.58</v>
      </c>
      <c r="BR27" s="29">
        <v>1960528.58</v>
      </c>
      <c r="BS27" s="32">
        <v>0</v>
      </c>
      <c r="BT27" s="6">
        <f t="shared" si="109"/>
        <v>1.5962034153846154</v>
      </c>
      <c r="BU27" s="6">
        <f t="shared" si="109"/>
        <v>1.5962034153846154</v>
      </c>
      <c r="BV27" s="66"/>
      <c r="BW27" s="6">
        <f t="shared" si="163"/>
        <v>1.0584209081002023</v>
      </c>
      <c r="BX27" s="6">
        <f t="shared" si="110"/>
        <v>1.0584209081002023</v>
      </c>
      <c r="BY27" s="66"/>
      <c r="BZ27" s="28">
        <f t="shared" si="111"/>
        <v>0</v>
      </c>
      <c r="CA27" s="34">
        <v>0</v>
      </c>
      <c r="CB27" s="34"/>
      <c r="CC27" s="28">
        <f t="shared" si="112"/>
        <v>267</v>
      </c>
      <c r="CD27" s="29">
        <v>267</v>
      </c>
      <c r="CE27" s="32"/>
      <c r="CF27" s="28">
        <f t="shared" si="113"/>
        <v>0</v>
      </c>
      <c r="CG27" s="29">
        <v>0</v>
      </c>
      <c r="CH27" s="32"/>
      <c r="CI27" s="6">
        <f t="shared" ref="CI27:CJ42" si="179">IF(BZ27&lt;0," ",IF(CC27&lt;0," ",IF(CC27=0," ",IF(BZ27/CC27*100&gt;200,"СВ.200",BZ27/CC27))))</f>
        <v>0</v>
      </c>
      <c r="CJ27" s="6">
        <f t="shared" si="179"/>
        <v>0</v>
      </c>
      <c r="CK27" s="66"/>
      <c r="CL27" s="6" t="str">
        <f t="shared" si="161"/>
        <v xml:space="preserve"> </v>
      </c>
      <c r="CM27" s="6" t="str">
        <f t="shared" si="155"/>
        <v xml:space="preserve"> </v>
      </c>
      <c r="CN27" s="66"/>
      <c r="CO27" s="28">
        <f t="shared" si="114"/>
        <v>200000</v>
      </c>
      <c r="CP27" s="29">
        <v>200000</v>
      </c>
      <c r="CQ27" s="32"/>
      <c r="CR27" s="28">
        <f t="shared" si="115"/>
        <v>373045.53</v>
      </c>
      <c r="CS27" s="29">
        <v>373045.53</v>
      </c>
      <c r="CT27" s="32"/>
      <c r="CU27" s="28">
        <f t="shared" si="116"/>
        <v>223124</v>
      </c>
      <c r="CV27" s="29">
        <v>223124</v>
      </c>
      <c r="CW27" s="32">
        <v>0</v>
      </c>
      <c r="CX27" s="6">
        <f t="shared" si="117"/>
        <v>1.8652276500000002</v>
      </c>
      <c r="CY27" s="6">
        <f t="shared" si="117"/>
        <v>1.8652276500000002</v>
      </c>
      <c r="CZ27" s="6" t="str">
        <f t="shared" si="117"/>
        <v xml:space="preserve"> </v>
      </c>
      <c r="DA27" s="6">
        <f t="shared" si="118"/>
        <v>1.671920232695721</v>
      </c>
      <c r="DB27" s="6">
        <f t="shared" si="118"/>
        <v>1.671920232695721</v>
      </c>
      <c r="DC27" s="6" t="str">
        <f t="shared" si="118"/>
        <v xml:space="preserve"> </v>
      </c>
      <c r="DD27" s="28">
        <f t="shared" si="119"/>
        <v>751334.32000000007</v>
      </c>
      <c r="DE27" s="29">
        <v>500000</v>
      </c>
      <c r="DF27" s="29">
        <v>251334.32</v>
      </c>
      <c r="DG27" s="28">
        <f t="shared" si="120"/>
        <v>810581.08000000007</v>
      </c>
      <c r="DH27" s="29">
        <v>567406.76</v>
      </c>
      <c r="DI27" s="29">
        <v>243174.32</v>
      </c>
      <c r="DJ27" s="28">
        <f t="shared" si="121"/>
        <v>-589687.07999999996</v>
      </c>
      <c r="DK27" s="29">
        <v>-413078.56</v>
      </c>
      <c r="DL27" s="29">
        <v>-176608.52</v>
      </c>
      <c r="DM27" s="6">
        <f t="shared" si="122"/>
        <v>1.0788553889033048</v>
      </c>
      <c r="DN27" s="6">
        <f t="shared" si="122"/>
        <v>1.13481352</v>
      </c>
      <c r="DO27" s="6">
        <f t="shared" si="122"/>
        <v>0.96753328395421689</v>
      </c>
      <c r="DP27" s="6" t="str">
        <f t="shared" si="123"/>
        <v xml:space="preserve"> </v>
      </c>
      <c r="DQ27" s="6" t="str">
        <f t="shared" si="123"/>
        <v xml:space="preserve"> </v>
      </c>
      <c r="DR27" s="6" t="str">
        <f t="shared" si="123"/>
        <v xml:space="preserve"> </v>
      </c>
      <c r="DS27" s="28">
        <f t="shared" si="156"/>
        <v>278750</v>
      </c>
      <c r="DT27" s="32"/>
      <c r="DU27" s="29">
        <v>278750</v>
      </c>
      <c r="DV27" s="28">
        <f t="shared" si="124"/>
        <v>512730.47</v>
      </c>
      <c r="DW27" s="32"/>
      <c r="DX27" s="29">
        <v>512730.47</v>
      </c>
      <c r="DY27" s="28">
        <f t="shared" si="125"/>
        <v>475526.54000000004</v>
      </c>
      <c r="DZ27" s="32"/>
      <c r="EA27" s="29">
        <v>475526.54000000004</v>
      </c>
      <c r="EB27" s="6">
        <f t="shared" si="157"/>
        <v>1.8393918206278026</v>
      </c>
      <c r="EC27" s="6" t="str">
        <f>IF(DW27&lt;=0," ",IF(DT27&lt;0," ",IF(DT27=0," ",IF(DW27/DT27*100&gt;200,"СВ.200",DW27/DT27))))</f>
        <v xml:space="preserve"> </v>
      </c>
      <c r="ED27" s="6">
        <f>IF(DX27&lt;0," ",IF(DU27&lt;0," ",IF(DU27=0," ",IF(DX27/DU27*100&gt;200,"СВ.200",DX27/DU27))))</f>
        <v>1.8393918206278026</v>
      </c>
      <c r="EE27" s="6">
        <f t="shared" si="162"/>
        <v>1.0782373366584332</v>
      </c>
      <c r="EF27" s="6" t="str">
        <f>IF(DW27&lt;=0," ",IF(DZ27&lt;0," ",IF(DZ27=0," ",IF(DW27/DZ27*100&gt;200,"СВ.200",DW27/DZ27))))</f>
        <v xml:space="preserve"> </v>
      </c>
      <c r="EG27" s="6">
        <f t="shared" si="162"/>
        <v>1.0782373366584332</v>
      </c>
      <c r="EH27" s="28">
        <f t="shared" si="126"/>
        <v>916035</v>
      </c>
      <c r="EI27" s="29"/>
      <c r="EJ27" s="29">
        <v>916035</v>
      </c>
      <c r="EK27" s="28">
        <f t="shared" si="127"/>
        <v>780090.77</v>
      </c>
      <c r="EL27" s="32"/>
      <c r="EM27" s="29">
        <v>780090.77</v>
      </c>
      <c r="EN27" s="28">
        <f t="shared" si="128"/>
        <v>733564</v>
      </c>
      <c r="EO27" s="32"/>
      <c r="EP27" s="29">
        <v>733564</v>
      </c>
      <c r="EQ27" s="6">
        <f t="shared" si="129"/>
        <v>0.85159493905800543</v>
      </c>
      <c r="ER27" s="6" t="str">
        <f t="shared" si="129"/>
        <v xml:space="preserve"> </v>
      </c>
      <c r="ES27" s="6">
        <f t="shared" si="129"/>
        <v>0.85159493905800543</v>
      </c>
      <c r="ET27" s="6">
        <f t="shared" si="130"/>
        <v>1.0634256452061444</v>
      </c>
      <c r="EU27" s="6" t="str">
        <f t="shared" si="130"/>
        <v xml:space="preserve"> </v>
      </c>
      <c r="EV27" s="6">
        <f t="shared" si="130"/>
        <v>1.0634256452061444</v>
      </c>
      <c r="EW27" s="28">
        <f t="shared" si="131"/>
        <v>0</v>
      </c>
      <c r="EX27" s="32">
        <v>0</v>
      </c>
      <c r="EY27" s="28"/>
      <c r="EZ27" s="28">
        <f t="shared" si="132"/>
        <v>0</v>
      </c>
      <c r="FA27" s="29">
        <v>0</v>
      </c>
      <c r="FB27" s="28"/>
      <c r="FC27" s="28">
        <f t="shared" si="133"/>
        <v>0</v>
      </c>
      <c r="FD27" s="29">
        <v>0</v>
      </c>
      <c r="FE27" s="28"/>
      <c r="FF27" s="6" t="str">
        <f t="shared" si="158"/>
        <v xml:space="preserve"> </v>
      </c>
      <c r="FG27" s="6" t="str">
        <f t="shared" si="158"/>
        <v xml:space="preserve"> </v>
      </c>
      <c r="FH27" s="6" t="str">
        <f t="shared" si="134"/>
        <v xml:space="preserve"> </v>
      </c>
      <c r="FI27" s="6" t="str">
        <f t="shared" si="159"/>
        <v xml:space="preserve"> </v>
      </c>
      <c r="FJ27" s="6" t="str">
        <f t="shared" si="159"/>
        <v xml:space="preserve"> </v>
      </c>
      <c r="FK27" s="6" t="str">
        <f t="shared" si="160"/>
        <v xml:space="preserve"> </v>
      </c>
      <c r="FL27" s="28">
        <f t="shared" si="135"/>
        <v>410000</v>
      </c>
      <c r="FM27" s="29">
        <v>410000</v>
      </c>
      <c r="FN27" s="34">
        <v>0</v>
      </c>
      <c r="FO27" s="28">
        <f t="shared" si="136"/>
        <v>1606831.18</v>
      </c>
      <c r="FP27" s="29">
        <v>1606831.18</v>
      </c>
      <c r="FQ27" s="34">
        <v>0</v>
      </c>
      <c r="FR27" s="28">
        <f t="shared" si="137"/>
        <v>740055.17</v>
      </c>
      <c r="FS27" s="29">
        <v>740055.17</v>
      </c>
      <c r="FT27" s="34">
        <v>0</v>
      </c>
      <c r="FU27" s="6" t="str">
        <f t="shared" si="138"/>
        <v>СВ.200</v>
      </c>
      <c r="FV27" s="6" t="str">
        <f t="shared" si="138"/>
        <v>СВ.200</v>
      </c>
      <c r="FW27" s="6" t="str">
        <f t="shared" si="138"/>
        <v xml:space="preserve"> </v>
      </c>
      <c r="FX27" s="6" t="str">
        <f t="shared" si="139"/>
        <v>СВ.200</v>
      </c>
      <c r="FY27" s="6" t="str">
        <f t="shared" si="139"/>
        <v>СВ.200</v>
      </c>
      <c r="FZ27" s="6" t="str">
        <f t="shared" si="140"/>
        <v xml:space="preserve"> </v>
      </c>
      <c r="GA27" s="28">
        <f t="shared" si="141"/>
        <v>0</v>
      </c>
      <c r="GB27" s="29">
        <v>0</v>
      </c>
      <c r="GC27" s="28"/>
      <c r="GD27" s="28">
        <f t="shared" si="142"/>
        <v>0</v>
      </c>
      <c r="GE27" s="29">
        <v>0</v>
      </c>
      <c r="GF27" s="28"/>
      <c r="GG27" s="8" t="str">
        <f t="shared" si="165"/>
        <v xml:space="preserve"> </v>
      </c>
      <c r="GH27" s="8" t="str">
        <f t="shared" si="164"/>
        <v xml:space="preserve"> </v>
      </c>
      <c r="GI27" s="6" t="str">
        <f t="shared" si="143"/>
        <v xml:space="preserve"> </v>
      </c>
      <c r="GJ27" s="36">
        <f t="shared" si="166"/>
        <v>0.87381126768655137</v>
      </c>
      <c r="GK27" s="6">
        <f t="shared" si="166"/>
        <v>0.82362230791206426</v>
      </c>
      <c r="GL27" s="6">
        <f t="shared" si="166"/>
        <v>0.96522740047481337</v>
      </c>
      <c r="GM27" s="36">
        <f t="shared" si="167"/>
        <v>0.90368010888090322</v>
      </c>
      <c r="GN27" s="6">
        <f t="shared" si="167"/>
        <v>0.91287426159231166</v>
      </c>
      <c r="GO27" s="6">
        <f t="shared" si="167"/>
        <v>0.88938984910295904</v>
      </c>
      <c r="GP27" s="36">
        <f t="shared" si="168"/>
        <v>0.6960763216470035</v>
      </c>
      <c r="GQ27" s="6">
        <f t="shared" si="168"/>
        <v>0.55868981636126536</v>
      </c>
      <c r="GR27" s="6">
        <f t="shared" si="168"/>
        <v>0.90960547900804789</v>
      </c>
      <c r="GS27" s="36">
        <f t="shared" si="169"/>
        <v>0.68859824574279471</v>
      </c>
      <c r="GT27" s="6">
        <f t="shared" si="169"/>
        <v>0.55799820447238058</v>
      </c>
      <c r="GU27" s="6">
        <f t="shared" si="169"/>
        <v>0.89694681331183979</v>
      </c>
      <c r="GV27" s="36">
        <f t="shared" si="144"/>
        <v>0.22709989036145486</v>
      </c>
      <c r="GW27" s="6">
        <f t="shared" si="144"/>
        <v>0.3518480866618558</v>
      </c>
      <c r="GX27" s="6">
        <f t="shared" si="144"/>
        <v>3.3213473475502228E-2</v>
      </c>
      <c r="GY27" s="38">
        <f t="shared" si="170"/>
        <v>0.19800066815527931</v>
      </c>
      <c r="GZ27" s="39">
        <f t="shared" si="170"/>
        <v>0.30352865862278094</v>
      </c>
      <c r="HA27" s="6">
        <f t="shared" si="170"/>
        <v>2.9649988948222985E-2</v>
      </c>
      <c r="HB27" s="36">
        <f t="shared" si="145"/>
        <v>4.250931541640153E-2</v>
      </c>
      <c r="HC27" s="6">
        <f t="shared" si="145"/>
        <v>6.9860176344839903E-2</v>
      </c>
      <c r="HD27" s="6" t="str">
        <f t="shared" si="92"/>
        <v xml:space="preserve"> </v>
      </c>
      <c r="HE27" s="36">
        <f t="shared" si="171"/>
        <v>3.8209034712254661E-2</v>
      </c>
      <c r="HF27" s="6">
        <f t="shared" si="171"/>
        <v>6.2159770580258476E-2</v>
      </c>
      <c r="HG27" s="6" t="str">
        <f t="shared" si="93"/>
        <v xml:space="preserve"> </v>
      </c>
      <c r="HH27" s="36" t="str">
        <f t="shared" si="172"/>
        <v xml:space="preserve"> </v>
      </c>
      <c r="HI27" s="6" t="str">
        <f t="shared" si="172"/>
        <v xml:space="preserve"> </v>
      </c>
      <c r="HJ27" s="6" t="str">
        <f t="shared" si="172"/>
        <v xml:space="preserve"> </v>
      </c>
      <c r="HK27" s="36">
        <f t="shared" si="146"/>
        <v>4.9163833524957877E-6</v>
      </c>
      <c r="HL27" s="6">
        <f t="shared" si="146"/>
        <v>7.9981413709393117E-6</v>
      </c>
      <c r="HM27" s="6" t="str">
        <f t="shared" si="146"/>
        <v xml:space="preserve"> </v>
      </c>
      <c r="HN27" s="36">
        <f t="shared" si="173"/>
        <v>1.590555923143807E-2</v>
      </c>
      <c r="HO27" s="6" t="str">
        <f t="shared" si="173"/>
        <v xml:space="preserve"> </v>
      </c>
      <c r="HP27" s="6">
        <f t="shared" si="173"/>
        <v>4.0626332592558836E-2</v>
      </c>
      <c r="HQ27" s="36">
        <f t="shared" si="174"/>
        <v>1.4364139606979853E-2</v>
      </c>
      <c r="HR27" s="6" t="str">
        <f t="shared" si="174"/>
        <v xml:space="preserve"> </v>
      </c>
      <c r="HS27" s="6">
        <f t="shared" si="174"/>
        <v>3.727950687918001E-2</v>
      </c>
      <c r="HT27" s="36">
        <f t="shared" si="175"/>
        <v>1.0310641672834006E-2</v>
      </c>
      <c r="HU27" s="6" t="str">
        <f t="shared" si="175"/>
        <v xml:space="preserve"> </v>
      </c>
      <c r="HV27" s="6">
        <f t="shared" si="175"/>
        <v>2.633566992195464E-2</v>
      </c>
      <c r="HW27" s="36">
        <f t="shared" si="176"/>
        <v>9.4411218989713143E-3</v>
      </c>
      <c r="HX27" s="6" t="str">
        <f t="shared" si="176"/>
        <v xml:space="preserve"> </v>
      </c>
      <c r="HY27" s="6">
        <f t="shared" si="176"/>
        <v>2.4502711503085976E-2</v>
      </c>
      <c r="HZ27" s="36">
        <f t="shared" si="177"/>
        <v>1.6046304536437135E-2</v>
      </c>
      <c r="IA27" s="6">
        <f t="shared" si="177"/>
        <v>2.6370635556412281E-2</v>
      </c>
      <c r="IB27" s="74" t="str">
        <f t="shared" si="177"/>
        <v xml:space="preserve"> </v>
      </c>
      <c r="IC27" s="36">
        <f t="shared" si="178"/>
        <v>2.958725866525529E-2</v>
      </c>
      <c r="ID27" s="6">
        <f t="shared" si="178"/>
        <v>4.8133569051959667E-2</v>
      </c>
      <c r="IE27" s="6" t="str">
        <f t="shared" si="178"/>
        <v xml:space="preserve"> </v>
      </c>
    </row>
    <row r="28" spans="1:239" s="24" customFormat="1" outlineLevel="1" x14ac:dyDescent="0.2">
      <c r="A28" s="26">
        <v>17</v>
      </c>
      <c r="B28" s="27" t="s">
        <v>42</v>
      </c>
      <c r="C28" s="28">
        <f t="shared" si="147"/>
        <v>169220230.73000002</v>
      </c>
      <c r="D28" s="34">
        <v>117396417.81</v>
      </c>
      <c r="E28" s="29">
        <v>51823812.920000002</v>
      </c>
      <c r="F28" s="28">
        <f t="shared" si="148"/>
        <v>172715805.59</v>
      </c>
      <c r="G28" s="34">
        <v>118043622.69</v>
      </c>
      <c r="H28" s="29">
        <v>54672182.900000006</v>
      </c>
      <c r="I28" s="28">
        <f t="shared" si="149"/>
        <v>155273090.22</v>
      </c>
      <c r="J28" s="34">
        <v>106745712.53</v>
      </c>
      <c r="K28" s="29">
        <v>48527377.689999998</v>
      </c>
      <c r="L28" s="6">
        <f t="shared" si="150"/>
        <v>1.0206569559970484</v>
      </c>
      <c r="M28" s="6">
        <f t="shared" si="150"/>
        <v>1.0055129866146977</v>
      </c>
      <c r="N28" s="6">
        <f t="shared" si="150"/>
        <v>1.0549625706699159</v>
      </c>
      <c r="O28" s="6">
        <f t="shared" si="94"/>
        <v>1.1123357263340747</v>
      </c>
      <c r="P28" s="6">
        <f t="shared" si="94"/>
        <v>1.1058394748812492</v>
      </c>
      <c r="Q28" s="6">
        <f t="shared" si="94"/>
        <v>1.1266255359861792</v>
      </c>
      <c r="R28" s="28">
        <f t="shared" si="95"/>
        <v>145056381.59</v>
      </c>
      <c r="S28" s="29">
        <v>97301403.799999997</v>
      </c>
      <c r="T28" s="29">
        <v>47754977.790000007</v>
      </c>
      <c r="U28" s="28">
        <f t="shared" si="43"/>
        <v>150683554.97999999</v>
      </c>
      <c r="V28" s="29">
        <v>99885022.789999992</v>
      </c>
      <c r="W28" s="29">
        <v>50798532.189999998</v>
      </c>
      <c r="X28" s="28">
        <f t="shared" si="44"/>
        <v>124838535.71000001</v>
      </c>
      <c r="Y28" s="29">
        <v>79969837.670000002</v>
      </c>
      <c r="Z28" s="29">
        <v>44868698.039999999</v>
      </c>
      <c r="AA28" s="6">
        <f t="shared" si="151"/>
        <v>1.0387930081277301</v>
      </c>
      <c r="AB28" s="6">
        <f t="shared" si="151"/>
        <v>1.0265527411640487</v>
      </c>
      <c r="AC28" s="6">
        <f t="shared" si="151"/>
        <v>1.063732715223612</v>
      </c>
      <c r="AD28" s="6">
        <f t="shared" si="96"/>
        <v>1.2070275746428007</v>
      </c>
      <c r="AE28" s="6">
        <f t="shared" si="96"/>
        <v>1.2490337069606308</v>
      </c>
      <c r="AF28" s="6">
        <f t="shared" si="96"/>
        <v>1.1321597106453503</v>
      </c>
      <c r="AG28" s="28">
        <f t="shared" si="97"/>
        <v>117602803.02000001</v>
      </c>
      <c r="AH28" s="29">
        <v>76526311.799999997</v>
      </c>
      <c r="AI28" s="29">
        <v>41076491.220000006</v>
      </c>
      <c r="AJ28" s="28">
        <f t="shared" si="98"/>
        <v>122567832.84</v>
      </c>
      <c r="AK28" s="29">
        <v>78743768.700000003</v>
      </c>
      <c r="AL28" s="29">
        <v>43824064.140000001</v>
      </c>
      <c r="AM28" s="28">
        <f t="shared" si="99"/>
        <v>99903680.379999995</v>
      </c>
      <c r="AN28" s="29">
        <v>61414940.450000003</v>
      </c>
      <c r="AO28" s="29">
        <v>38488739.93</v>
      </c>
      <c r="AP28" s="6">
        <f t="shared" si="100"/>
        <v>1.0422186350367484</v>
      </c>
      <c r="AQ28" s="6">
        <f t="shared" si="100"/>
        <v>1.0289763984156886</v>
      </c>
      <c r="AR28" s="6">
        <f t="shared" si="100"/>
        <v>1.0668891825566205</v>
      </c>
      <c r="AS28" s="6">
        <f t="shared" si="101"/>
        <v>1.226860035323956</v>
      </c>
      <c r="AT28" s="6">
        <f t="shared" si="101"/>
        <v>1.2821598152343401</v>
      </c>
      <c r="AU28" s="6">
        <f t="shared" si="101"/>
        <v>1.1386203918263738</v>
      </c>
      <c r="AV28" s="28">
        <f t="shared" si="102"/>
        <v>13558139.129999999</v>
      </c>
      <c r="AW28" s="29">
        <v>11855000</v>
      </c>
      <c r="AX28" s="29">
        <v>1703139.13</v>
      </c>
      <c r="AY28" s="28">
        <f t="shared" si="103"/>
        <v>13385341.760000002</v>
      </c>
      <c r="AZ28" s="29">
        <v>11703913.800000001</v>
      </c>
      <c r="BA28" s="29">
        <v>1681427.96</v>
      </c>
      <c r="BB28" s="28">
        <f t="shared" si="104"/>
        <v>12978532.43</v>
      </c>
      <c r="BC28" s="29">
        <v>11348719.42</v>
      </c>
      <c r="BD28" s="29">
        <v>1629813.01</v>
      </c>
      <c r="BE28" s="6">
        <f t="shared" si="152"/>
        <v>0.98725508210653701</v>
      </c>
      <c r="BF28" s="6">
        <f t="shared" si="152"/>
        <v>0.98725548713622946</v>
      </c>
      <c r="BG28" s="71">
        <f t="shared" si="153"/>
        <v>0.9872522628259971</v>
      </c>
      <c r="BH28" s="72">
        <f t="shared" si="105"/>
        <v>1.0313447866462666</v>
      </c>
      <c r="BI28" s="72">
        <f t="shared" si="105"/>
        <v>1.0312981902939671</v>
      </c>
      <c r="BJ28" s="72">
        <f t="shared" si="154"/>
        <v>1.0316692465229493</v>
      </c>
      <c r="BK28" s="28">
        <f t="shared" si="106"/>
        <v>3223479</v>
      </c>
      <c r="BL28" s="29">
        <v>3223479</v>
      </c>
      <c r="BM28" s="32"/>
      <c r="BN28" s="28">
        <f t="shared" si="107"/>
        <v>3242288.91</v>
      </c>
      <c r="BO28" s="29">
        <v>3242288.91</v>
      </c>
      <c r="BP28" s="32"/>
      <c r="BQ28" s="28">
        <f t="shared" si="108"/>
        <v>3063326.88</v>
      </c>
      <c r="BR28" s="29">
        <v>3063326.88</v>
      </c>
      <c r="BS28" s="32">
        <v>0</v>
      </c>
      <c r="BT28" s="6">
        <f t="shared" si="109"/>
        <v>1.0058352823145429</v>
      </c>
      <c r="BU28" s="6">
        <f t="shared" si="109"/>
        <v>1.0058352823145429</v>
      </c>
      <c r="BV28" s="66"/>
      <c r="BW28" s="6">
        <f t="shared" si="163"/>
        <v>1.058420807511081</v>
      </c>
      <c r="BX28" s="6">
        <f t="shared" si="110"/>
        <v>1.058420807511081</v>
      </c>
      <c r="BY28" s="66"/>
      <c r="BZ28" s="28">
        <f t="shared" si="111"/>
        <v>1000</v>
      </c>
      <c r="CA28" s="34">
        <v>1000</v>
      </c>
      <c r="CB28" s="34"/>
      <c r="CC28" s="28">
        <f t="shared" si="112"/>
        <v>1000</v>
      </c>
      <c r="CD28" s="29">
        <v>1000</v>
      </c>
      <c r="CE28" s="32"/>
      <c r="CF28" s="28">
        <f t="shared" si="113"/>
        <v>10930.71</v>
      </c>
      <c r="CG28" s="29">
        <v>10930.71</v>
      </c>
      <c r="CH28" s="32"/>
      <c r="CI28" s="6">
        <f t="shared" si="179"/>
        <v>1</v>
      </c>
      <c r="CJ28" s="6">
        <f t="shared" si="179"/>
        <v>1</v>
      </c>
      <c r="CK28" s="66"/>
      <c r="CL28" s="6">
        <f t="shared" si="161"/>
        <v>9.1485365543500841E-2</v>
      </c>
      <c r="CM28" s="6">
        <f t="shared" si="155"/>
        <v>9.1485365543500841E-2</v>
      </c>
      <c r="CN28" s="66"/>
      <c r="CO28" s="28">
        <f t="shared" si="114"/>
        <v>771050</v>
      </c>
      <c r="CP28" s="29">
        <v>771050</v>
      </c>
      <c r="CQ28" s="32"/>
      <c r="CR28" s="28">
        <f t="shared" si="115"/>
        <v>1128606.6100000001</v>
      </c>
      <c r="CS28" s="29">
        <v>1128606.6100000001</v>
      </c>
      <c r="CT28" s="32"/>
      <c r="CU28" s="28">
        <f t="shared" si="116"/>
        <v>1028061.88</v>
      </c>
      <c r="CV28" s="29">
        <v>1028061.88</v>
      </c>
      <c r="CW28" s="32">
        <v>0</v>
      </c>
      <c r="CX28" s="6">
        <f t="shared" si="117"/>
        <v>1.4637268789313276</v>
      </c>
      <c r="CY28" s="6">
        <f t="shared" si="117"/>
        <v>1.4637268789313276</v>
      </c>
      <c r="CZ28" s="6" t="str">
        <f t="shared" si="117"/>
        <v xml:space="preserve"> </v>
      </c>
      <c r="DA28" s="6">
        <f t="shared" si="118"/>
        <v>1.0978002705440262</v>
      </c>
      <c r="DB28" s="6">
        <f t="shared" si="118"/>
        <v>1.0978002705440262</v>
      </c>
      <c r="DC28" s="6" t="str">
        <f t="shared" si="118"/>
        <v xml:space="preserve"> </v>
      </c>
      <c r="DD28" s="28">
        <f t="shared" si="119"/>
        <v>420495.3</v>
      </c>
      <c r="DE28" s="29">
        <v>288224</v>
      </c>
      <c r="DF28" s="29">
        <v>132271.29999999999</v>
      </c>
      <c r="DG28" s="28">
        <f t="shared" si="120"/>
        <v>420495</v>
      </c>
      <c r="DH28" s="29">
        <v>288223.7</v>
      </c>
      <c r="DI28" s="29">
        <v>132271.29999999999</v>
      </c>
      <c r="DJ28" s="28">
        <f t="shared" si="121"/>
        <v>114459</v>
      </c>
      <c r="DK28" s="29">
        <v>72847.100000000006</v>
      </c>
      <c r="DL28" s="29">
        <v>41611.9</v>
      </c>
      <c r="DM28" s="6">
        <f t="shared" si="122"/>
        <v>0.99999928655564052</v>
      </c>
      <c r="DN28" s="6">
        <f t="shared" si="122"/>
        <v>0.99999895914288894</v>
      </c>
      <c r="DO28" s="6">
        <f t="shared" si="122"/>
        <v>1</v>
      </c>
      <c r="DP28" s="6" t="str">
        <f t="shared" si="123"/>
        <v>СВ.200</v>
      </c>
      <c r="DQ28" s="6" t="str">
        <f t="shared" si="123"/>
        <v>СВ.200</v>
      </c>
      <c r="DR28" s="6" t="str">
        <f t="shared" si="123"/>
        <v>СВ.200</v>
      </c>
      <c r="DS28" s="28">
        <f t="shared" si="156"/>
        <v>1142667.81</v>
      </c>
      <c r="DT28" s="32"/>
      <c r="DU28" s="29">
        <v>1142667.81</v>
      </c>
      <c r="DV28" s="28">
        <f t="shared" si="124"/>
        <v>1391173.6</v>
      </c>
      <c r="DW28" s="32"/>
      <c r="DX28" s="29">
        <v>1391173.6</v>
      </c>
      <c r="DY28" s="28">
        <f t="shared" si="125"/>
        <v>943873.82</v>
      </c>
      <c r="DZ28" s="32"/>
      <c r="EA28" s="29">
        <v>943873.82</v>
      </c>
      <c r="EB28" s="6">
        <f t="shared" si="157"/>
        <v>1.2174785951133078</v>
      </c>
      <c r="EC28" s="6" t="str">
        <f t="shared" si="157"/>
        <v xml:space="preserve"> </v>
      </c>
      <c r="ED28" s="6">
        <f t="shared" si="157"/>
        <v>1.2174785951133078</v>
      </c>
      <c r="EE28" s="6">
        <f t="shared" si="162"/>
        <v>1.4738978563893215</v>
      </c>
      <c r="EF28" s="6" t="str">
        <f t="shared" si="162"/>
        <v xml:space="preserve"> </v>
      </c>
      <c r="EG28" s="6">
        <f t="shared" si="162"/>
        <v>1.4738978563893215</v>
      </c>
      <c r="EH28" s="28">
        <f t="shared" si="126"/>
        <v>3700408.33</v>
      </c>
      <c r="EI28" s="29"/>
      <c r="EJ28" s="29">
        <v>3700408.33</v>
      </c>
      <c r="EK28" s="28">
        <f t="shared" si="127"/>
        <v>3769595.19</v>
      </c>
      <c r="EL28" s="32"/>
      <c r="EM28" s="29">
        <v>3769595.19</v>
      </c>
      <c r="EN28" s="28">
        <f t="shared" si="128"/>
        <v>3764659.38</v>
      </c>
      <c r="EO28" s="32"/>
      <c r="EP28" s="29">
        <v>3764659.38</v>
      </c>
      <c r="EQ28" s="6">
        <f t="shared" si="129"/>
        <v>1.0186970879508317</v>
      </c>
      <c r="ER28" s="6" t="str">
        <f t="shared" si="129"/>
        <v xml:space="preserve"> </v>
      </c>
      <c r="ES28" s="6">
        <f t="shared" si="129"/>
        <v>1.0186970879508317</v>
      </c>
      <c r="ET28" s="6">
        <f>IF(EN28&lt;=0," ",IF(EK28/EN28*100&gt;200,"СВ.200",EK28/EN28))</f>
        <v>1.0013110907260885</v>
      </c>
      <c r="EU28" s="6" t="str">
        <f t="shared" si="130"/>
        <v xml:space="preserve"> </v>
      </c>
      <c r="EV28" s="6">
        <f>IF(EP28&lt;=0," ",IF(EM28/EP28*100&gt;200,"СВ.200",EM28/EP28))</f>
        <v>1.0013110907260885</v>
      </c>
      <c r="EW28" s="28">
        <f t="shared" si="131"/>
        <v>0</v>
      </c>
      <c r="EX28" s="32">
        <v>0</v>
      </c>
      <c r="EY28" s="28"/>
      <c r="EZ28" s="28">
        <f t="shared" si="132"/>
        <v>0</v>
      </c>
      <c r="FA28" s="29">
        <v>0</v>
      </c>
      <c r="FB28" s="28"/>
      <c r="FC28" s="28">
        <f t="shared" si="133"/>
        <v>0</v>
      </c>
      <c r="FD28" s="29">
        <v>0</v>
      </c>
      <c r="FE28" s="28"/>
      <c r="FF28" s="6" t="str">
        <f t="shared" si="158"/>
        <v xml:space="preserve"> </v>
      </c>
      <c r="FG28" s="6" t="str">
        <f t="shared" si="158"/>
        <v xml:space="preserve"> </v>
      </c>
      <c r="FH28" s="6" t="str">
        <f t="shared" si="134"/>
        <v xml:space="preserve"> </v>
      </c>
      <c r="FI28" s="6" t="str">
        <f t="shared" si="159"/>
        <v xml:space="preserve"> </v>
      </c>
      <c r="FJ28" s="6" t="str">
        <f t="shared" si="159"/>
        <v xml:space="preserve"> </v>
      </c>
      <c r="FK28" s="6" t="str">
        <f t="shared" si="160"/>
        <v xml:space="preserve"> </v>
      </c>
      <c r="FL28" s="28">
        <f t="shared" si="135"/>
        <v>4636339</v>
      </c>
      <c r="FM28" s="29">
        <v>4636339</v>
      </c>
      <c r="FN28" s="34">
        <v>0</v>
      </c>
      <c r="FO28" s="28">
        <f t="shared" si="136"/>
        <v>4777221.07</v>
      </c>
      <c r="FP28" s="29">
        <v>4777221.07</v>
      </c>
      <c r="FQ28" s="34">
        <v>0</v>
      </c>
      <c r="FR28" s="28">
        <f t="shared" si="137"/>
        <v>3031011.23</v>
      </c>
      <c r="FS28" s="29">
        <v>3031011.23</v>
      </c>
      <c r="FT28" s="34">
        <v>0</v>
      </c>
      <c r="FU28" s="6">
        <f t="shared" si="138"/>
        <v>1.0303864902889974</v>
      </c>
      <c r="FV28" s="6">
        <f t="shared" si="138"/>
        <v>1.0303864902889974</v>
      </c>
      <c r="FW28" s="6" t="str">
        <f t="shared" si="138"/>
        <v xml:space="preserve"> </v>
      </c>
      <c r="FX28" s="6">
        <f t="shared" si="139"/>
        <v>1.5761146058175444</v>
      </c>
      <c r="FY28" s="6">
        <f t="shared" si="139"/>
        <v>1.5761146058175444</v>
      </c>
      <c r="FZ28" s="6" t="str">
        <f t="shared" si="140"/>
        <v xml:space="preserve"> </v>
      </c>
      <c r="GA28" s="28">
        <f t="shared" si="141"/>
        <v>0</v>
      </c>
      <c r="GB28" s="29">
        <v>0</v>
      </c>
      <c r="GC28" s="28"/>
      <c r="GD28" s="28">
        <f t="shared" si="142"/>
        <v>0</v>
      </c>
      <c r="GE28" s="29">
        <v>0</v>
      </c>
      <c r="GF28" s="28"/>
      <c r="GG28" s="8" t="str">
        <f t="shared" si="165"/>
        <v xml:space="preserve"> </v>
      </c>
      <c r="GH28" s="8" t="str">
        <f t="shared" si="164"/>
        <v xml:space="preserve"> </v>
      </c>
      <c r="GI28" s="6" t="str">
        <f t="shared" si="143"/>
        <v xml:space="preserve"> </v>
      </c>
      <c r="GJ28" s="36">
        <f t="shared" si="166"/>
        <v>0.80399337408124916</v>
      </c>
      <c r="GK28" s="6">
        <f t="shared" si="166"/>
        <v>0.749162057890851</v>
      </c>
      <c r="GL28" s="6">
        <f t="shared" si="166"/>
        <v>0.92460586530407263</v>
      </c>
      <c r="GM28" s="36">
        <f t="shared" si="167"/>
        <v>0.87243639610898671</v>
      </c>
      <c r="GN28" s="6">
        <f t="shared" si="167"/>
        <v>0.84617042847213209</v>
      </c>
      <c r="GO28" s="6">
        <f t="shared" si="167"/>
        <v>0.92914768526646829</v>
      </c>
      <c r="GP28" s="36">
        <f t="shared" si="168"/>
        <v>0.80026315441632789</v>
      </c>
      <c r="GQ28" s="6">
        <f t="shared" si="168"/>
        <v>0.76797630505931724</v>
      </c>
      <c r="GR28" s="6">
        <f t="shared" si="168"/>
        <v>0.8578082630275492</v>
      </c>
      <c r="GS28" s="36">
        <f t="shared" si="169"/>
        <v>0.81341213947512891</v>
      </c>
      <c r="GT28" s="6">
        <f t="shared" si="169"/>
        <v>0.78834410305489211</v>
      </c>
      <c r="GU28" s="6">
        <f t="shared" si="169"/>
        <v>0.86270335481518179</v>
      </c>
      <c r="GV28" s="36">
        <f t="shared" si="144"/>
        <v>0.10396254935374392</v>
      </c>
      <c r="GW28" s="6">
        <f t="shared" si="144"/>
        <v>0.14191249789490787</v>
      </c>
      <c r="GX28" s="6">
        <f t="shared" si="144"/>
        <v>3.6324053988529774E-2</v>
      </c>
      <c r="GY28" s="38">
        <f t="shared" si="170"/>
        <v>8.8830806797574019E-2</v>
      </c>
      <c r="GZ28" s="39">
        <f t="shared" si="170"/>
        <v>0.11717386123649902</v>
      </c>
      <c r="HA28" s="6">
        <f t="shared" si="170"/>
        <v>3.3099931976597531E-2</v>
      </c>
      <c r="HB28" s="36">
        <f t="shared" si="145"/>
        <v>2.4538311528389839E-2</v>
      </c>
      <c r="HC28" s="6">
        <f t="shared" si="145"/>
        <v>3.8306028488403206E-2</v>
      </c>
      <c r="HD28" s="6" t="str">
        <f t="shared" si="92"/>
        <v xml:space="preserve"> </v>
      </c>
      <c r="HE28" s="36">
        <f t="shared" si="171"/>
        <v>2.1517204783430711E-2</v>
      </c>
      <c r="HF28" s="6">
        <f t="shared" si="171"/>
        <v>3.2460210944904568E-2</v>
      </c>
      <c r="HG28" s="6" t="str">
        <f t="shared" si="93"/>
        <v xml:space="preserve"> </v>
      </c>
      <c r="HH28" s="36">
        <f t="shared" si="172"/>
        <v>8.7558780931170524E-5</v>
      </c>
      <c r="HI28" s="6">
        <f t="shared" si="172"/>
        <v>1.3668540938029892E-4</v>
      </c>
      <c r="HJ28" s="6" t="str">
        <f t="shared" si="172"/>
        <v xml:space="preserve"> </v>
      </c>
      <c r="HK28" s="36">
        <f t="shared" si="146"/>
        <v>6.6364242609800951E-6</v>
      </c>
      <c r="HL28" s="6">
        <f t="shared" si="146"/>
        <v>1.0011510955976026E-5</v>
      </c>
      <c r="HM28" s="6" t="str">
        <f t="shared" si="146"/>
        <v xml:space="preserve"> </v>
      </c>
      <c r="HN28" s="36">
        <f t="shared" si="173"/>
        <v>3.0156228271895996E-2</v>
      </c>
      <c r="HO28" s="6" t="str">
        <f t="shared" si="173"/>
        <v xml:space="preserve"> </v>
      </c>
      <c r="HP28" s="6">
        <f t="shared" si="173"/>
        <v>8.3903913963446042E-2</v>
      </c>
      <c r="HQ28" s="36">
        <f t="shared" si="174"/>
        <v>2.5016632972989873E-2</v>
      </c>
      <c r="HR28" s="6" t="str">
        <f t="shared" si="174"/>
        <v xml:space="preserve"> </v>
      </c>
      <c r="HS28" s="6">
        <f t="shared" si="174"/>
        <v>7.4206773847337024E-2</v>
      </c>
      <c r="HT28" s="36">
        <f t="shared" si="175"/>
        <v>7.5607568979551261E-3</v>
      </c>
      <c r="HU28" s="6" t="str">
        <f t="shared" si="175"/>
        <v xml:space="preserve"> </v>
      </c>
      <c r="HV28" s="6">
        <f t="shared" si="175"/>
        <v>2.103635410054791E-2</v>
      </c>
      <c r="HW28" s="36">
        <f t="shared" si="176"/>
        <v>9.2324182302750187E-3</v>
      </c>
      <c r="HX28" s="6" t="str">
        <f t="shared" si="176"/>
        <v xml:space="preserve"> </v>
      </c>
      <c r="HY28" s="6">
        <f t="shared" si="176"/>
        <v>2.7386098377737401E-2</v>
      </c>
      <c r="HZ28" s="36">
        <f t="shared" si="177"/>
        <v>2.4279451955773024E-2</v>
      </c>
      <c r="IA28" s="6">
        <f t="shared" si="177"/>
        <v>3.7901930506694749E-2</v>
      </c>
      <c r="IB28" s="74" t="str">
        <f t="shared" si="177"/>
        <v xml:space="preserve"> </v>
      </c>
      <c r="IC28" s="36">
        <f t="shared" si="178"/>
        <v>3.1703665809013293E-2</v>
      </c>
      <c r="ID28" s="6">
        <f t="shared" si="178"/>
        <v>4.782720108142452E-2</v>
      </c>
      <c r="IE28" s="6" t="str">
        <f t="shared" si="178"/>
        <v xml:space="preserve"> </v>
      </c>
    </row>
    <row r="29" spans="1:239" s="24" customFormat="1" outlineLevel="1" x14ac:dyDescent="0.2">
      <c r="A29" s="26">
        <v>18</v>
      </c>
      <c r="B29" s="27" t="s">
        <v>43</v>
      </c>
      <c r="C29" s="28">
        <f t="shared" si="147"/>
        <v>58411650.209999993</v>
      </c>
      <c r="D29" s="34">
        <v>32913524.09</v>
      </c>
      <c r="E29" s="29">
        <v>25498126.119999997</v>
      </c>
      <c r="F29" s="28">
        <f t="shared" si="148"/>
        <v>53647377.899999999</v>
      </c>
      <c r="G29" s="34">
        <v>28432526.640000001</v>
      </c>
      <c r="H29" s="29">
        <v>25214851.259999998</v>
      </c>
      <c r="I29" s="28">
        <f t="shared" si="149"/>
        <v>49524414.340000004</v>
      </c>
      <c r="J29" s="34">
        <v>25735736.550000001</v>
      </c>
      <c r="K29" s="29">
        <v>23788677.789999999</v>
      </c>
      <c r="L29" s="6">
        <f t="shared" si="150"/>
        <v>0.91843626583273008</v>
      </c>
      <c r="M29" s="6">
        <f t="shared" si="150"/>
        <v>0.86385543408396537</v>
      </c>
      <c r="N29" s="6">
        <f t="shared" si="150"/>
        <v>0.9888903655638519</v>
      </c>
      <c r="O29" s="6">
        <f t="shared" si="94"/>
        <v>1.0832511320920346</v>
      </c>
      <c r="P29" s="6">
        <f t="shared" si="94"/>
        <v>1.104787756307678</v>
      </c>
      <c r="Q29" s="6">
        <f t="shared" si="94"/>
        <v>1.0599517754870562</v>
      </c>
      <c r="R29" s="28">
        <f t="shared" si="95"/>
        <v>52203285.460000001</v>
      </c>
      <c r="S29" s="29">
        <v>28748644.610000003</v>
      </c>
      <c r="T29" s="29">
        <v>23454640.849999998</v>
      </c>
      <c r="U29" s="28">
        <f t="shared" si="43"/>
        <v>48026826.850000001</v>
      </c>
      <c r="V29" s="29">
        <v>24575850.969999999</v>
      </c>
      <c r="W29" s="29">
        <v>23450975.880000003</v>
      </c>
      <c r="X29" s="28">
        <f t="shared" si="44"/>
        <v>44068572.119999997</v>
      </c>
      <c r="Y29" s="29">
        <v>22027181.670000002</v>
      </c>
      <c r="Z29" s="29">
        <v>22041390.449999996</v>
      </c>
      <c r="AA29" s="6">
        <f t="shared" si="151"/>
        <v>0.91999624979159311</v>
      </c>
      <c r="AB29" s="6">
        <f t="shared" si="151"/>
        <v>0.85485250881884955</v>
      </c>
      <c r="AC29" s="6">
        <f t="shared" si="151"/>
        <v>0.99984374222468664</v>
      </c>
      <c r="AD29" s="6">
        <f t="shared" si="96"/>
        <v>1.0898203535894371</v>
      </c>
      <c r="AE29" s="6">
        <f t="shared" si="96"/>
        <v>1.1157056466951996</v>
      </c>
      <c r="AF29" s="6">
        <f t="shared" si="96"/>
        <v>1.063951747200232</v>
      </c>
      <c r="AG29" s="28">
        <f t="shared" si="97"/>
        <v>38225303.07</v>
      </c>
      <c r="AH29" s="29">
        <v>17857967.760000002</v>
      </c>
      <c r="AI29" s="29">
        <v>20367335.309999999</v>
      </c>
      <c r="AJ29" s="28">
        <f t="shared" si="98"/>
        <v>34869660.969999999</v>
      </c>
      <c r="AK29" s="29">
        <v>14413075.91</v>
      </c>
      <c r="AL29" s="29">
        <v>20456585.060000002</v>
      </c>
      <c r="AM29" s="28">
        <f t="shared" si="99"/>
        <v>31055796.369999997</v>
      </c>
      <c r="AN29" s="29">
        <v>12860720.800000001</v>
      </c>
      <c r="AO29" s="29">
        <v>18195075.569999997</v>
      </c>
      <c r="AP29" s="6">
        <f t="shared" si="100"/>
        <v>0.91221411393769747</v>
      </c>
      <c r="AQ29" s="6">
        <f t="shared" si="100"/>
        <v>0.80709496756309518</v>
      </c>
      <c r="AR29" s="6">
        <f t="shared" si="100"/>
        <v>1.0043820042554208</v>
      </c>
      <c r="AS29" s="6">
        <f t="shared" si="101"/>
        <v>1.1228068523686034</v>
      </c>
      <c r="AT29" s="6">
        <f t="shared" si="101"/>
        <v>1.1207051404148358</v>
      </c>
      <c r="AU29" s="6">
        <f t="shared" si="101"/>
        <v>1.1242923933621236</v>
      </c>
      <c r="AV29" s="28">
        <f t="shared" si="102"/>
        <v>7774491.6200000001</v>
      </c>
      <c r="AW29" s="29">
        <v>6472836.0800000001</v>
      </c>
      <c r="AX29" s="29">
        <v>1301655.54</v>
      </c>
      <c r="AY29" s="28">
        <f t="shared" si="103"/>
        <v>7775686.8799999999</v>
      </c>
      <c r="AZ29" s="29">
        <v>6472396.54</v>
      </c>
      <c r="BA29" s="29">
        <v>1303290.3400000001</v>
      </c>
      <c r="BB29" s="28">
        <f t="shared" si="104"/>
        <v>7521128.4800000004</v>
      </c>
      <c r="BC29" s="29">
        <v>6275838.4400000004</v>
      </c>
      <c r="BD29" s="29">
        <v>1245290.04</v>
      </c>
      <c r="BE29" s="6">
        <f t="shared" si="152"/>
        <v>1.0001537412423116</v>
      </c>
      <c r="BF29" s="6">
        <f t="shared" si="152"/>
        <v>0.99993209468082189</v>
      </c>
      <c r="BG29" s="71">
        <f t="shared" si="153"/>
        <v>1.0012559390328413</v>
      </c>
      <c r="BH29" s="72">
        <f t="shared" si="105"/>
        <v>1.0338457720376557</v>
      </c>
      <c r="BI29" s="72">
        <f t="shared" si="105"/>
        <v>1.0313198151735723</v>
      </c>
      <c r="BJ29" s="72">
        <f t="shared" si="154"/>
        <v>1.0465757358823813</v>
      </c>
      <c r="BK29" s="28">
        <f t="shared" si="106"/>
        <v>2700241</v>
      </c>
      <c r="BL29" s="29">
        <v>2700241</v>
      </c>
      <c r="BM29" s="32"/>
      <c r="BN29" s="28">
        <f t="shared" si="107"/>
        <v>1778626.82</v>
      </c>
      <c r="BO29" s="29">
        <v>1778626.82</v>
      </c>
      <c r="BP29" s="32"/>
      <c r="BQ29" s="28">
        <f t="shared" si="108"/>
        <v>1680453.4</v>
      </c>
      <c r="BR29" s="29">
        <v>1680453.4</v>
      </c>
      <c r="BS29" s="32">
        <v>0</v>
      </c>
      <c r="BT29" s="6">
        <f t="shared" si="109"/>
        <v>0.6586918797248098</v>
      </c>
      <c r="BU29" s="6">
        <f t="shared" si="109"/>
        <v>0.6586918797248098</v>
      </c>
      <c r="BV29" s="66"/>
      <c r="BW29" s="6">
        <f t="shared" si="163"/>
        <v>1.0584207928645926</v>
      </c>
      <c r="BX29" s="6">
        <f t="shared" si="110"/>
        <v>1.0584207928645926</v>
      </c>
      <c r="BY29" s="66"/>
      <c r="BZ29" s="28">
        <f t="shared" si="111"/>
        <v>0</v>
      </c>
      <c r="CA29" s="34">
        <v>0</v>
      </c>
      <c r="CB29" s="34"/>
      <c r="CC29" s="28">
        <f t="shared" si="112"/>
        <v>0</v>
      </c>
      <c r="CD29" s="29">
        <v>0</v>
      </c>
      <c r="CE29" s="32"/>
      <c r="CF29" s="28">
        <f t="shared" si="113"/>
        <v>4224.09</v>
      </c>
      <c r="CG29" s="29">
        <v>4224.09</v>
      </c>
      <c r="CH29" s="32"/>
      <c r="CI29" s="6" t="str">
        <f t="shared" si="179"/>
        <v xml:space="preserve"> </v>
      </c>
      <c r="CJ29" s="6" t="str">
        <f t="shared" si="179"/>
        <v xml:space="preserve"> </v>
      </c>
      <c r="CK29" s="66"/>
      <c r="CL29" s="6">
        <f t="shared" si="161"/>
        <v>0</v>
      </c>
      <c r="CM29" s="6">
        <f t="shared" si="155"/>
        <v>0</v>
      </c>
      <c r="CN29" s="66"/>
      <c r="CO29" s="28">
        <f t="shared" si="114"/>
        <v>404000</v>
      </c>
      <c r="CP29" s="29">
        <v>404000</v>
      </c>
      <c r="CQ29" s="32"/>
      <c r="CR29" s="28">
        <f t="shared" si="115"/>
        <v>607312.37</v>
      </c>
      <c r="CS29" s="29">
        <v>607312.37</v>
      </c>
      <c r="CT29" s="32"/>
      <c r="CU29" s="28">
        <f t="shared" si="116"/>
        <v>322004</v>
      </c>
      <c r="CV29" s="29">
        <v>322004</v>
      </c>
      <c r="CW29" s="32">
        <v>0</v>
      </c>
      <c r="CX29" s="6">
        <f t="shared" si="117"/>
        <v>1.5032484405940594</v>
      </c>
      <c r="CY29" s="6">
        <f t="shared" si="117"/>
        <v>1.5032484405940594</v>
      </c>
      <c r="CZ29" s="6" t="str">
        <f t="shared" si="117"/>
        <v xml:space="preserve"> </v>
      </c>
      <c r="DA29" s="6">
        <f t="shared" si="118"/>
        <v>1.8860398318033316</v>
      </c>
      <c r="DB29" s="6">
        <f t="shared" si="118"/>
        <v>1.8860398318033316</v>
      </c>
      <c r="DC29" s="6" t="str">
        <f t="shared" si="118"/>
        <v xml:space="preserve"> </v>
      </c>
      <c r="DD29" s="28">
        <f t="shared" si="119"/>
        <v>13888</v>
      </c>
      <c r="DE29" s="29">
        <v>10000</v>
      </c>
      <c r="DF29" s="29">
        <v>3888</v>
      </c>
      <c r="DG29" s="28">
        <f t="shared" si="120"/>
        <v>12960</v>
      </c>
      <c r="DH29" s="29">
        <v>9072</v>
      </c>
      <c r="DI29" s="29">
        <v>3888</v>
      </c>
      <c r="DJ29" s="28">
        <f t="shared" si="121"/>
        <v>14040</v>
      </c>
      <c r="DK29" s="29">
        <v>9828</v>
      </c>
      <c r="DL29" s="29">
        <v>4212</v>
      </c>
      <c r="DM29" s="6">
        <f t="shared" si="122"/>
        <v>0.93317972350230416</v>
      </c>
      <c r="DN29" s="6">
        <f t="shared" si="122"/>
        <v>0.90720000000000001</v>
      </c>
      <c r="DO29" s="6">
        <f t="shared" si="122"/>
        <v>1</v>
      </c>
      <c r="DP29" s="6">
        <f t="shared" si="123"/>
        <v>0.92307692307692313</v>
      </c>
      <c r="DQ29" s="6">
        <f t="shared" si="123"/>
        <v>0.92307692307692313</v>
      </c>
      <c r="DR29" s="6">
        <f t="shared" si="123"/>
        <v>0.92307692307692313</v>
      </c>
      <c r="DS29" s="28">
        <f t="shared" si="156"/>
        <v>822355</v>
      </c>
      <c r="DT29" s="32"/>
      <c r="DU29" s="29">
        <v>822355</v>
      </c>
      <c r="DV29" s="28">
        <f t="shared" si="124"/>
        <v>789575.47</v>
      </c>
      <c r="DW29" s="32"/>
      <c r="DX29" s="29">
        <v>789575.47</v>
      </c>
      <c r="DY29" s="28">
        <f t="shared" si="125"/>
        <v>1182670.8799999999</v>
      </c>
      <c r="DZ29" s="32"/>
      <c r="EA29" s="29">
        <v>1182670.8799999999</v>
      </c>
      <c r="EB29" s="6">
        <f t="shared" si="157"/>
        <v>0.96013944099567705</v>
      </c>
      <c r="EC29" s="6" t="str">
        <f t="shared" si="157"/>
        <v xml:space="preserve"> </v>
      </c>
      <c r="ED29" s="6">
        <f t="shared" si="157"/>
        <v>0.96013944099567705</v>
      </c>
      <c r="EE29" s="6">
        <f t="shared" si="162"/>
        <v>0.66762062324558125</v>
      </c>
      <c r="EF29" s="6" t="str">
        <f t="shared" si="162"/>
        <v xml:space="preserve"> </v>
      </c>
      <c r="EG29" s="6">
        <f t="shared" si="162"/>
        <v>0.66762062324558125</v>
      </c>
      <c r="EH29" s="28">
        <f t="shared" si="126"/>
        <v>959407</v>
      </c>
      <c r="EI29" s="29"/>
      <c r="EJ29" s="29">
        <v>959407</v>
      </c>
      <c r="EK29" s="28">
        <f t="shared" si="127"/>
        <v>897637.01</v>
      </c>
      <c r="EL29" s="32"/>
      <c r="EM29" s="29">
        <v>897637.01</v>
      </c>
      <c r="EN29" s="28">
        <f t="shared" si="128"/>
        <v>1414141.96</v>
      </c>
      <c r="EO29" s="32"/>
      <c r="EP29" s="29">
        <v>1414141.96</v>
      </c>
      <c r="EQ29" s="6">
        <f t="shared" si="129"/>
        <v>0.93561649018612536</v>
      </c>
      <c r="ER29" s="6" t="str">
        <f t="shared" si="129"/>
        <v xml:space="preserve"> </v>
      </c>
      <c r="ES29" s="6">
        <f t="shared" si="129"/>
        <v>0.93561649018612536</v>
      </c>
      <c r="ET29" s="6">
        <f t="shared" si="130"/>
        <v>0.63475735491223251</v>
      </c>
      <c r="EU29" s="6" t="str">
        <f t="shared" si="130"/>
        <v xml:space="preserve"> </v>
      </c>
      <c r="EV29" s="6">
        <f t="shared" si="130"/>
        <v>0.63475735491223251</v>
      </c>
      <c r="EW29" s="28">
        <f t="shared" si="131"/>
        <v>0</v>
      </c>
      <c r="EX29" s="32">
        <v>0</v>
      </c>
      <c r="EY29" s="28"/>
      <c r="EZ29" s="28">
        <f t="shared" si="132"/>
        <v>0</v>
      </c>
      <c r="FA29" s="29">
        <v>0</v>
      </c>
      <c r="FB29" s="28"/>
      <c r="FC29" s="28">
        <f t="shared" si="133"/>
        <v>0</v>
      </c>
      <c r="FD29" s="29">
        <v>0</v>
      </c>
      <c r="FE29" s="28"/>
      <c r="FF29" s="6" t="str">
        <f t="shared" si="158"/>
        <v xml:space="preserve"> </v>
      </c>
      <c r="FG29" s="6" t="str">
        <f t="shared" si="158"/>
        <v xml:space="preserve"> </v>
      </c>
      <c r="FH29" s="6" t="str">
        <f t="shared" si="134"/>
        <v xml:space="preserve"> </v>
      </c>
      <c r="FI29" s="6" t="str">
        <f t="shared" si="159"/>
        <v xml:space="preserve"> </v>
      </c>
      <c r="FJ29" s="6" t="str">
        <f t="shared" si="159"/>
        <v xml:space="preserve"> </v>
      </c>
      <c r="FK29" s="6" t="str">
        <f t="shared" si="160"/>
        <v xml:space="preserve"> </v>
      </c>
      <c r="FL29" s="28">
        <f t="shared" si="135"/>
        <v>1303599.77</v>
      </c>
      <c r="FM29" s="29">
        <v>1303599.77</v>
      </c>
      <c r="FN29" s="34">
        <v>0</v>
      </c>
      <c r="FO29" s="28">
        <f t="shared" si="136"/>
        <v>1295367.33</v>
      </c>
      <c r="FP29" s="29">
        <v>1295367.33</v>
      </c>
      <c r="FQ29" s="34">
        <v>0</v>
      </c>
      <c r="FR29" s="28">
        <f t="shared" si="137"/>
        <v>874089.82</v>
      </c>
      <c r="FS29" s="29">
        <v>874089.82</v>
      </c>
      <c r="FT29" s="34">
        <v>0</v>
      </c>
      <c r="FU29" s="6">
        <f t="shared" si="138"/>
        <v>0.99368484086185449</v>
      </c>
      <c r="FV29" s="6">
        <f t="shared" si="138"/>
        <v>0.99368484086185449</v>
      </c>
      <c r="FW29" s="6" t="str">
        <f>IF(FQ29=0," ",IF(FQ29/FN29*100&gt;200,"СВ.200",FQ29/FN29))</f>
        <v xml:space="preserve"> </v>
      </c>
      <c r="FX29" s="6">
        <f t="shared" si="139"/>
        <v>1.481961350379301</v>
      </c>
      <c r="FY29" s="6">
        <f t="shared" si="139"/>
        <v>1.481961350379301</v>
      </c>
      <c r="FZ29" s="6" t="str">
        <f t="shared" si="140"/>
        <v xml:space="preserve"> </v>
      </c>
      <c r="GA29" s="28">
        <f t="shared" si="141"/>
        <v>0</v>
      </c>
      <c r="GB29" s="29">
        <v>0</v>
      </c>
      <c r="GC29" s="28"/>
      <c r="GD29" s="28">
        <f t="shared" si="142"/>
        <v>23.12</v>
      </c>
      <c r="GE29" s="29">
        <v>23.12</v>
      </c>
      <c r="GF29" s="28"/>
      <c r="GG29" s="8" t="str">
        <f t="shared" si="165"/>
        <v xml:space="preserve"> </v>
      </c>
      <c r="GH29" s="8" t="str">
        <f t="shared" si="164"/>
        <v xml:space="preserve"> </v>
      </c>
      <c r="GI29" s="6" t="str">
        <f t="shared" si="143"/>
        <v xml:space="preserve"> </v>
      </c>
      <c r="GJ29" s="36">
        <f t="shared" si="166"/>
        <v>0.88983530057429838</v>
      </c>
      <c r="GK29" s="6">
        <f t="shared" si="166"/>
        <v>0.85589863057562277</v>
      </c>
      <c r="GL29" s="6">
        <f t="shared" si="166"/>
        <v>0.92654962350473691</v>
      </c>
      <c r="GM29" s="36">
        <f t="shared" si="167"/>
        <v>0.89523157943568388</v>
      </c>
      <c r="GN29" s="6">
        <f t="shared" si="167"/>
        <v>0.8643569135155833</v>
      </c>
      <c r="GO29" s="6">
        <f t="shared" si="167"/>
        <v>0.93004617152756519</v>
      </c>
      <c r="GP29" s="36">
        <f t="shared" si="168"/>
        <v>0.70471528520221094</v>
      </c>
      <c r="GQ29" s="6">
        <f t="shared" si="168"/>
        <v>0.58385684526839421</v>
      </c>
      <c r="GR29" s="6">
        <f t="shared" si="168"/>
        <v>0.82549581485227941</v>
      </c>
      <c r="GS29" s="36">
        <f t="shared" si="169"/>
        <v>0.72604548867879237</v>
      </c>
      <c r="GT29" s="6">
        <f t="shared" si="169"/>
        <v>0.58647311654006185</v>
      </c>
      <c r="GU29" s="6">
        <f t="shared" si="169"/>
        <v>0.87231274146873583</v>
      </c>
      <c r="GV29" s="36">
        <f t="shared" si="144"/>
        <v>0.17066875821435171</v>
      </c>
      <c r="GW29" s="6">
        <f t="shared" si="144"/>
        <v>0.28491336449761984</v>
      </c>
      <c r="GX29" s="6">
        <f t="shared" si="144"/>
        <v>5.6497798667687969E-2</v>
      </c>
      <c r="GY29" s="38">
        <f t="shared" si="170"/>
        <v>0.16190299026594965</v>
      </c>
      <c r="GZ29" s="39">
        <f t="shared" si="170"/>
        <v>0.26336408647256704</v>
      </c>
      <c r="HA29" s="6">
        <f t="shared" si="170"/>
        <v>5.5575100442259287E-2</v>
      </c>
      <c r="HB29" s="36">
        <f t="shared" si="145"/>
        <v>3.8132694552119289E-2</v>
      </c>
      <c r="HC29" s="6">
        <f t="shared" si="145"/>
        <v>7.6289986852412423E-2</v>
      </c>
      <c r="HD29" s="6" t="str">
        <f t="shared" si="92"/>
        <v xml:space="preserve"> </v>
      </c>
      <c r="HE29" s="36">
        <f t="shared" si="171"/>
        <v>3.7034027368810021E-2</v>
      </c>
      <c r="HF29" s="6">
        <f t="shared" si="171"/>
        <v>7.2372949452337937E-2</v>
      </c>
      <c r="HG29" s="6" t="str">
        <f t="shared" si="93"/>
        <v xml:space="preserve"> </v>
      </c>
      <c r="HH29" s="36">
        <f t="shared" si="172"/>
        <v>9.5852663174510874E-5</v>
      </c>
      <c r="HI29" s="6">
        <f t="shared" si="172"/>
        <v>1.9176715674674869E-4</v>
      </c>
      <c r="HJ29" s="6" t="str">
        <f t="shared" si="172"/>
        <v xml:space="preserve"> </v>
      </c>
      <c r="HK29" s="36" t="str">
        <f t="shared" si="146"/>
        <v xml:space="preserve"> </v>
      </c>
      <c r="HL29" s="6" t="str">
        <f t="shared" si="146"/>
        <v xml:space="preserve"> </v>
      </c>
      <c r="HM29" s="6" t="str">
        <f t="shared" si="146"/>
        <v xml:space="preserve"> </v>
      </c>
      <c r="HN29" s="36">
        <f t="shared" si="173"/>
        <v>3.2089579761042646E-2</v>
      </c>
      <c r="HO29" s="6" t="str">
        <f t="shared" si="173"/>
        <v xml:space="preserve"> </v>
      </c>
      <c r="HP29" s="6">
        <f t="shared" si="173"/>
        <v>6.4158473269094518E-2</v>
      </c>
      <c r="HQ29" s="36">
        <f t="shared" si="174"/>
        <v>1.8690325155221035E-2</v>
      </c>
      <c r="HR29" s="6" t="str">
        <f t="shared" si="174"/>
        <v xml:space="preserve"> </v>
      </c>
      <c r="HS29" s="6">
        <f t="shared" si="174"/>
        <v>3.8277170834734572E-2</v>
      </c>
      <c r="HT29" s="36">
        <f t="shared" si="175"/>
        <v>2.68370592262339E-2</v>
      </c>
      <c r="HU29" s="6">
        <f>IF(Y29&lt;=0," ",IF(Y29&lt;=0," ",IF(DZ29/Y29*100&gt;200,"СВ.200",DZ29/Y29)))</f>
        <v>0</v>
      </c>
      <c r="HV29" s="6">
        <f t="shared" si="175"/>
        <v>5.3656818188618408E-2</v>
      </c>
      <c r="HW29" s="36">
        <f t="shared" si="176"/>
        <v>1.644030059420842E-2</v>
      </c>
      <c r="HX29" s="6" t="str">
        <f t="shared" si="176"/>
        <v xml:space="preserve"> </v>
      </c>
      <c r="HY29" s="6">
        <f t="shared" si="176"/>
        <v>3.3669194580229975E-2</v>
      </c>
      <c r="HZ29" s="36">
        <f t="shared" si="177"/>
        <v>1.983476609180411E-2</v>
      </c>
      <c r="IA29" s="6">
        <f t="shared" si="177"/>
        <v>3.9682326731361628E-2</v>
      </c>
      <c r="IB29" s="74" t="str">
        <f t="shared" si="177"/>
        <v xml:space="preserve"> </v>
      </c>
      <c r="IC29" s="36">
        <f t="shared" si="178"/>
        <v>2.6971745063353068E-2</v>
      </c>
      <c r="ID29" s="6">
        <f t="shared" si="178"/>
        <v>5.2708951221313506E-2</v>
      </c>
      <c r="IE29" s="6" t="str">
        <f t="shared" si="178"/>
        <v xml:space="preserve"> </v>
      </c>
    </row>
    <row r="30" spans="1:239" s="24" customFormat="1" outlineLevel="1" x14ac:dyDescent="0.2">
      <c r="A30" s="26">
        <v>19</v>
      </c>
      <c r="B30" s="27" t="s">
        <v>44</v>
      </c>
      <c r="C30" s="28">
        <f t="shared" si="147"/>
        <v>389536377.38999999</v>
      </c>
      <c r="D30" s="34">
        <v>144220410.53999999</v>
      </c>
      <c r="E30" s="29">
        <v>245315966.84999999</v>
      </c>
      <c r="F30" s="28">
        <f t="shared" si="148"/>
        <v>429620850.13</v>
      </c>
      <c r="G30" s="34">
        <v>175314331.63999999</v>
      </c>
      <c r="H30" s="29">
        <v>254306518.48999998</v>
      </c>
      <c r="I30" s="28">
        <f t="shared" si="149"/>
        <v>372661831.80000001</v>
      </c>
      <c r="J30" s="34">
        <v>158224679.24000001</v>
      </c>
      <c r="K30" s="29">
        <v>214437152.56</v>
      </c>
      <c r="L30" s="6">
        <f t="shared" si="150"/>
        <v>1.1029030279754022</v>
      </c>
      <c r="M30" s="6">
        <f t="shared" si="150"/>
        <v>1.2156000040741528</v>
      </c>
      <c r="N30" s="6">
        <f t="shared" si="150"/>
        <v>1.036648864545769</v>
      </c>
      <c r="O30" s="6">
        <f t="shared" si="94"/>
        <v>1.1528437137092395</v>
      </c>
      <c r="P30" s="6">
        <f t="shared" si="94"/>
        <v>1.1080087662815095</v>
      </c>
      <c r="Q30" s="6">
        <f t="shared" si="94"/>
        <v>1.1859256451320601</v>
      </c>
      <c r="R30" s="28">
        <f t="shared" si="95"/>
        <v>349029466.39999998</v>
      </c>
      <c r="S30" s="29">
        <v>120159606</v>
      </c>
      <c r="T30" s="29">
        <v>228869860.40000001</v>
      </c>
      <c r="U30" s="28">
        <f t="shared" si="43"/>
        <v>386888610.27999997</v>
      </c>
      <c r="V30" s="29">
        <v>150081573.67000002</v>
      </c>
      <c r="W30" s="29">
        <v>236807036.60999998</v>
      </c>
      <c r="X30" s="28">
        <f t="shared" si="44"/>
        <v>329592936.44999999</v>
      </c>
      <c r="Y30" s="29">
        <v>129085383.23999999</v>
      </c>
      <c r="Z30" s="29">
        <v>200507553.21000001</v>
      </c>
      <c r="AA30" s="6">
        <f t="shared" si="151"/>
        <v>1.1084697640875172</v>
      </c>
      <c r="AB30" s="6">
        <f t="shared" si="151"/>
        <v>1.2490185234961575</v>
      </c>
      <c r="AC30" s="6">
        <f t="shared" si="151"/>
        <v>1.0346798665238317</v>
      </c>
      <c r="AD30" s="6">
        <f t="shared" si="96"/>
        <v>1.1738376873215906</v>
      </c>
      <c r="AE30" s="6">
        <f t="shared" si="96"/>
        <v>1.1626535081122482</v>
      </c>
      <c r="AF30" s="6">
        <f t="shared" si="96"/>
        <v>1.1810379849480384</v>
      </c>
      <c r="AG30" s="28">
        <f t="shared" si="97"/>
        <v>279976774</v>
      </c>
      <c r="AH30" s="29">
        <v>98247750</v>
      </c>
      <c r="AI30" s="29">
        <v>181729024</v>
      </c>
      <c r="AJ30" s="28">
        <f t="shared" si="98"/>
        <v>304570403.77999997</v>
      </c>
      <c r="AK30" s="29">
        <v>115063239.69</v>
      </c>
      <c r="AL30" s="29">
        <v>189507164.08999997</v>
      </c>
      <c r="AM30" s="28">
        <f t="shared" si="99"/>
        <v>266977654.00999999</v>
      </c>
      <c r="AN30" s="29">
        <v>100044682.55</v>
      </c>
      <c r="AO30" s="29">
        <v>166932971.46000001</v>
      </c>
      <c r="AP30" s="6">
        <f t="shared" si="100"/>
        <v>1.0878416785386633</v>
      </c>
      <c r="AQ30" s="6">
        <f t="shared" si="100"/>
        <v>1.1711539418459964</v>
      </c>
      <c r="AR30" s="6">
        <f t="shared" si="100"/>
        <v>1.0428007586174015</v>
      </c>
      <c r="AS30" s="6">
        <f t="shared" si="101"/>
        <v>1.1408086002905393</v>
      </c>
      <c r="AT30" s="6">
        <f t="shared" si="101"/>
        <v>1.1501184946285783</v>
      </c>
      <c r="AU30" s="6">
        <f t="shared" si="101"/>
        <v>1.135229082862214</v>
      </c>
      <c r="AV30" s="28">
        <f t="shared" si="102"/>
        <v>12135046.440000001</v>
      </c>
      <c r="AW30" s="29">
        <v>7032000</v>
      </c>
      <c r="AX30" s="29">
        <v>5103046.4400000004</v>
      </c>
      <c r="AY30" s="28">
        <f t="shared" si="103"/>
        <v>12144462.82</v>
      </c>
      <c r="AZ30" s="29">
        <v>6942315.2800000003</v>
      </c>
      <c r="BA30" s="29">
        <v>5202147.54</v>
      </c>
      <c r="BB30" s="28">
        <f t="shared" si="104"/>
        <v>11045334.35</v>
      </c>
      <c r="BC30" s="29">
        <v>6727388.2199999997</v>
      </c>
      <c r="BD30" s="29">
        <v>4317946.13</v>
      </c>
      <c r="BE30" s="6">
        <f t="shared" si="152"/>
        <v>1.0007759657160404</v>
      </c>
      <c r="BF30" s="6">
        <f t="shared" si="152"/>
        <v>0.98724620022753129</v>
      </c>
      <c r="BG30" s="71">
        <f t="shared" si="153"/>
        <v>1.0194199878768886</v>
      </c>
      <c r="BH30" s="72">
        <f t="shared" si="105"/>
        <v>1.0995106562799524</v>
      </c>
      <c r="BI30" s="72">
        <f t="shared" si="105"/>
        <v>1.0319480685477671</v>
      </c>
      <c r="BJ30" s="72">
        <f t="shared" si="154"/>
        <v>1.2047736084192417</v>
      </c>
      <c r="BK30" s="28">
        <f t="shared" si="106"/>
        <v>8838856</v>
      </c>
      <c r="BL30" s="29">
        <v>8838856</v>
      </c>
      <c r="BM30" s="32"/>
      <c r="BN30" s="28">
        <f t="shared" si="107"/>
        <v>15590776.76</v>
      </c>
      <c r="BO30" s="29">
        <v>15590776.76</v>
      </c>
      <c r="BP30" s="32"/>
      <c r="BQ30" s="28">
        <f t="shared" si="108"/>
        <v>14730225.060000001</v>
      </c>
      <c r="BR30" s="29">
        <v>14730225.060000001</v>
      </c>
      <c r="BS30" s="32">
        <v>0</v>
      </c>
      <c r="BT30" s="6">
        <f t="shared" si="109"/>
        <v>1.7638907976326348</v>
      </c>
      <c r="BU30" s="6">
        <f t="shared" si="109"/>
        <v>1.7638907976326348</v>
      </c>
      <c r="BV30" s="66"/>
      <c r="BW30" s="6">
        <f t="shared" si="163"/>
        <v>1.0584208113925448</v>
      </c>
      <c r="BX30" s="6">
        <f t="shared" si="110"/>
        <v>1.0584208113925448</v>
      </c>
      <c r="BY30" s="66"/>
      <c r="BZ30" s="28">
        <f t="shared" si="111"/>
        <v>0</v>
      </c>
      <c r="CA30" s="34">
        <v>0</v>
      </c>
      <c r="CB30" s="34"/>
      <c r="CC30" s="28">
        <f t="shared" si="112"/>
        <v>3300.82</v>
      </c>
      <c r="CD30" s="29">
        <v>3300.82</v>
      </c>
      <c r="CE30" s="32"/>
      <c r="CF30" s="28">
        <f t="shared" si="113"/>
        <v>508.19</v>
      </c>
      <c r="CG30" s="29">
        <v>508.19</v>
      </c>
      <c r="CH30" s="32"/>
      <c r="CI30" s="6">
        <f t="shared" si="179"/>
        <v>0</v>
      </c>
      <c r="CJ30" s="6">
        <f t="shared" si="179"/>
        <v>0</v>
      </c>
      <c r="CK30" s="66"/>
      <c r="CL30" s="6" t="str">
        <f t="shared" si="161"/>
        <v>СВ.200</v>
      </c>
      <c r="CM30" s="6" t="str">
        <f t="shared" si="155"/>
        <v>СВ.200</v>
      </c>
      <c r="CN30" s="66"/>
      <c r="CO30" s="28">
        <f t="shared" si="114"/>
        <v>2337000</v>
      </c>
      <c r="CP30" s="29">
        <v>2337000</v>
      </c>
      <c r="CQ30" s="32"/>
      <c r="CR30" s="28">
        <f t="shared" si="115"/>
        <v>3127430.01</v>
      </c>
      <c r="CS30" s="29">
        <v>3127430.01</v>
      </c>
      <c r="CT30" s="32"/>
      <c r="CU30" s="28">
        <f t="shared" si="116"/>
        <v>2032172.64</v>
      </c>
      <c r="CV30" s="29">
        <v>2032172.64</v>
      </c>
      <c r="CW30" s="32">
        <v>0</v>
      </c>
      <c r="CX30" s="6">
        <f t="shared" si="117"/>
        <v>1.3382242233632862</v>
      </c>
      <c r="CY30" s="6">
        <f t="shared" si="117"/>
        <v>1.3382242233632862</v>
      </c>
      <c r="CZ30" s="6" t="str">
        <f t="shared" si="117"/>
        <v xml:space="preserve"> </v>
      </c>
      <c r="DA30" s="6">
        <f t="shared" si="118"/>
        <v>1.5389588209395437</v>
      </c>
      <c r="DB30" s="6">
        <f t="shared" si="118"/>
        <v>1.5389588209395437</v>
      </c>
      <c r="DC30" s="6" t="str">
        <f t="shared" si="118"/>
        <v xml:space="preserve"> </v>
      </c>
      <c r="DD30" s="28">
        <f t="shared" si="119"/>
        <v>94898.8</v>
      </c>
      <c r="DE30" s="29">
        <v>58000</v>
      </c>
      <c r="DF30" s="29">
        <v>36898.800000000003</v>
      </c>
      <c r="DG30" s="28">
        <f t="shared" si="120"/>
        <v>115395</v>
      </c>
      <c r="DH30" s="29">
        <v>80143.5</v>
      </c>
      <c r="DI30" s="29">
        <v>35251.5</v>
      </c>
      <c r="DJ30" s="28">
        <f t="shared" si="121"/>
        <v>77156</v>
      </c>
      <c r="DK30" s="29">
        <v>53540.2</v>
      </c>
      <c r="DL30" s="29">
        <v>23615.8</v>
      </c>
      <c r="DM30" s="6">
        <f t="shared" si="122"/>
        <v>1.2159795487403422</v>
      </c>
      <c r="DN30" s="6">
        <f t="shared" si="122"/>
        <v>1.3817844827586208</v>
      </c>
      <c r="DO30" s="6">
        <f t="shared" si="122"/>
        <v>0.95535627174867466</v>
      </c>
      <c r="DP30" s="6">
        <f t="shared" si="123"/>
        <v>1.4956063041111514</v>
      </c>
      <c r="DQ30" s="6">
        <f t="shared" si="123"/>
        <v>1.4968845839201199</v>
      </c>
      <c r="DR30" s="6">
        <f t="shared" si="123"/>
        <v>1.4927082715808908</v>
      </c>
      <c r="DS30" s="28">
        <f t="shared" si="156"/>
        <v>6425940.9900000002</v>
      </c>
      <c r="DT30" s="32"/>
      <c r="DU30" s="29">
        <v>6425940.9900000002</v>
      </c>
      <c r="DV30" s="28">
        <f t="shared" si="124"/>
        <v>6142258.0800000001</v>
      </c>
      <c r="DW30" s="32"/>
      <c r="DX30" s="29">
        <v>6142258.0800000001</v>
      </c>
      <c r="DY30" s="28">
        <f t="shared" si="125"/>
        <v>5772556.8799999999</v>
      </c>
      <c r="DZ30" s="32"/>
      <c r="EA30" s="29">
        <v>5772556.8799999999</v>
      </c>
      <c r="EB30" s="6">
        <f t="shared" si="157"/>
        <v>0.95585348349113919</v>
      </c>
      <c r="EC30" s="6" t="str">
        <f t="shared" si="157"/>
        <v xml:space="preserve"> </v>
      </c>
      <c r="ED30" s="6">
        <f t="shared" si="157"/>
        <v>0.95585348349113919</v>
      </c>
      <c r="EE30" s="6">
        <f t="shared" si="162"/>
        <v>1.0640446179544618</v>
      </c>
      <c r="EF30" s="6" t="str">
        <f t="shared" si="162"/>
        <v xml:space="preserve"> </v>
      </c>
      <c r="EG30" s="6">
        <f t="shared" si="162"/>
        <v>1.0640446179544618</v>
      </c>
      <c r="EH30" s="28">
        <f t="shared" si="126"/>
        <v>33197723.170000002</v>
      </c>
      <c r="EI30" s="29"/>
      <c r="EJ30" s="29">
        <v>33197723.170000002</v>
      </c>
      <c r="EK30" s="28">
        <f t="shared" si="127"/>
        <v>33542988.399999999</v>
      </c>
      <c r="EL30" s="32"/>
      <c r="EM30" s="29">
        <v>33542988.399999999</v>
      </c>
      <c r="EN30" s="28">
        <f t="shared" si="128"/>
        <v>23457062.940000001</v>
      </c>
      <c r="EO30" s="32"/>
      <c r="EP30" s="29">
        <v>23457062.940000001</v>
      </c>
      <c r="EQ30" s="6">
        <f t="shared" si="129"/>
        <v>1.0104002683627413</v>
      </c>
      <c r="ER30" s="6" t="str">
        <f t="shared" si="129"/>
        <v xml:space="preserve"> </v>
      </c>
      <c r="ES30" s="6">
        <f t="shared" si="129"/>
        <v>1.0104002683627413</v>
      </c>
      <c r="ET30" s="6">
        <f t="shared" si="130"/>
        <v>1.4299739266505118</v>
      </c>
      <c r="EU30" s="6" t="str">
        <f t="shared" si="130"/>
        <v xml:space="preserve"> </v>
      </c>
      <c r="EV30" s="6">
        <f t="shared" si="130"/>
        <v>1.4299739266505118</v>
      </c>
      <c r="EW30" s="28">
        <f t="shared" si="131"/>
        <v>0</v>
      </c>
      <c r="EX30" s="32">
        <v>0</v>
      </c>
      <c r="EY30" s="28"/>
      <c r="EZ30" s="28">
        <f t="shared" si="132"/>
        <v>0</v>
      </c>
      <c r="FA30" s="29">
        <v>0</v>
      </c>
      <c r="FB30" s="28"/>
      <c r="FC30" s="28">
        <f t="shared" si="133"/>
        <v>0</v>
      </c>
      <c r="FD30" s="29">
        <v>0</v>
      </c>
      <c r="FE30" s="28"/>
      <c r="FF30" s="6" t="str">
        <f t="shared" si="158"/>
        <v xml:space="preserve"> </v>
      </c>
      <c r="FG30" s="6" t="str">
        <f t="shared" si="158"/>
        <v xml:space="preserve"> </v>
      </c>
      <c r="FH30" s="6" t="str">
        <f t="shared" si="134"/>
        <v xml:space="preserve"> </v>
      </c>
      <c r="FI30" s="6" t="str">
        <f>IF(FC30&lt;=0," ",IF(EZ30&lt;=0," ",IF(EZ30/FC30*100&gt;200,"СВ.200",EZ30/FC30)))</f>
        <v xml:space="preserve"> </v>
      </c>
      <c r="FJ30" s="6" t="str">
        <f>IF(FD30&lt;=0," ",IF(FA30&lt;=0," ",IF(FA30/FD30*100&gt;200,"СВ.200",FA30/FD30)))</f>
        <v xml:space="preserve"> </v>
      </c>
      <c r="FK30" s="6" t="str">
        <f t="shared" si="160"/>
        <v xml:space="preserve"> </v>
      </c>
      <c r="FL30" s="28">
        <f t="shared" si="135"/>
        <v>3649200</v>
      </c>
      <c r="FM30" s="29">
        <v>3646000</v>
      </c>
      <c r="FN30" s="34">
        <v>3200</v>
      </c>
      <c r="FO30" s="28">
        <f t="shared" si="136"/>
        <v>9277567.6099999994</v>
      </c>
      <c r="FP30" s="29">
        <v>9274367.6099999994</v>
      </c>
      <c r="FQ30" s="34">
        <v>3200</v>
      </c>
      <c r="FR30" s="28">
        <f t="shared" si="137"/>
        <v>5500266.3799999999</v>
      </c>
      <c r="FS30" s="29">
        <v>5496866.3799999999</v>
      </c>
      <c r="FT30" s="34">
        <v>3400</v>
      </c>
      <c r="FU30" s="6" t="str">
        <f t="shared" si="138"/>
        <v>СВ.200</v>
      </c>
      <c r="FV30" s="6" t="str">
        <f t="shared" si="138"/>
        <v>СВ.200</v>
      </c>
      <c r="FW30" s="6">
        <f t="shared" si="138"/>
        <v>1</v>
      </c>
      <c r="FX30" s="6">
        <f t="shared" si="139"/>
        <v>1.6867487807017811</v>
      </c>
      <c r="FY30" s="6">
        <f t="shared" si="139"/>
        <v>1.6872099426946594</v>
      </c>
      <c r="FZ30" s="6">
        <f t="shared" si="140"/>
        <v>1.0625</v>
      </c>
      <c r="GA30" s="28">
        <f t="shared" si="141"/>
        <v>0</v>
      </c>
      <c r="GB30" s="29">
        <v>0</v>
      </c>
      <c r="GC30" s="28"/>
      <c r="GD30" s="28">
        <f t="shared" si="142"/>
        <v>0</v>
      </c>
      <c r="GE30" s="29">
        <v>0</v>
      </c>
      <c r="GF30" s="28"/>
      <c r="GG30" s="8" t="str">
        <f t="shared" si="165"/>
        <v xml:space="preserve"> </v>
      </c>
      <c r="GH30" s="8" t="str">
        <f t="shared" si="164"/>
        <v xml:space="preserve"> </v>
      </c>
      <c r="GI30" s="6" t="str">
        <f t="shared" si="143"/>
        <v xml:space="preserve"> </v>
      </c>
      <c r="GJ30" s="36">
        <f t="shared" si="166"/>
        <v>0.88442901398844032</v>
      </c>
      <c r="GK30" s="6">
        <f t="shared" si="166"/>
        <v>0.8158359609893685</v>
      </c>
      <c r="GL30" s="6">
        <f t="shared" si="166"/>
        <v>0.93504111025675707</v>
      </c>
      <c r="GM30" s="36">
        <f t="shared" si="167"/>
        <v>0.90053499536377346</v>
      </c>
      <c r="GN30" s="6">
        <f t="shared" si="167"/>
        <v>0.85607133350732389</v>
      </c>
      <c r="GO30" s="6">
        <f t="shared" si="167"/>
        <v>0.93118744268174103</v>
      </c>
      <c r="GP30" s="36">
        <f t="shared" si="168"/>
        <v>0.81002237755935991</v>
      </c>
      <c r="GQ30" s="6">
        <f t="shared" si="168"/>
        <v>0.77502719548032384</v>
      </c>
      <c r="GR30" s="6">
        <f t="shared" si="168"/>
        <v>0.83255203501069142</v>
      </c>
      <c r="GS30" s="36">
        <f t="shared" si="169"/>
        <v>0.78723021481447986</v>
      </c>
      <c r="GT30" s="6">
        <f t="shared" si="169"/>
        <v>0.7666713299728688</v>
      </c>
      <c r="GU30" s="6">
        <f t="shared" si="169"/>
        <v>0.80025985208413097</v>
      </c>
      <c r="GV30" s="36">
        <f t="shared" si="144"/>
        <v>3.3512048131151627E-2</v>
      </c>
      <c r="GW30" s="6">
        <f t="shared" si="144"/>
        <v>5.2115801581440149E-2</v>
      </c>
      <c r="GX30" s="6">
        <f t="shared" si="144"/>
        <v>2.1535079655965045E-2</v>
      </c>
      <c r="GY30" s="38">
        <f t="shared" si="170"/>
        <v>3.1390075844338713E-2</v>
      </c>
      <c r="GZ30" s="39">
        <f t="shared" si="170"/>
        <v>4.6256946207565708E-2</v>
      </c>
      <c r="HA30" s="6">
        <f t="shared" si="170"/>
        <v>2.1967875678320623E-2</v>
      </c>
      <c r="HB30" s="36">
        <f t="shared" si="145"/>
        <v>4.4692174591656059E-2</v>
      </c>
      <c r="HC30" s="6">
        <f t="shared" si="145"/>
        <v>0.11411226190197737</v>
      </c>
      <c r="HD30" s="6" t="str">
        <f t="shared" si="92"/>
        <v xml:space="preserve"> </v>
      </c>
      <c r="HE30" s="36">
        <f t="shared" si="171"/>
        <v>4.0297843735220336E-2</v>
      </c>
      <c r="HF30" s="6">
        <f t="shared" si="171"/>
        <v>0.10388201815021653</v>
      </c>
      <c r="HG30" s="6" t="str">
        <f t="shared" si="93"/>
        <v xml:space="preserve"> </v>
      </c>
      <c r="HH30" s="36">
        <f t="shared" si="172"/>
        <v>1.5418716355806781E-6</v>
      </c>
      <c r="HI30" s="6">
        <f t="shared" si="172"/>
        <v>3.936851619018364E-6</v>
      </c>
      <c r="HJ30" s="6" t="str">
        <f t="shared" si="172"/>
        <v xml:space="preserve"> </v>
      </c>
      <c r="HK30" s="36">
        <f t="shared" si="146"/>
        <v>8.5317063162214123E-6</v>
      </c>
      <c r="HL30" s="6">
        <f t="shared" si="146"/>
        <v>2.1993506059963477E-5</v>
      </c>
      <c r="HM30" s="6" t="str">
        <f t="shared" si="146"/>
        <v xml:space="preserve"> </v>
      </c>
      <c r="HN30" s="36">
        <f t="shared" si="173"/>
        <v>7.116979869973182E-2</v>
      </c>
      <c r="HO30" s="6" t="str">
        <f t="shared" si="173"/>
        <v xml:space="preserve"> </v>
      </c>
      <c r="HP30" s="6">
        <f t="shared" si="173"/>
        <v>0.11698842544566104</v>
      </c>
      <c r="HQ30" s="36">
        <f t="shared" si="174"/>
        <v>8.6699343192667741E-2</v>
      </c>
      <c r="HR30" s="6" t="str">
        <f t="shared" si="174"/>
        <v xml:space="preserve"> </v>
      </c>
      <c r="HS30" s="6">
        <f t="shared" si="174"/>
        <v>0.14164692434896814</v>
      </c>
      <c r="HT30" s="36">
        <f t="shared" si="175"/>
        <v>1.7514200826557184E-2</v>
      </c>
      <c r="HU30" s="6" t="str">
        <f t="shared" si="175"/>
        <v xml:space="preserve"> </v>
      </c>
      <c r="HV30" s="6">
        <f t="shared" si="175"/>
        <v>2.8789722818841432E-2</v>
      </c>
      <c r="HW30" s="36">
        <f t="shared" si="176"/>
        <v>1.5876037486745112E-2</v>
      </c>
      <c r="HX30" s="6" t="str">
        <f t="shared" si="176"/>
        <v xml:space="preserve"> </v>
      </c>
      <c r="HY30" s="6">
        <f t="shared" si="176"/>
        <v>2.5937819111835556E-2</v>
      </c>
      <c r="HZ30" s="36">
        <f t="shared" si="177"/>
        <v>1.668805903197626E-2</v>
      </c>
      <c r="IA30" s="6">
        <f t="shared" si="177"/>
        <v>4.2583182092584694E-2</v>
      </c>
      <c r="IB30" s="74">
        <f t="shared" si="177"/>
        <v>1.6956967184368546E-5</v>
      </c>
      <c r="IC30" s="36">
        <f t="shared" si="178"/>
        <v>2.397994503711447E-2</v>
      </c>
      <c r="ID30" s="6">
        <f t="shared" si="178"/>
        <v>6.1795511488922129E-2</v>
      </c>
      <c r="IE30" s="6">
        <f t="shared" si="178"/>
        <v>1.3513111965799031E-5</v>
      </c>
    </row>
    <row r="31" spans="1:239" s="24" customFormat="1" outlineLevel="1" x14ac:dyDescent="0.2">
      <c r="A31" s="26">
        <v>20</v>
      </c>
      <c r="B31" s="27" t="s">
        <v>45</v>
      </c>
      <c r="C31" s="28">
        <f t="shared" si="147"/>
        <v>136595618.65000001</v>
      </c>
      <c r="D31" s="34">
        <v>74746854.310000002</v>
      </c>
      <c r="E31" s="29">
        <v>61848764.340000004</v>
      </c>
      <c r="F31" s="28">
        <f t="shared" si="148"/>
        <v>176019987.21000001</v>
      </c>
      <c r="G31" s="34">
        <v>95184009.430000007</v>
      </c>
      <c r="H31" s="29">
        <v>80835977.780000001</v>
      </c>
      <c r="I31" s="28">
        <f t="shared" si="149"/>
        <v>148728884.56999999</v>
      </c>
      <c r="J31" s="34">
        <v>83403623.909999996</v>
      </c>
      <c r="K31" s="29">
        <v>65325260.660000004</v>
      </c>
      <c r="L31" s="6">
        <f t="shared" si="150"/>
        <v>1.2886210330143704</v>
      </c>
      <c r="M31" s="6">
        <f t="shared" si="150"/>
        <v>1.2734182636668607</v>
      </c>
      <c r="N31" s="6">
        <f t="shared" si="150"/>
        <v>1.3069942244217194</v>
      </c>
      <c r="O31" s="6">
        <f t="shared" si="94"/>
        <v>1.183495645240016</v>
      </c>
      <c r="P31" s="6">
        <f t="shared" si="94"/>
        <v>1.141245487518769</v>
      </c>
      <c r="Q31" s="6">
        <f t="shared" si="94"/>
        <v>1.2374382736982714</v>
      </c>
      <c r="R31" s="28">
        <f t="shared" si="95"/>
        <v>121361107</v>
      </c>
      <c r="S31" s="29">
        <v>64206500</v>
      </c>
      <c r="T31" s="29">
        <v>57154607</v>
      </c>
      <c r="U31" s="28">
        <f t="shared" si="43"/>
        <v>155952426.99000001</v>
      </c>
      <c r="V31" s="29">
        <v>80395312.659999996</v>
      </c>
      <c r="W31" s="29">
        <v>75557114.330000013</v>
      </c>
      <c r="X31" s="28">
        <f t="shared" si="44"/>
        <v>133478414.92</v>
      </c>
      <c r="Y31" s="29">
        <v>69680392.400000006</v>
      </c>
      <c r="Z31" s="29">
        <v>63798022.519999996</v>
      </c>
      <c r="AA31" s="6">
        <f t="shared" si="151"/>
        <v>1.2850280526033766</v>
      </c>
      <c r="AB31" s="6">
        <f t="shared" si="151"/>
        <v>1.2521366631104327</v>
      </c>
      <c r="AC31" s="6">
        <f t="shared" si="151"/>
        <v>1.3219776724210528</v>
      </c>
      <c r="AD31" s="6">
        <f t="shared" si="96"/>
        <v>1.1683718830754004</v>
      </c>
      <c r="AE31" s="6">
        <f t="shared" si="96"/>
        <v>1.1537723869075109</v>
      </c>
      <c r="AF31" s="6">
        <f t="shared" si="96"/>
        <v>1.1843174967737231</v>
      </c>
      <c r="AG31" s="28">
        <f t="shared" si="97"/>
        <v>89633500</v>
      </c>
      <c r="AH31" s="29">
        <v>40575000</v>
      </c>
      <c r="AI31" s="29">
        <v>49058500</v>
      </c>
      <c r="AJ31" s="28">
        <f t="shared" si="98"/>
        <v>115280374.38</v>
      </c>
      <c r="AK31" s="29">
        <v>53342057.270000003</v>
      </c>
      <c r="AL31" s="29">
        <v>61938317.109999999</v>
      </c>
      <c r="AM31" s="28">
        <f t="shared" si="99"/>
        <v>101001526.17</v>
      </c>
      <c r="AN31" s="29">
        <v>45675080.18</v>
      </c>
      <c r="AO31" s="29">
        <v>55326445.990000002</v>
      </c>
      <c r="AP31" s="6">
        <f t="shared" si="100"/>
        <v>1.2861304576971779</v>
      </c>
      <c r="AQ31" s="6">
        <f t="shared" si="100"/>
        <v>1.3146532906962416</v>
      </c>
      <c r="AR31" s="6">
        <f t="shared" si="100"/>
        <v>1.2625399698319353</v>
      </c>
      <c r="AS31" s="6">
        <f t="shared" si="101"/>
        <v>1.1413725985285277</v>
      </c>
      <c r="AT31" s="6">
        <f t="shared" si="101"/>
        <v>1.1678590833291451</v>
      </c>
      <c r="AU31" s="6">
        <f t="shared" si="101"/>
        <v>1.119506521730947</v>
      </c>
      <c r="AV31" s="28">
        <f t="shared" si="102"/>
        <v>19151000</v>
      </c>
      <c r="AW31" s="29">
        <v>16581500</v>
      </c>
      <c r="AX31" s="29">
        <v>2569500</v>
      </c>
      <c r="AY31" s="28">
        <f t="shared" si="103"/>
        <v>18906887.16</v>
      </c>
      <c r="AZ31" s="29">
        <v>16370060.210000001</v>
      </c>
      <c r="BA31" s="29">
        <v>2536826.9500000002</v>
      </c>
      <c r="BB31" s="28">
        <f t="shared" si="104"/>
        <v>17719806.609999999</v>
      </c>
      <c r="BC31" s="29">
        <v>15260976.130000001</v>
      </c>
      <c r="BD31" s="29">
        <v>2458830.48</v>
      </c>
      <c r="BE31" s="6">
        <f t="shared" si="152"/>
        <v>0.98725325883765858</v>
      </c>
      <c r="BF31" s="6">
        <f t="shared" si="152"/>
        <v>0.98724845219069446</v>
      </c>
      <c r="BG31" s="71">
        <f t="shared" si="153"/>
        <v>0.98728427709671152</v>
      </c>
      <c r="BH31" s="72">
        <f t="shared" si="105"/>
        <v>1.0669917328177885</v>
      </c>
      <c r="BI31" s="72">
        <f>AZ31/BC31</f>
        <v>1.0726745177079311</v>
      </c>
      <c r="BJ31" s="72">
        <f t="shared" si="154"/>
        <v>1.0317209627237094</v>
      </c>
      <c r="BK31" s="28">
        <f t="shared" si="106"/>
        <v>3300000</v>
      </c>
      <c r="BL31" s="29">
        <v>3300000</v>
      </c>
      <c r="BM31" s="32"/>
      <c r="BN31" s="28">
        <f t="shared" si="107"/>
        <v>4743005.46</v>
      </c>
      <c r="BO31" s="29">
        <v>4743005.46</v>
      </c>
      <c r="BP31" s="32"/>
      <c r="BQ31" s="28">
        <f t="shared" si="108"/>
        <v>4481209.38</v>
      </c>
      <c r="BR31" s="29">
        <v>4481209.38</v>
      </c>
      <c r="BS31" s="32">
        <v>0</v>
      </c>
      <c r="BT31" s="6">
        <f t="shared" si="109"/>
        <v>1.4372743818181819</v>
      </c>
      <c r="BU31" s="6">
        <f t="shared" si="109"/>
        <v>1.4372743818181819</v>
      </c>
      <c r="BV31" s="66"/>
      <c r="BW31" s="6">
        <f t="shared" si="163"/>
        <v>1.058420854238237</v>
      </c>
      <c r="BX31" s="6">
        <f t="shared" si="110"/>
        <v>1.058420854238237</v>
      </c>
      <c r="BY31" s="66"/>
      <c r="BZ31" s="28">
        <f t="shared" si="111"/>
        <v>0</v>
      </c>
      <c r="CA31" s="34">
        <v>0</v>
      </c>
      <c r="CB31" s="34"/>
      <c r="CC31" s="28">
        <f t="shared" si="112"/>
        <v>4734.07</v>
      </c>
      <c r="CD31" s="29">
        <v>4734.07</v>
      </c>
      <c r="CE31" s="32"/>
      <c r="CF31" s="28">
        <f t="shared" si="113"/>
        <v>10512.24</v>
      </c>
      <c r="CG31" s="29">
        <v>10512.24</v>
      </c>
      <c r="CH31" s="32"/>
      <c r="CI31" s="6">
        <f t="shared" si="179"/>
        <v>0</v>
      </c>
      <c r="CJ31" s="6">
        <f t="shared" si="179"/>
        <v>0</v>
      </c>
      <c r="CK31" s="66"/>
      <c r="CL31" s="6">
        <f t="shared" si="161"/>
        <v>0.45033884310099465</v>
      </c>
      <c r="CM31" s="6">
        <f t="shared" si="155"/>
        <v>0.45033884310099465</v>
      </c>
      <c r="CN31" s="66"/>
      <c r="CO31" s="28">
        <f t="shared" si="114"/>
        <v>1100000</v>
      </c>
      <c r="CP31" s="29">
        <v>1100000</v>
      </c>
      <c r="CQ31" s="32"/>
      <c r="CR31" s="28">
        <f t="shared" si="115"/>
        <v>855314.29</v>
      </c>
      <c r="CS31" s="29">
        <v>855314.29</v>
      </c>
      <c r="CT31" s="32"/>
      <c r="CU31" s="28">
        <f t="shared" si="116"/>
        <v>1008631.62</v>
      </c>
      <c r="CV31" s="29">
        <v>1008631.62</v>
      </c>
      <c r="CW31" s="32">
        <v>0</v>
      </c>
      <c r="CX31" s="6">
        <f t="shared" si="117"/>
        <v>0.77755844545454544</v>
      </c>
      <c r="CY31" s="6">
        <f t="shared" si="117"/>
        <v>0.77755844545454544</v>
      </c>
      <c r="CZ31" s="6" t="str">
        <f t="shared" si="117"/>
        <v xml:space="preserve"> </v>
      </c>
      <c r="DA31" s="6">
        <f>IF(CU31&lt;=0," ",IF(CR31&lt;=0," ",IF(CR31/CU31*100&gt;200,"СВ.200",CR31/CU31)))</f>
        <v>0.8479947217994217</v>
      </c>
      <c r="DB31" s="6">
        <f>IF(CV31&lt;=0," ",IF(CS31&lt;=0," ",IF(CS31/CV31*100&gt;200,"СВ.200",CS31/CV31)))</f>
        <v>0.8479947217994217</v>
      </c>
      <c r="DC31" s="6" t="str">
        <f t="shared" si="118"/>
        <v xml:space="preserve"> </v>
      </c>
      <c r="DD31" s="28">
        <f t="shared" si="119"/>
        <v>268400</v>
      </c>
      <c r="DE31" s="29">
        <v>220000</v>
      </c>
      <c r="DF31" s="29">
        <v>48400</v>
      </c>
      <c r="DG31" s="28">
        <f t="shared" si="120"/>
        <v>134596</v>
      </c>
      <c r="DH31" s="29">
        <v>92586.4</v>
      </c>
      <c r="DI31" s="29">
        <v>42009.599999999999</v>
      </c>
      <c r="DJ31" s="28">
        <f t="shared" si="121"/>
        <v>352486</v>
      </c>
      <c r="DK31" s="29">
        <v>246031</v>
      </c>
      <c r="DL31" s="29">
        <v>106455</v>
      </c>
      <c r="DM31" s="6">
        <f t="shared" si="122"/>
        <v>0.50147540983606553</v>
      </c>
      <c r="DN31" s="6">
        <f t="shared" si="122"/>
        <v>0.42084727272727268</v>
      </c>
      <c r="DO31" s="6">
        <f t="shared" si="122"/>
        <v>0.86796694214876025</v>
      </c>
      <c r="DP31" s="6">
        <f t="shared" si="123"/>
        <v>0.38184778969944905</v>
      </c>
      <c r="DQ31" s="6">
        <f t="shared" si="123"/>
        <v>0.3763200572285606</v>
      </c>
      <c r="DR31" s="6">
        <f t="shared" si="123"/>
        <v>0.3946230801747217</v>
      </c>
      <c r="DS31" s="28">
        <f t="shared" si="156"/>
        <v>1642000</v>
      </c>
      <c r="DT31" s="32"/>
      <c r="DU31" s="29">
        <v>1642000</v>
      </c>
      <c r="DV31" s="28">
        <f t="shared" si="124"/>
        <v>6274923.3799999999</v>
      </c>
      <c r="DW31" s="32"/>
      <c r="DX31" s="29">
        <v>6274923.3799999999</v>
      </c>
      <c r="DY31" s="28">
        <f t="shared" si="125"/>
        <v>1892414.54</v>
      </c>
      <c r="DZ31" s="32"/>
      <c r="EA31" s="29">
        <v>1892414.54</v>
      </c>
      <c r="EB31" s="6" t="str">
        <f t="shared" si="157"/>
        <v>СВ.200</v>
      </c>
      <c r="EC31" s="6" t="str">
        <f t="shared" si="157"/>
        <v xml:space="preserve"> </v>
      </c>
      <c r="ED31" s="6" t="str">
        <f t="shared" si="157"/>
        <v>СВ.200</v>
      </c>
      <c r="EE31" s="6" t="str">
        <f t="shared" si="162"/>
        <v>СВ.200</v>
      </c>
      <c r="EF31" s="6" t="str">
        <f t="shared" si="162"/>
        <v xml:space="preserve"> </v>
      </c>
      <c r="EG31" s="6" t="str">
        <f t="shared" si="162"/>
        <v>СВ.200</v>
      </c>
      <c r="EH31" s="28">
        <f t="shared" si="126"/>
        <v>3836207</v>
      </c>
      <c r="EI31" s="29"/>
      <c r="EJ31" s="29">
        <v>3836207</v>
      </c>
      <c r="EK31" s="28">
        <f t="shared" si="127"/>
        <v>4765037.29</v>
      </c>
      <c r="EL31" s="32"/>
      <c r="EM31" s="29">
        <v>4765037.29</v>
      </c>
      <c r="EN31" s="28">
        <f t="shared" si="128"/>
        <v>4013876.51</v>
      </c>
      <c r="EO31" s="32"/>
      <c r="EP31" s="29">
        <v>4013876.51</v>
      </c>
      <c r="EQ31" s="6">
        <f t="shared" si="129"/>
        <v>1.2421220465944616</v>
      </c>
      <c r="ER31" s="6" t="str">
        <f t="shared" si="129"/>
        <v xml:space="preserve"> </v>
      </c>
      <c r="ES31" s="6">
        <f t="shared" si="129"/>
        <v>1.2421220465944616</v>
      </c>
      <c r="ET31" s="6">
        <f t="shared" si="130"/>
        <v>1.187140979083086</v>
      </c>
      <c r="EU31" s="6" t="str">
        <f t="shared" si="130"/>
        <v xml:space="preserve"> </v>
      </c>
      <c r="EV31" s="6">
        <f t="shared" si="130"/>
        <v>1.187140979083086</v>
      </c>
      <c r="EW31" s="28">
        <f t="shared" si="131"/>
        <v>0</v>
      </c>
      <c r="EX31" s="32">
        <v>0</v>
      </c>
      <c r="EY31" s="28"/>
      <c r="EZ31" s="28">
        <f t="shared" si="132"/>
        <v>0</v>
      </c>
      <c r="FA31" s="29">
        <v>0</v>
      </c>
      <c r="FB31" s="28"/>
      <c r="FC31" s="28">
        <f t="shared" si="133"/>
        <v>0</v>
      </c>
      <c r="FD31" s="29">
        <v>0</v>
      </c>
      <c r="FE31" s="28"/>
      <c r="FF31" s="6" t="str">
        <f t="shared" si="158"/>
        <v xml:space="preserve"> </v>
      </c>
      <c r="FG31" s="6" t="str">
        <f t="shared" si="158"/>
        <v xml:space="preserve"> </v>
      </c>
      <c r="FH31" s="6" t="str">
        <f t="shared" si="134"/>
        <v xml:space="preserve"> </v>
      </c>
      <c r="FI31" s="6" t="str">
        <f t="shared" ref="FI31:FJ42" si="180">IF(FC31&lt;=0," ",IF(EZ31&lt;=0," ",IF(EZ31/FC31*100&gt;200,"СВ.200",EZ31/FC31)))</f>
        <v xml:space="preserve"> </v>
      </c>
      <c r="FJ31" s="6" t="str">
        <f t="shared" si="180"/>
        <v xml:space="preserve"> </v>
      </c>
      <c r="FK31" s="6" t="str">
        <f t="shared" si="160"/>
        <v xml:space="preserve"> </v>
      </c>
      <c r="FL31" s="28">
        <f t="shared" si="135"/>
        <v>2430000</v>
      </c>
      <c r="FM31" s="29">
        <v>2430000</v>
      </c>
      <c r="FN31" s="34">
        <v>0</v>
      </c>
      <c r="FO31" s="28">
        <f t="shared" si="136"/>
        <v>4987543.3600000003</v>
      </c>
      <c r="FP31" s="29">
        <v>4987543.3600000003</v>
      </c>
      <c r="FQ31" s="34">
        <v>0</v>
      </c>
      <c r="FR31" s="28">
        <f t="shared" si="137"/>
        <v>2997951.85</v>
      </c>
      <c r="FS31" s="29">
        <v>2997951.85</v>
      </c>
      <c r="FT31" s="34">
        <v>0</v>
      </c>
      <c r="FU31" s="6" t="str">
        <f t="shared" si="138"/>
        <v>СВ.200</v>
      </c>
      <c r="FV31" s="6" t="str">
        <f t="shared" si="138"/>
        <v>СВ.200</v>
      </c>
      <c r="FW31" s="6" t="str">
        <f t="shared" si="138"/>
        <v xml:space="preserve"> </v>
      </c>
      <c r="FX31" s="6">
        <f t="shared" si="139"/>
        <v>1.6636502550899877</v>
      </c>
      <c r="FY31" s="6">
        <f t="shared" si="139"/>
        <v>1.6636502550899877</v>
      </c>
      <c r="FZ31" s="6" t="str">
        <f t="shared" si="140"/>
        <v xml:space="preserve"> </v>
      </c>
      <c r="GA31" s="28">
        <f t="shared" si="141"/>
        <v>11.6</v>
      </c>
      <c r="GB31" s="29">
        <v>11.6</v>
      </c>
      <c r="GC31" s="28"/>
      <c r="GD31" s="28">
        <f t="shared" si="142"/>
        <v>0</v>
      </c>
      <c r="GE31" s="29">
        <v>0</v>
      </c>
      <c r="GF31" s="28"/>
      <c r="GG31" s="8" t="str">
        <f t="shared" si="165"/>
        <v xml:space="preserve"> </v>
      </c>
      <c r="GH31" s="8" t="str">
        <f t="shared" si="164"/>
        <v xml:space="preserve"> </v>
      </c>
      <c r="GI31" s="6" t="str">
        <f t="shared" si="143"/>
        <v xml:space="preserve"> </v>
      </c>
      <c r="GJ31" s="36">
        <f t="shared" si="166"/>
        <v>0.89746127866088932</v>
      </c>
      <c r="GK31" s="6">
        <f t="shared" si="166"/>
        <v>0.83546000921004837</v>
      </c>
      <c r="GL31" s="6">
        <f t="shared" si="166"/>
        <v>0.97662101728229056</v>
      </c>
      <c r="GM31" s="36">
        <f t="shared" si="167"/>
        <v>0.88599271856520212</v>
      </c>
      <c r="GN31" s="6">
        <f t="shared" si="167"/>
        <v>0.84463044939417187</v>
      </c>
      <c r="GO31" s="6">
        <f t="shared" si="167"/>
        <v>0.93469660917114483</v>
      </c>
      <c r="GP31" s="36">
        <f t="shared" si="168"/>
        <v>0.75668808496516116</v>
      </c>
      <c r="GQ31" s="6">
        <f t="shared" si="168"/>
        <v>0.65549401498490978</v>
      </c>
      <c r="GR31" s="6">
        <f t="shared" si="168"/>
        <v>0.86721255306394107</v>
      </c>
      <c r="GS31" s="36">
        <f t="shared" si="169"/>
        <v>0.7392021823898387</v>
      </c>
      <c r="GT31" s="6">
        <f t="shared" si="169"/>
        <v>0.66349710580253629</v>
      </c>
      <c r="GU31" s="6">
        <f t="shared" si="169"/>
        <v>0.81975493187154902</v>
      </c>
      <c r="GV31" s="36">
        <f t="shared" si="144"/>
        <v>0.13275409826090853</v>
      </c>
      <c r="GW31" s="6">
        <f t="shared" si="144"/>
        <v>0.21901392349219892</v>
      </c>
      <c r="GX31" s="6">
        <f t="shared" si="144"/>
        <v>3.8540857269191736E-2</v>
      </c>
      <c r="GY31" s="38">
        <f t="shared" si="170"/>
        <v>0.12123496584770911</v>
      </c>
      <c r="GZ31" s="39">
        <f t="shared" si="170"/>
        <v>0.20361958512719094</v>
      </c>
      <c r="HA31" s="6">
        <f t="shared" si="170"/>
        <v>3.3574958129293606E-2</v>
      </c>
      <c r="HB31" s="36">
        <f t="shared" si="145"/>
        <v>3.3572539670071774E-2</v>
      </c>
      <c r="HC31" s="6">
        <f t="shared" si="145"/>
        <v>6.4310909075764616E-2</v>
      </c>
      <c r="HD31" s="6" t="str">
        <f t="shared" si="92"/>
        <v xml:space="preserve"> </v>
      </c>
      <c r="HE31" s="36">
        <f t="shared" si="171"/>
        <v>3.0413155803622929E-2</v>
      </c>
      <c r="HF31" s="6">
        <f t="shared" si="171"/>
        <v>5.8996044707962707E-2</v>
      </c>
      <c r="HG31" s="6" t="str">
        <f t="shared" si="93"/>
        <v xml:space="preserve"> </v>
      </c>
      <c r="HH31" s="36">
        <f t="shared" si="172"/>
        <v>7.8756104545446454E-5</v>
      </c>
      <c r="HI31" s="6">
        <f t="shared" si="172"/>
        <v>1.5086367395370751E-4</v>
      </c>
      <c r="HJ31" s="6" t="str">
        <f t="shared" si="172"/>
        <v xml:space="preserve"> </v>
      </c>
      <c r="HK31" s="36">
        <f t="shared" si="146"/>
        <v>3.0355859741147588E-5</v>
      </c>
      <c r="HL31" s="6">
        <f t="shared" si="146"/>
        <v>5.8884900666048355E-5</v>
      </c>
      <c r="HM31" s="6" t="str">
        <f t="shared" si="146"/>
        <v xml:space="preserve"> </v>
      </c>
      <c r="HN31" s="36">
        <f t="shared" si="173"/>
        <v>3.0071352828138602E-2</v>
      </c>
      <c r="HO31" s="6" t="str">
        <f t="shared" si="173"/>
        <v xml:space="preserve"> </v>
      </c>
      <c r="HP31" s="6">
        <f t="shared" si="173"/>
        <v>6.2915374982691549E-2</v>
      </c>
      <c r="HQ31" s="36">
        <f t="shared" si="174"/>
        <v>3.0554428564972213E-2</v>
      </c>
      <c r="HR31" s="6" t="str">
        <f t="shared" si="174"/>
        <v xml:space="preserve"> </v>
      </c>
      <c r="HS31" s="6">
        <f t="shared" si="174"/>
        <v>6.3065368923281365E-2</v>
      </c>
      <c r="HT31" s="36">
        <f t="shared" si="175"/>
        <v>1.4177682145343234E-2</v>
      </c>
      <c r="HU31" s="6" t="str">
        <f t="shared" si="175"/>
        <v xml:space="preserve"> </v>
      </c>
      <c r="HV31" s="6">
        <f t="shared" si="175"/>
        <v>2.9662589297446459E-2</v>
      </c>
      <c r="HW31" s="36">
        <f t="shared" si="176"/>
        <v>4.0236138039726442E-2</v>
      </c>
      <c r="HX31" s="6" t="str">
        <f t="shared" si="176"/>
        <v xml:space="preserve"> </v>
      </c>
      <c r="HY31" s="6">
        <f t="shared" si="176"/>
        <v>8.3048743134814723E-2</v>
      </c>
      <c r="HZ31" s="36">
        <f t="shared" si="177"/>
        <v>2.2460199664468716E-2</v>
      </c>
      <c r="IA31" s="6">
        <f t="shared" si="177"/>
        <v>4.3024325018008937E-2</v>
      </c>
      <c r="IB31" s="73" t="str">
        <f t="shared" si="177"/>
        <v xml:space="preserve"> </v>
      </c>
      <c r="IC31" s="36">
        <f t="shared" si="178"/>
        <v>3.1981184623178782E-2</v>
      </c>
      <c r="ID31" s="6">
        <f t="shared" si="178"/>
        <v>6.203773820860467E-2</v>
      </c>
      <c r="IE31" s="6" t="str">
        <f t="shared" si="178"/>
        <v xml:space="preserve"> </v>
      </c>
    </row>
    <row r="32" spans="1:239" s="24" customFormat="1" outlineLevel="1" x14ac:dyDescent="0.2">
      <c r="A32" s="26">
        <v>21</v>
      </c>
      <c r="B32" s="27" t="s">
        <v>46</v>
      </c>
      <c r="C32" s="28">
        <f t="shared" si="147"/>
        <v>600348965.5</v>
      </c>
      <c r="D32" s="34">
        <v>325948393.77999997</v>
      </c>
      <c r="E32" s="29">
        <v>274400571.72000003</v>
      </c>
      <c r="F32" s="28">
        <f t="shared" si="148"/>
        <v>626165810.21000004</v>
      </c>
      <c r="G32" s="34">
        <v>346812794.97000003</v>
      </c>
      <c r="H32" s="29">
        <v>279353015.24000001</v>
      </c>
      <c r="I32" s="28">
        <f t="shared" si="149"/>
        <v>501282234.69</v>
      </c>
      <c r="J32" s="34">
        <v>254882673.97</v>
      </c>
      <c r="K32" s="29">
        <v>246399560.72</v>
      </c>
      <c r="L32" s="6">
        <f t="shared" si="150"/>
        <v>1.0430030635407166</v>
      </c>
      <c r="M32" s="6">
        <f t="shared" si="150"/>
        <v>1.0640113637255184</v>
      </c>
      <c r="N32" s="6">
        <f t="shared" si="150"/>
        <v>1.0180482259528727</v>
      </c>
      <c r="O32" s="6">
        <f t="shared" si="94"/>
        <v>1.2491282692218881</v>
      </c>
      <c r="P32" s="6">
        <f t="shared" si="94"/>
        <v>1.3606762263127399</v>
      </c>
      <c r="Q32" s="6">
        <f t="shared" si="94"/>
        <v>1.1337399077486472</v>
      </c>
      <c r="R32" s="28">
        <f t="shared" si="95"/>
        <v>482123486</v>
      </c>
      <c r="S32" s="29">
        <v>218323782.10000002</v>
      </c>
      <c r="T32" s="29">
        <v>263799703.90000001</v>
      </c>
      <c r="U32" s="28">
        <f t="shared" si="43"/>
        <v>522007131.97000003</v>
      </c>
      <c r="V32" s="29">
        <v>250716308.98000002</v>
      </c>
      <c r="W32" s="29">
        <v>271290822.99000001</v>
      </c>
      <c r="X32" s="28">
        <f t="shared" si="44"/>
        <v>431959893.28000003</v>
      </c>
      <c r="Y32" s="29">
        <v>199647659.03</v>
      </c>
      <c r="Z32" s="29">
        <v>232312234.25000003</v>
      </c>
      <c r="AA32" s="6">
        <f t="shared" si="151"/>
        <v>1.082724959741953</v>
      </c>
      <c r="AB32" s="6">
        <f t="shared" si="151"/>
        <v>1.1483692091096291</v>
      </c>
      <c r="AC32" s="6">
        <f t="shared" si="151"/>
        <v>1.0283969958239214</v>
      </c>
      <c r="AD32" s="6">
        <f t="shared" si="96"/>
        <v>1.2084620356909632</v>
      </c>
      <c r="AE32" s="6">
        <f t="shared" si="96"/>
        <v>1.2557938830744126</v>
      </c>
      <c r="AF32" s="6">
        <f t="shared" si="96"/>
        <v>1.1677853465868424</v>
      </c>
      <c r="AG32" s="28">
        <f t="shared" si="97"/>
        <v>425755520</v>
      </c>
      <c r="AH32" s="29">
        <v>184304620</v>
      </c>
      <c r="AI32" s="29">
        <v>241450900</v>
      </c>
      <c r="AJ32" s="28">
        <f t="shared" si="98"/>
        <v>454170387.98000002</v>
      </c>
      <c r="AK32" s="29">
        <v>206350481.83000001</v>
      </c>
      <c r="AL32" s="29">
        <v>247819906.14999998</v>
      </c>
      <c r="AM32" s="28">
        <f t="shared" si="99"/>
        <v>377310036.59000003</v>
      </c>
      <c r="AN32" s="29">
        <v>165493116.19999999</v>
      </c>
      <c r="AO32" s="29">
        <v>211816920.39000002</v>
      </c>
      <c r="AP32" s="6">
        <f t="shared" si="100"/>
        <v>1.066739869820126</v>
      </c>
      <c r="AQ32" s="6">
        <f t="shared" si="100"/>
        <v>1.1196164362564542</v>
      </c>
      <c r="AR32" s="6">
        <f t="shared" si="100"/>
        <v>1.0263780592658795</v>
      </c>
      <c r="AS32" s="6">
        <f t="shared" si="101"/>
        <v>1.2037060876637096</v>
      </c>
      <c r="AT32" s="6">
        <f t="shared" si="101"/>
        <v>1.2468825687022747</v>
      </c>
      <c r="AU32" s="6">
        <f t="shared" si="101"/>
        <v>1.169972189632966</v>
      </c>
      <c r="AV32" s="28">
        <f t="shared" si="102"/>
        <v>15402628.140000001</v>
      </c>
      <c r="AW32" s="29">
        <v>9817224.2400000002</v>
      </c>
      <c r="AX32" s="29">
        <v>5585403.9000000004</v>
      </c>
      <c r="AY32" s="28">
        <f t="shared" si="103"/>
        <v>15206277.140000001</v>
      </c>
      <c r="AZ32" s="29">
        <v>9692074.2599999998</v>
      </c>
      <c r="BA32" s="29">
        <v>5514202.8799999999</v>
      </c>
      <c r="BB32" s="28">
        <f t="shared" si="104"/>
        <v>14742399.300000001</v>
      </c>
      <c r="BC32" s="29">
        <v>9397882.7100000009</v>
      </c>
      <c r="BD32" s="29">
        <v>5344516.59</v>
      </c>
      <c r="BE32" s="6">
        <f t="shared" si="152"/>
        <v>0.98725211059987328</v>
      </c>
      <c r="BF32" s="6">
        <f t="shared" si="152"/>
        <v>0.98725199945111974</v>
      </c>
      <c r="BG32" s="71">
        <f t="shared" si="153"/>
        <v>0.98725230596125724</v>
      </c>
      <c r="BH32" s="72">
        <f t="shared" si="105"/>
        <v>1.0314655593408055</v>
      </c>
      <c r="BI32" s="72">
        <f t="shared" si="105"/>
        <v>1.0313040244359464</v>
      </c>
      <c r="BJ32" s="72">
        <f t="shared" si="154"/>
        <v>1.0317496048786705</v>
      </c>
      <c r="BK32" s="28">
        <f t="shared" si="106"/>
        <v>17278537.859999999</v>
      </c>
      <c r="BL32" s="29">
        <v>17278537.859999999</v>
      </c>
      <c r="BM32" s="32"/>
      <c r="BN32" s="28">
        <f t="shared" si="107"/>
        <v>16841373.719999999</v>
      </c>
      <c r="BO32" s="29">
        <v>16841373.719999999</v>
      </c>
      <c r="BP32" s="32"/>
      <c r="BQ32" s="28">
        <f t="shared" si="108"/>
        <v>15911794</v>
      </c>
      <c r="BR32" s="29">
        <v>15911794</v>
      </c>
      <c r="BS32" s="32">
        <v>0</v>
      </c>
      <c r="BT32" s="6">
        <f t="shared" si="109"/>
        <v>0.97469900847269952</v>
      </c>
      <c r="BU32" s="6">
        <f t="shared" si="109"/>
        <v>0.97469900847269952</v>
      </c>
      <c r="BV32" s="66"/>
      <c r="BW32" s="6">
        <f t="shared" si="163"/>
        <v>1.0584207990626324</v>
      </c>
      <c r="BX32" s="6">
        <f t="shared" si="110"/>
        <v>1.0584207990626324</v>
      </c>
      <c r="BY32" s="66"/>
      <c r="BZ32" s="28">
        <f t="shared" si="111"/>
        <v>0</v>
      </c>
      <c r="CA32" s="34">
        <v>0</v>
      </c>
      <c r="CB32" s="34"/>
      <c r="CC32" s="28">
        <f t="shared" si="112"/>
        <v>10342</v>
      </c>
      <c r="CD32" s="29">
        <v>10342</v>
      </c>
      <c r="CE32" s="32"/>
      <c r="CF32" s="28">
        <f t="shared" si="113"/>
        <v>7940.99</v>
      </c>
      <c r="CG32" s="29">
        <v>7940.99</v>
      </c>
      <c r="CH32" s="32"/>
      <c r="CI32" s="6">
        <f t="shared" si="179"/>
        <v>0</v>
      </c>
      <c r="CJ32" s="6">
        <f t="shared" si="179"/>
        <v>0</v>
      </c>
      <c r="CK32" s="66"/>
      <c r="CL32" s="6">
        <f t="shared" si="161"/>
        <v>1.3023565071861318</v>
      </c>
      <c r="CM32" s="6">
        <f t="shared" si="155"/>
        <v>1.3023565071861318</v>
      </c>
      <c r="CN32" s="66"/>
      <c r="CO32" s="28">
        <f t="shared" si="114"/>
        <v>2928000</v>
      </c>
      <c r="CP32" s="29">
        <v>2928000</v>
      </c>
      <c r="CQ32" s="32"/>
      <c r="CR32" s="28">
        <f t="shared" si="115"/>
        <v>4894419.2300000004</v>
      </c>
      <c r="CS32" s="29">
        <v>4894419.2300000004</v>
      </c>
      <c r="CT32" s="32"/>
      <c r="CU32" s="28">
        <f t="shared" si="116"/>
        <v>2548300.91</v>
      </c>
      <c r="CV32" s="29">
        <v>2548300.91</v>
      </c>
      <c r="CW32" s="32">
        <v>0</v>
      </c>
      <c r="CX32" s="6">
        <f t="shared" si="117"/>
        <v>1.671591267076503</v>
      </c>
      <c r="CY32" s="6">
        <f t="shared" si="117"/>
        <v>1.671591267076503</v>
      </c>
      <c r="CZ32" s="6" t="str">
        <f t="shared" si="117"/>
        <v xml:space="preserve"> </v>
      </c>
      <c r="DA32" s="6">
        <f t="shared" si="118"/>
        <v>1.9206598446805876</v>
      </c>
      <c r="DB32" s="6">
        <f t="shared" si="118"/>
        <v>1.9206598446805876</v>
      </c>
      <c r="DC32" s="6" t="str">
        <f t="shared" si="118"/>
        <v xml:space="preserve"> </v>
      </c>
      <c r="DD32" s="28">
        <f t="shared" si="119"/>
        <v>2000</v>
      </c>
      <c r="DE32" s="29">
        <v>1400</v>
      </c>
      <c r="DF32" s="29">
        <v>600</v>
      </c>
      <c r="DG32" s="28">
        <f t="shared" si="120"/>
        <v>348553</v>
      </c>
      <c r="DH32" s="29">
        <v>243987.1</v>
      </c>
      <c r="DI32" s="29">
        <v>104565.9</v>
      </c>
      <c r="DJ32" s="28">
        <f t="shared" si="121"/>
        <v>105922</v>
      </c>
      <c r="DK32" s="29">
        <v>53310.2</v>
      </c>
      <c r="DL32" s="29">
        <v>52611.8</v>
      </c>
      <c r="DM32" s="6" t="str">
        <f t="shared" si="122"/>
        <v>СВ.200</v>
      </c>
      <c r="DN32" s="6" t="str">
        <f t="shared" si="122"/>
        <v>СВ.200</v>
      </c>
      <c r="DO32" s="6" t="str">
        <f t="shared" si="122"/>
        <v>СВ.200</v>
      </c>
      <c r="DP32" s="6" t="str">
        <f t="shared" si="123"/>
        <v>СВ.200</v>
      </c>
      <c r="DQ32" s="6" t="str">
        <f t="shared" si="123"/>
        <v>СВ.200</v>
      </c>
      <c r="DR32" s="6">
        <f t="shared" si="123"/>
        <v>1.9874990021249983</v>
      </c>
      <c r="DS32" s="28">
        <f t="shared" si="156"/>
        <v>8074000</v>
      </c>
      <c r="DT32" s="32"/>
      <c r="DU32" s="29">
        <v>8074000</v>
      </c>
      <c r="DV32" s="28">
        <f t="shared" si="124"/>
        <v>9367461.3300000001</v>
      </c>
      <c r="DW32" s="32"/>
      <c r="DX32" s="29">
        <v>9367461.3300000001</v>
      </c>
      <c r="DY32" s="28">
        <f t="shared" si="125"/>
        <v>6855976.4700000007</v>
      </c>
      <c r="DZ32" s="32"/>
      <c r="EA32" s="29">
        <v>6855976.4700000007</v>
      </c>
      <c r="EB32" s="6">
        <f t="shared" si="157"/>
        <v>1.1602008087688878</v>
      </c>
      <c r="EC32" s="6" t="str">
        <f t="shared" si="157"/>
        <v xml:space="preserve"> </v>
      </c>
      <c r="ED32" s="6">
        <f t="shared" si="157"/>
        <v>1.1602008087688878</v>
      </c>
      <c r="EE32" s="6">
        <f t="shared" si="162"/>
        <v>1.366320519183462</v>
      </c>
      <c r="EF32" s="6" t="str">
        <f t="shared" si="162"/>
        <v xml:space="preserve"> </v>
      </c>
      <c r="EG32" s="6">
        <f t="shared" si="162"/>
        <v>1.366320519183462</v>
      </c>
      <c r="EH32" s="28">
        <f t="shared" si="126"/>
        <v>8660000</v>
      </c>
      <c r="EI32" s="29"/>
      <c r="EJ32" s="29">
        <v>8660000</v>
      </c>
      <c r="EK32" s="28">
        <f t="shared" si="127"/>
        <v>8472106.7300000004</v>
      </c>
      <c r="EL32" s="32"/>
      <c r="EM32" s="29">
        <v>8472106.7300000004</v>
      </c>
      <c r="EN32" s="28">
        <f t="shared" si="128"/>
        <v>8224084</v>
      </c>
      <c r="EO32" s="32"/>
      <c r="EP32" s="29">
        <v>8224084</v>
      </c>
      <c r="EQ32" s="6">
        <f t="shared" si="129"/>
        <v>0.97830331755196309</v>
      </c>
      <c r="ER32" s="6" t="str">
        <f t="shared" si="129"/>
        <v xml:space="preserve"> </v>
      </c>
      <c r="ES32" s="6">
        <f t="shared" si="129"/>
        <v>0.97830331755196309</v>
      </c>
      <c r="ET32" s="6">
        <f t="shared" si="130"/>
        <v>1.0301580978501679</v>
      </c>
      <c r="EU32" s="6" t="str">
        <f t="shared" si="130"/>
        <v xml:space="preserve"> </v>
      </c>
      <c r="EV32" s="6">
        <f t="shared" si="130"/>
        <v>1.0301580978501679</v>
      </c>
      <c r="EW32" s="28">
        <f t="shared" si="131"/>
        <v>0</v>
      </c>
      <c r="EX32" s="32">
        <v>0</v>
      </c>
      <c r="EY32" s="28"/>
      <c r="EZ32" s="28">
        <f t="shared" si="132"/>
        <v>0</v>
      </c>
      <c r="FA32" s="29">
        <v>0</v>
      </c>
      <c r="FB32" s="28"/>
      <c r="FC32" s="28">
        <f t="shared" si="133"/>
        <v>0</v>
      </c>
      <c r="FD32" s="29">
        <v>0</v>
      </c>
      <c r="FE32" s="28"/>
      <c r="FF32" s="6" t="str">
        <f t="shared" si="158"/>
        <v xml:space="preserve"> </v>
      </c>
      <c r="FG32" s="6" t="str">
        <f t="shared" si="158"/>
        <v xml:space="preserve"> </v>
      </c>
      <c r="FH32" s="6" t="str">
        <f t="shared" si="134"/>
        <v xml:space="preserve"> </v>
      </c>
      <c r="FI32" s="6" t="str">
        <f t="shared" si="180"/>
        <v xml:space="preserve"> </v>
      </c>
      <c r="FJ32" s="6" t="str">
        <f t="shared" si="180"/>
        <v xml:space="preserve"> </v>
      </c>
      <c r="FK32" s="6" t="str">
        <f t="shared" si="160"/>
        <v xml:space="preserve"> </v>
      </c>
      <c r="FL32" s="28">
        <f t="shared" si="135"/>
        <v>4022800</v>
      </c>
      <c r="FM32" s="29">
        <v>3994000</v>
      </c>
      <c r="FN32" s="34">
        <v>28800</v>
      </c>
      <c r="FO32" s="28">
        <f t="shared" si="136"/>
        <v>12696210.84</v>
      </c>
      <c r="FP32" s="29">
        <v>12683630.84</v>
      </c>
      <c r="FQ32" s="34">
        <v>12580</v>
      </c>
      <c r="FR32" s="28">
        <f t="shared" si="137"/>
        <v>6253439.0199999996</v>
      </c>
      <c r="FS32" s="29">
        <v>6235314.0199999996</v>
      </c>
      <c r="FT32" s="34">
        <v>18125</v>
      </c>
      <c r="FU32" s="6" t="str">
        <f t="shared" si="138"/>
        <v>СВ.200</v>
      </c>
      <c r="FV32" s="6" t="str">
        <f t="shared" si="138"/>
        <v>СВ.200</v>
      </c>
      <c r="FW32" s="6">
        <f t="shared" si="138"/>
        <v>0.43680555555555556</v>
      </c>
      <c r="FX32" s="6" t="str">
        <f t="shared" si="139"/>
        <v>СВ.200</v>
      </c>
      <c r="FY32" s="6" t="str">
        <f t="shared" si="139"/>
        <v>СВ.200</v>
      </c>
      <c r="FZ32" s="6">
        <f t="shared" si="140"/>
        <v>1.440779014308426</v>
      </c>
      <c r="GA32" s="28">
        <f t="shared" si="141"/>
        <v>0</v>
      </c>
      <c r="GB32" s="29">
        <v>0</v>
      </c>
      <c r="GC32" s="28"/>
      <c r="GD32" s="28">
        <f t="shared" si="142"/>
        <v>0</v>
      </c>
      <c r="GE32" s="29">
        <v>0</v>
      </c>
      <c r="GF32" s="28"/>
      <c r="GG32" s="8" t="str">
        <f t="shared" si="165"/>
        <v xml:space="preserve"> </v>
      </c>
      <c r="GH32" s="8" t="str">
        <f t="shared" si="164"/>
        <v xml:space="preserve"> </v>
      </c>
      <c r="GI32" s="6" t="str">
        <f t="shared" si="143"/>
        <v xml:space="preserve"> </v>
      </c>
      <c r="GJ32" s="36">
        <f t="shared" si="166"/>
        <v>0.86170995775888626</v>
      </c>
      <c r="GK32" s="6">
        <f t="shared" si="166"/>
        <v>0.78329239065303735</v>
      </c>
      <c r="GL32" s="6">
        <f t="shared" si="166"/>
        <v>0.94282730687978655</v>
      </c>
      <c r="GM32" s="36">
        <f t="shared" si="167"/>
        <v>0.83365639493304844</v>
      </c>
      <c r="GN32" s="6">
        <f t="shared" si="167"/>
        <v>0.72291539590310516</v>
      </c>
      <c r="GO32" s="6">
        <f t="shared" si="167"/>
        <v>0.97113977007524499</v>
      </c>
      <c r="GP32" s="36">
        <f t="shared" si="168"/>
        <v>0.87348395640385179</v>
      </c>
      <c r="GQ32" s="6">
        <f t="shared" si="168"/>
        <v>0.82892590378498854</v>
      </c>
      <c r="GR32" s="6">
        <f t="shared" si="168"/>
        <v>0.9117768638997108</v>
      </c>
      <c r="GS32" s="36">
        <f t="shared" si="169"/>
        <v>0.87004632727144693</v>
      </c>
      <c r="GT32" s="6">
        <f t="shared" si="169"/>
        <v>0.82304371291003997</v>
      </c>
      <c r="GU32" s="6">
        <f t="shared" si="169"/>
        <v>0.91348429489314065</v>
      </c>
      <c r="GV32" s="36">
        <f t="shared" si="144"/>
        <v>3.4129092837894219E-2</v>
      </c>
      <c r="GW32" s="6">
        <f t="shared" si="144"/>
        <v>4.7072341121654877E-2</v>
      </c>
      <c r="GX32" s="6">
        <f t="shared" si="144"/>
        <v>2.3005747446983624E-2</v>
      </c>
      <c r="GY32" s="38">
        <f t="shared" si="170"/>
        <v>2.9130401116576912E-2</v>
      </c>
      <c r="GZ32" s="39">
        <f t="shared" si="170"/>
        <v>3.8657534084761712E-2</v>
      </c>
      <c r="HA32" s="6">
        <f t="shared" si="170"/>
        <v>2.0325799521066945E-2</v>
      </c>
      <c r="HB32" s="36">
        <f t="shared" si="145"/>
        <v>3.6836276347734537E-2</v>
      </c>
      <c r="HC32" s="6">
        <f t="shared" si="145"/>
        <v>7.9699376778612857E-2</v>
      </c>
      <c r="HD32" s="6" t="str">
        <f t="shared" si="92"/>
        <v xml:space="preserve"> </v>
      </c>
      <c r="HE32" s="36">
        <f t="shared" si="171"/>
        <v>3.2262727247504119E-2</v>
      </c>
      <c r="HF32" s="6">
        <f t="shared" si="171"/>
        <v>6.7173028306441201E-2</v>
      </c>
      <c r="HG32" s="6" t="str">
        <f t="shared" si="93"/>
        <v xml:space="preserve"> </v>
      </c>
      <c r="HH32" s="36">
        <f t="shared" si="172"/>
        <v>1.8383628025513433E-5</v>
      </c>
      <c r="HI32" s="6">
        <f t="shared" si="172"/>
        <v>3.9775021848900061E-5</v>
      </c>
      <c r="HJ32" s="6" t="str">
        <f t="shared" si="172"/>
        <v xml:space="preserve"> </v>
      </c>
      <c r="HK32" s="36">
        <f t="shared" si="146"/>
        <v>1.9811989849583817E-5</v>
      </c>
      <c r="HL32" s="6">
        <f t="shared" si="146"/>
        <v>4.1249809563944227E-5</v>
      </c>
      <c r="HM32" s="6" t="str">
        <f t="shared" si="146"/>
        <v xml:space="preserve"> </v>
      </c>
      <c r="HN32" s="36">
        <f t="shared" si="173"/>
        <v>1.9038999055102274E-2</v>
      </c>
      <c r="HO32" s="6" t="str">
        <f t="shared" si="173"/>
        <v xml:space="preserve"> </v>
      </c>
      <c r="HP32" s="6">
        <f t="shared" si="173"/>
        <v>3.540099395346416E-2</v>
      </c>
      <c r="HQ32" s="36">
        <f t="shared" si="174"/>
        <v>1.6229867775996009E-2</v>
      </c>
      <c r="HR32" s="6" t="str">
        <f t="shared" si="174"/>
        <v xml:space="preserve"> </v>
      </c>
      <c r="HS32" s="6">
        <f t="shared" si="174"/>
        <v>3.1228873268272287E-2</v>
      </c>
      <c r="HT32" s="36">
        <f t="shared" si="175"/>
        <v>1.5871789433830375E-2</v>
      </c>
      <c r="HU32" s="6" t="str">
        <f t="shared" si="175"/>
        <v xml:space="preserve"> </v>
      </c>
      <c r="HV32" s="6">
        <f t="shared" si="175"/>
        <v>2.9511904494112968E-2</v>
      </c>
      <c r="HW32" s="36">
        <f t="shared" si="176"/>
        <v>1.7945083038709043E-2</v>
      </c>
      <c r="HX32" s="6" t="str">
        <f t="shared" si="176"/>
        <v xml:space="preserve"> </v>
      </c>
      <c r="HY32" s="6">
        <f t="shared" si="176"/>
        <v>3.452922301889029E-2</v>
      </c>
      <c r="HZ32" s="36">
        <f t="shared" si="177"/>
        <v>1.4476897316822114E-2</v>
      </c>
      <c r="IA32" s="6">
        <f t="shared" si="177"/>
        <v>3.1231590945241444E-2</v>
      </c>
      <c r="IB32" s="73">
        <f t="shared" si="177"/>
        <v>7.8019997778055016E-5</v>
      </c>
      <c r="IC32" s="36">
        <f t="shared" si="178"/>
        <v>2.4321910683644945E-2</v>
      </c>
      <c r="ID32" s="6">
        <f t="shared" si="178"/>
        <v>5.0589572300267831E-2</v>
      </c>
      <c r="IE32" s="6">
        <f t="shared" si="178"/>
        <v>4.6370901386751696E-5</v>
      </c>
    </row>
    <row r="33" spans="1:256" s="24" customFormat="1" outlineLevel="1" x14ac:dyDescent="0.2">
      <c r="A33" s="26">
        <v>22</v>
      </c>
      <c r="B33" s="27" t="s">
        <v>47</v>
      </c>
      <c r="C33" s="28">
        <f t="shared" si="147"/>
        <v>123179181.5</v>
      </c>
      <c r="D33" s="34">
        <v>72383257.230000004</v>
      </c>
      <c r="E33" s="29">
        <v>50795924.269999996</v>
      </c>
      <c r="F33" s="28">
        <f t="shared" si="148"/>
        <v>131365942.28</v>
      </c>
      <c r="G33" s="34">
        <v>76920319.640000001</v>
      </c>
      <c r="H33" s="29">
        <v>54445622.640000001</v>
      </c>
      <c r="I33" s="28">
        <f t="shared" si="149"/>
        <v>113495150.65000001</v>
      </c>
      <c r="J33" s="34">
        <v>68065843.5</v>
      </c>
      <c r="K33" s="29">
        <v>45429307.149999999</v>
      </c>
      <c r="L33" s="6">
        <f t="shared" si="150"/>
        <v>1.066462211230069</v>
      </c>
      <c r="M33" s="6">
        <f t="shared" si="150"/>
        <v>1.0626811031117782</v>
      </c>
      <c r="N33" s="6">
        <f t="shared" si="150"/>
        <v>1.0718502207106311</v>
      </c>
      <c r="O33" s="6">
        <f t="shared" si="94"/>
        <v>1.1574586361412966</v>
      </c>
      <c r="P33" s="6">
        <f t="shared" si="94"/>
        <v>1.1300869229659953</v>
      </c>
      <c r="Q33" s="6">
        <f t="shared" si="94"/>
        <v>1.1984691393207831</v>
      </c>
      <c r="R33" s="28">
        <f t="shared" si="95"/>
        <v>111836410.31</v>
      </c>
      <c r="S33" s="29">
        <v>64526289</v>
      </c>
      <c r="T33" s="29">
        <v>47310121.310000002</v>
      </c>
      <c r="U33" s="28">
        <f t="shared" si="43"/>
        <v>120699142.03</v>
      </c>
      <c r="V33" s="29">
        <v>69499223.399999991</v>
      </c>
      <c r="W33" s="29">
        <v>51199918.630000003</v>
      </c>
      <c r="X33" s="28">
        <f t="shared" si="44"/>
        <v>101927639.08000001</v>
      </c>
      <c r="Y33" s="29">
        <v>59024971.609999999</v>
      </c>
      <c r="Z33" s="29">
        <v>42902667.470000006</v>
      </c>
      <c r="AA33" s="6">
        <f t="shared" si="151"/>
        <v>1.0792472835584881</v>
      </c>
      <c r="AB33" s="6">
        <f t="shared" si="151"/>
        <v>1.0770683465153248</v>
      </c>
      <c r="AC33" s="6">
        <f t="shared" si="151"/>
        <v>1.0822191364615632</v>
      </c>
      <c r="AD33" s="6">
        <f t="shared" si="96"/>
        <v>1.1841649931209217</v>
      </c>
      <c r="AE33" s="6">
        <f t="shared" si="96"/>
        <v>1.1774545841242801</v>
      </c>
      <c r="AF33" s="6">
        <f t="shared" si="96"/>
        <v>1.1933970927519113</v>
      </c>
      <c r="AG33" s="28">
        <f t="shared" si="97"/>
        <v>85826664.439999998</v>
      </c>
      <c r="AH33" s="29">
        <v>44472850</v>
      </c>
      <c r="AI33" s="29">
        <v>41353814.439999998</v>
      </c>
      <c r="AJ33" s="28">
        <f t="shared" si="98"/>
        <v>93411590.060000002</v>
      </c>
      <c r="AK33" s="29">
        <v>48768158.829999998</v>
      </c>
      <c r="AL33" s="29">
        <v>44643431.229999997</v>
      </c>
      <c r="AM33" s="28">
        <f t="shared" si="99"/>
        <v>78714777.900000006</v>
      </c>
      <c r="AN33" s="29">
        <v>41862626.799999997</v>
      </c>
      <c r="AO33" s="29">
        <v>36852151.100000001</v>
      </c>
      <c r="AP33" s="6">
        <f t="shared" si="100"/>
        <v>1.0883749318407043</v>
      </c>
      <c r="AQ33" s="6">
        <f t="shared" si="100"/>
        <v>1.096582720243924</v>
      </c>
      <c r="AR33" s="6">
        <f t="shared" si="100"/>
        <v>1.0795480860604258</v>
      </c>
      <c r="AS33" s="6">
        <f t="shared" si="101"/>
        <v>1.1867096948259317</v>
      </c>
      <c r="AT33" s="6">
        <f t="shared" si="101"/>
        <v>1.1649569689687986</v>
      </c>
      <c r="AU33" s="6">
        <f t="shared" si="101"/>
        <v>1.2114199550755667</v>
      </c>
      <c r="AV33" s="28">
        <f t="shared" si="102"/>
        <v>13470700</v>
      </c>
      <c r="AW33" s="29">
        <v>11763800</v>
      </c>
      <c r="AX33" s="29">
        <v>1706900</v>
      </c>
      <c r="AY33" s="28">
        <f t="shared" si="103"/>
        <v>13245834.790000001</v>
      </c>
      <c r="AZ33" s="29">
        <v>11560735.470000001</v>
      </c>
      <c r="BA33" s="29">
        <v>1685099.32</v>
      </c>
      <c r="BB33" s="28">
        <f t="shared" si="104"/>
        <v>12844478.459999999</v>
      </c>
      <c r="BC33" s="29">
        <v>11207610.039999999</v>
      </c>
      <c r="BD33" s="29">
        <v>1636868.42</v>
      </c>
      <c r="BE33" s="6">
        <f t="shared" si="152"/>
        <v>0.98330708797612598</v>
      </c>
      <c r="BF33" s="6">
        <f t="shared" si="152"/>
        <v>0.98273818579030592</v>
      </c>
      <c r="BG33" s="71">
        <f t="shared" si="153"/>
        <v>0.98722791024664602</v>
      </c>
      <c r="BH33" s="72">
        <f t="shared" si="105"/>
        <v>1.0312473823869064</v>
      </c>
      <c r="BI33" s="72">
        <f t="shared" si="105"/>
        <v>1.031507647816055</v>
      </c>
      <c r="BJ33" s="72">
        <f t="shared" si="154"/>
        <v>1.0294653494506296</v>
      </c>
      <c r="BK33" s="28">
        <f t="shared" si="106"/>
        <v>2961100</v>
      </c>
      <c r="BL33" s="29">
        <v>2961100</v>
      </c>
      <c r="BM33" s="32"/>
      <c r="BN33" s="28">
        <f t="shared" si="107"/>
        <v>3103333.16</v>
      </c>
      <c r="BO33" s="29">
        <v>3103333.16</v>
      </c>
      <c r="BP33" s="32"/>
      <c r="BQ33" s="28">
        <f t="shared" si="108"/>
        <v>2932041.06</v>
      </c>
      <c r="BR33" s="29">
        <v>2932041.06</v>
      </c>
      <c r="BS33" s="32">
        <v>0</v>
      </c>
      <c r="BT33" s="6">
        <f t="shared" si="109"/>
        <v>1.0480338928101045</v>
      </c>
      <c r="BU33" s="6">
        <f t="shared" si="109"/>
        <v>1.0480338928101045</v>
      </c>
      <c r="BV33" s="66"/>
      <c r="BW33" s="6">
        <f t="shared" si="163"/>
        <v>1.0584207712288995</v>
      </c>
      <c r="BX33" s="6">
        <f t="shared" si="110"/>
        <v>1.0584207712288995</v>
      </c>
      <c r="BY33" s="66"/>
      <c r="BZ33" s="28">
        <f t="shared" si="111"/>
        <v>390</v>
      </c>
      <c r="CA33" s="34">
        <v>390</v>
      </c>
      <c r="CB33" s="34"/>
      <c r="CC33" s="28">
        <f t="shared" si="112"/>
        <v>390</v>
      </c>
      <c r="CD33" s="29">
        <v>390</v>
      </c>
      <c r="CE33" s="32"/>
      <c r="CF33" s="28">
        <f t="shared" si="113"/>
        <v>4148</v>
      </c>
      <c r="CG33" s="29">
        <v>4148</v>
      </c>
      <c r="CH33" s="32"/>
      <c r="CI33" s="6">
        <f t="shared" si="179"/>
        <v>1</v>
      </c>
      <c r="CJ33" s="6">
        <f t="shared" si="179"/>
        <v>1</v>
      </c>
      <c r="CK33" s="66"/>
      <c r="CL33" s="6">
        <f t="shared" si="161"/>
        <v>9.4021215043394404E-2</v>
      </c>
      <c r="CM33" s="6">
        <f t="shared" si="155"/>
        <v>9.4021215043394404E-2</v>
      </c>
      <c r="CN33" s="66"/>
      <c r="CO33" s="28">
        <f t="shared" si="114"/>
        <v>943800</v>
      </c>
      <c r="CP33" s="29">
        <v>943800</v>
      </c>
      <c r="CQ33" s="32"/>
      <c r="CR33" s="28">
        <f t="shared" si="115"/>
        <v>1412219.35</v>
      </c>
      <c r="CS33" s="29">
        <v>1412219.35</v>
      </c>
      <c r="CT33" s="32"/>
      <c r="CU33" s="28">
        <f t="shared" si="116"/>
        <v>846681.54</v>
      </c>
      <c r="CV33" s="29">
        <v>846681.54</v>
      </c>
      <c r="CW33" s="32">
        <v>0</v>
      </c>
      <c r="CX33" s="6">
        <f t="shared" si="117"/>
        <v>1.4963120894257258</v>
      </c>
      <c r="CY33" s="6">
        <f t="shared" si="117"/>
        <v>1.4963120894257258</v>
      </c>
      <c r="CZ33" s="6" t="str">
        <f t="shared" si="117"/>
        <v xml:space="preserve"> </v>
      </c>
      <c r="DA33" s="6">
        <f t="shared" si="118"/>
        <v>1.6679463095416016</v>
      </c>
      <c r="DB33" s="6">
        <f t="shared" si="118"/>
        <v>1.6679463095416016</v>
      </c>
      <c r="DC33" s="6" t="str">
        <f t="shared" si="118"/>
        <v xml:space="preserve"> </v>
      </c>
      <c r="DD33" s="28">
        <f t="shared" si="119"/>
        <v>1457581.8</v>
      </c>
      <c r="DE33" s="29">
        <v>1267939</v>
      </c>
      <c r="DF33" s="29">
        <v>189642.8</v>
      </c>
      <c r="DG33" s="28">
        <f t="shared" si="120"/>
        <v>1811341</v>
      </c>
      <c r="DH33" s="29">
        <v>1267938.7</v>
      </c>
      <c r="DI33" s="29">
        <v>543402.30000000005</v>
      </c>
      <c r="DJ33" s="28">
        <f t="shared" si="121"/>
        <v>527363.65</v>
      </c>
      <c r="DK33" s="29">
        <v>369154.56</v>
      </c>
      <c r="DL33" s="29">
        <v>158209.09</v>
      </c>
      <c r="DM33" s="6">
        <f t="shared" si="122"/>
        <v>1.2427028109159979</v>
      </c>
      <c r="DN33" s="6">
        <f t="shared" si="122"/>
        <v>0.99999976339555763</v>
      </c>
      <c r="DO33" s="6" t="str">
        <f t="shared" si="122"/>
        <v>СВ.200</v>
      </c>
      <c r="DP33" s="6" t="str">
        <f t="shared" si="123"/>
        <v>СВ.200</v>
      </c>
      <c r="DQ33" s="6" t="str">
        <f t="shared" si="123"/>
        <v>СВ.200</v>
      </c>
      <c r="DR33" s="6" t="str">
        <f t="shared" si="123"/>
        <v>СВ.200</v>
      </c>
      <c r="DS33" s="28">
        <f t="shared" si="156"/>
        <v>837935.55</v>
      </c>
      <c r="DT33" s="32"/>
      <c r="DU33" s="29">
        <v>837935.55</v>
      </c>
      <c r="DV33" s="28">
        <f t="shared" si="124"/>
        <v>887649.05</v>
      </c>
      <c r="DW33" s="32"/>
      <c r="DX33" s="29">
        <v>887649.05</v>
      </c>
      <c r="DY33" s="28">
        <f t="shared" si="125"/>
        <v>769593.89</v>
      </c>
      <c r="DZ33" s="32"/>
      <c r="EA33" s="29">
        <v>769593.89</v>
      </c>
      <c r="EB33" s="6">
        <f t="shared" si="157"/>
        <v>1.0593285485978008</v>
      </c>
      <c r="EC33" s="6" t="str">
        <f t="shared" si="157"/>
        <v xml:space="preserve"> </v>
      </c>
      <c r="ED33" s="6">
        <f t="shared" si="157"/>
        <v>1.0593285485978008</v>
      </c>
      <c r="EE33" s="6">
        <f t="shared" si="162"/>
        <v>1.1533992947890999</v>
      </c>
      <c r="EF33" s="6" t="str">
        <f t="shared" si="162"/>
        <v xml:space="preserve"> </v>
      </c>
      <c r="EG33" s="6">
        <f t="shared" si="162"/>
        <v>1.1533992947890999</v>
      </c>
      <c r="EH33" s="28">
        <f t="shared" si="126"/>
        <v>3221828.52</v>
      </c>
      <c r="EI33" s="29"/>
      <c r="EJ33" s="29">
        <v>3221828.52</v>
      </c>
      <c r="EK33" s="28">
        <f t="shared" si="127"/>
        <v>3440336.73</v>
      </c>
      <c r="EL33" s="32"/>
      <c r="EM33" s="29">
        <v>3440336.73</v>
      </c>
      <c r="EN33" s="28">
        <f t="shared" si="128"/>
        <v>3485844.97</v>
      </c>
      <c r="EO33" s="32"/>
      <c r="EP33" s="29">
        <v>3485844.97</v>
      </c>
      <c r="EQ33" s="6">
        <f t="shared" si="129"/>
        <v>1.0678211793841841</v>
      </c>
      <c r="ER33" s="6" t="str">
        <f t="shared" si="129"/>
        <v xml:space="preserve"> </v>
      </c>
      <c r="ES33" s="6">
        <f t="shared" si="129"/>
        <v>1.0678211793841841</v>
      </c>
      <c r="ET33" s="6">
        <f t="shared" si="130"/>
        <v>0.98694484683293293</v>
      </c>
      <c r="EU33" s="6" t="str">
        <f t="shared" si="130"/>
        <v xml:space="preserve"> </v>
      </c>
      <c r="EV33" s="6">
        <f t="shared" si="130"/>
        <v>0.98694484683293293</v>
      </c>
      <c r="EW33" s="28">
        <f t="shared" si="131"/>
        <v>51341</v>
      </c>
      <c r="EX33" s="32">
        <v>51341</v>
      </c>
      <c r="EY33" s="28"/>
      <c r="EZ33" s="28">
        <f t="shared" si="132"/>
        <v>51341</v>
      </c>
      <c r="FA33" s="29">
        <v>51341</v>
      </c>
      <c r="FB33" s="28"/>
      <c r="FC33" s="28">
        <f t="shared" si="133"/>
        <v>42804</v>
      </c>
      <c r="FD33" s="29">
        <v>42804</v>
      </c>
      <c r="FE33" s="28"/>
      <c r="FF33" s="6">
        <f t="shared" si="158"/>
        <v>1</v>
      </c>
      <c r="FG33" s="6">
        <f t="shared" si="158"/>
        <v>1</v>
      </c>
      <c r="FH33" s="6" t="str">
        <f t="shared" si="134"/>
        <v xml:space="preserve"> </v>
      </c>
      <c r="FI33" s="6">
        <f t="shared" si="180"/>
        <v>1.1994439771983927</v>
      </c>
      <c r="FJ33" s="6">
        <f t="shared" si="180"/>
        <v>1.1994439771983927</v>
      </c>
      <c r="FK33" s="6" t="str">
        <f t="shared" si="160"/>
        <v xml:space="preserve"> </v>
      </c>
      <c r="FL33" s="28">
        <f t="shared" si="135"/>
        <v>3065069</v>
      </c>
      <c r="FM33" s="29">
        <v>3065069</v>
      </c>
      <c r="FN33" s="34">
        <v>0</v>
      </c>
      <c r="FO33" s="28">
        <f t="shared" si="136"/>
        <v>3335106.89</v>
      </c>
      <c r="FP33" s="29">
        <v>3335106.89</v>
      </c>
      <c r="FQ33" s="34">
        <v>0</v>
      </c>
      <c r="FR33" s="28">
        <f t="shared" si="137"/>
        <v>1759905.61</v>
      </c>
      <c r="FS33" s="29">
        <v>1759905.61</v>
      </c>
      <c r="FT33" s="34">
        <v>0</v>
      </c>
      <c r="FU33" s="6">
        <f t="shared" si="138"/>
        <v>1.0881017327831772</v>
      </c>
      <c r="FV33" s="6">
        <f t="shared" si="138"/>
        <v>1.0881017327831772</v>
      </c>
      <c r="FW33" s="6" t="str">
        <f t="shared" si="138"/>
        <v xml:space="preserve"> </v>
      </c>
      <c r="FX33" s="6">
        <f t="shared" si="139"/>
        <v>1.8950487293463425</v>
      </c>
      <c r="FY33" s="6">
        <f t="shared" si="139"/>
        <v>1.8950487293463425</v>
      </c>
      <c r="FZ33" s="6" t="str">
        <f t="shared" si="140"/>
        <v xml:space="preserve"> </v>
      </c>
      <c r="GA33" s="28">
        <f t="shared" si="141"/>
        <v>0</v>
      </c>
      <c r="GB33" s="29">
        <v>0</v>
      </c>
      <c r="GC33" s="28"/>
      <c r="GD33" s="28">
        <f t="shared" si="142"/>
        <v>0</v>
      </c>
      <c r="GE33" s="29">
        <v>0</v>
      </c>
      <c r="GF33" s="28"/>
      <c r="GG33" s="8" t="str">
        <f t="shared" si="165"/>
        <v xml:space="preserve"> </v>
      </c>
      <c r="GH33" s="8" t="str">
        <f t="shared" si="164"/>
        <v xml:space="preserve"> </v>
      </c>
      <c r="GI33" s="6" t="str">
        <f t="shared" si="143"/>
        <v xml:space="preserve"> </v>
      </c>
      <c r="GJ33" s="36">
        <f t="shared" si="166"/>
        <v>0.89807924388177385</v>
      </c>
      <c r="GK33" s="6">
        <f t="shared" si="166"/>
        <v>0.86717461468026913</v>
      </c>
      <c r="GL33" s="6">
        <f t="shared" si="166"/>
        <v>0.9443830461323689</v>
      </c>
      <c r="GM33" s="36">
        <f t="shared" si="167"/>
        <v>0.91880086980791231</v>
      </c>
      <c r="GN33" s="6">
        <f t="shared" si="167"/>
        <v>0.90352229066738177</v>
      </c>
      <c r="GO33" s="6">
        <f t="shared" si="167"/>
        <v>0.94038631844728959</v>
      </c>
      <c r="GP33" s="36">
        <f t="shared" si="168"/>
        <v>0.77226136708826432</v>
      </c>
      <c r="GQ33" s="6">
        <f t="shared" si="168"/>
        <v>0.70923586506067271</v>
      </c>
      <c r="GR33" s="6">
        <f t="shared" si="168"/>
        <v>0.8589710913842159</v>
      </c>
      <c r="GS33" s="36">
        <f t="shared" si="169"/>
        <v>0.7739209118552175</v>
      </c>
      <c r="GT33" s="6">
        <f t="shared" si="169"/>
        <v>0.70170796800586988</v>
      </c>
      <c r="GU33" s="6">
        <f t="shared" si="169"/>
        <v>0.87194340195380104</v>
      </c>
      <c r="GV33" s="36">
        <f t="shared" si="144"/>
        <v>0.12601565753837135</v>
      </c>
      <c r="GW33" s="6">
        <f t="shared" si="144"/>
        <v>0.18987912631373816</v>
      </c>
      <c r="GX33" s="6">
        <f t="shared" si="144"/>
        <v>3.815306871407452E-2</v>
      </c>
      <c r="GY33" s="38">
        <f t="shared" si="170"/>
        <v>0.10974257618755669</v>
      </c>
      <c r="GZ33" s="39">
        <f t="shared" si="170"/>
        <v>0.16634337629159757</v>
      </c>
      <c r="HA33" s="6">
        <f t="shared" si="170"/>
        <v>3.291214839963897E-2</v>
      </c>
      <c r="HB33" s="36">
        <f t="shared" si="145"/>
        <v>2.8765907721052256E-2</v>
      </c>
      <c r="HC33" s="6">
        <f t="shared" si="145"/>
        <v>4.9674586535561401E-2</v>
      </c>
      <c r="HD33" s="6" t="str">
        <f t="shared" si="92"/>
        <v xml:space="preserve"> </v>
      </c>
      <c r="HE33" s="36">
        <f t="shared" si="171"/>
        <v>2.5711310849489393E-2</v>
      </c>
      <c r="HF33" s="6">
        <f t="shared" si="171"/>
        <v>4.4652774638054456E-2</v>
      </c>
      <c r="HG33" s="6" t="str">
        <f t="shared" si="93"/>
        <v xml:space="preserve"> </v>
      </c>
      <c r="HH33" s="36">
        <f t="shared" si="172"/>
        <v>4.0695536926391053E-5</v>
      </c>
      <c r="HI33" s="6">
        <f t="shared" si="172"/>
        <v>7.0275340874492628E-5</v>
      </c>
      <c r="HJ33" s="6" t="str">
        <f t="shared" si="172"/>
        <v xml:space="preserve"> </v>
      </c>
      <c r="HK33" s="36">
        <f t="shared" si="146"/>
        <v>3.2311745836856468E-6</v>
      </c>
      <c r="HL33" s="6">
        <f t="shared" si="146"/>
        <v>5.6115734956543421E-6</v>
      </c>
      <c r="HM33" s="6" t="str">
        <f t="shared" si="146"/>
        <v xml:space="preserve"> </v>
      </c>
      <c r="HN33" s="36">
        <f t="shared" si="173"/>
        <v>3.4199212318300268E-2</v>
      </c>
      <c r="HO33" s="6" t="str">
        <f t="shared" si="173"/>
        <v xml:space="preserve"> </v>
      </c>
      <c r="HP33" s="6">
        <f t="shared" si="173"/>
        <v>8.1250075474619432E-2</v>
      </c>
      <c r="HQ33" s="36">
        <f t="shared" si="174"/>
        <v>2.8503406669990228E-2</v>
      </c>
      <c r="HR33" s="6" t="str">
        <f t="shared" si="174"/>
        <v xml:space="preserve"> </v>
      </c>
      <c r="HS33" s="6">
        <f t="shared" si="174"/>
        <v>6.7194183546693653E-2</v>
      </c>
      <c r="HT33" s="36">
        <f t="shared" si="175"/>
        <v>7.5503945440742364E-3</v>
      </c>
      <c r="HU33" s="6" t="str">
        <f t="shared" si="175"/>
        <v xml:space="preserve"> </v>
      </c>
      <c r="HV33" s="6">
        <f t="shared" si="175"/>
        <v>1.7938136143589301E-2</v>
      </c>
      <c r="HW33" s="36">
        <f t="shared" si="176"/>
        <v>7.3542283322890001E-3</v>
      </c>
      <c r="HX33" s="6" t="str">
        <f t="shared" si="176"/>
        <v xml:space="preserve"> </v>
      </c>
      <c r="HY33" s="6">
        <f t="shared" si="176"/>
        <v>1.7336923060652917E-2</v>
      </c>
      <c r="HZ33" s="36">
        <f t="shared" si="177"/>
        <v>1.7266225587926173E-2</v>
      </c>
      <c r="IA33" s="6">
        <f t="shared" si="177"/>
        <v>2.9816288970511546E-2</v>
      </c>
      <c r="IB33" s="73" t="str">
        <f t="shared" si="177"/>
        <v xml:space="preserve"> </v>
      </c>
      <c r="IC33" s="36">
        <f t="shared" si="178"/>
        <v>2.7631570812417648E-2</v>
      </c>
      <c r="ID33" s="6">
        <f t="shared" si="178"/>
        <v>4.7987685715636365E-2</v>
      </c>
      <c r="IE33" s="6" t="str">
        <f t="shared" si="178"/>
        <v xml:space="preserve"> </v>
      </c>
    </row>
    <row r="34" spans="1:256" s="24" customFormat="1" outlineLevel="1" x14ac:dyDescent="0.2">
      <c r="A34" s="26">
        <v>23</v>
      </c>
      <c r="B34" s="27" t="s">
        <v>48</v>
      </c>
      <c r="C34" s="28">
        <f t="shared" si="147"/>
        <v>137153245.91</v>
      </c>
      <c r="D34" s="34">
        <v>101168382.31999999</v>
      </c>
      <c r="E34" s="29">
        <v>35984863.590000004</v>
      </c>
      <c r="F34" s="28">
        <f t="shared" si="148"/>
        <v>143234313.66999999</v>
      </c>
      <c r="G34" s="34">
        <v>105495717.73999999</v>
      </c>
      <c r="H34" s="29">
        <v>37738595.93</v>
      </c>
      <c r="I34" s="28">
        <f t="shared" si="149"/>
        <v>144256397.45000002</v>
      </c>
      <c r="J34" s="34">
        <v>101712690.93000001</v>
      </c>
      <c r="K34" s="29">
        <v>42543706.520000003</v>
      </c>
      <c r="L34" s="6">
        <f t="shared" si="150"/>
        <v>1.0443377604347066</v>
      </c>
      <c r="M34" s="6">
        <f t="shared" si="150"/>
        <v>1.0427735950774863</v>
      </c>
      <c r="N34" s="6">
        <f t="shared" si="150"/>
        <v>1.0487352782542532</v>
      </c>
      <c r="O34" s="6">
        <f t="shared" si="94"/>
        <v>0.99291481141864579</v>
      </c>
      <c r="P34" s="6">
        <f t="shared" si="94"/>
        <v>1.0371932624671538</v>
      </c>
      <c r="Q34" s="6">
        <f t="shared" si="94"/>
        <v>0.88705472599710844</v>
      </c>
      <c r="R34" s="28">
        <f t="shared" si="95"/>
        <v>123696628.91</v>
      </c>
      <c r="S34" s="29">
        <v>90520136</v>
      </c>
      <c r="T34" s="29">
        <v>33176492.91</v>
      </c>
      <c r="U34" s="28">
        <f t="shared" si="43"/>
        <v>125398766.25</v>
      </c>
      <c r="V34" s="29">
        <v>90938054.579999998</v>
      </c>
      <c r="W34" s="29">
        <v>34460711.670000002</v>
      </c>
      <c r="X34" s="28">
        <f t="shared" si="44"/>
        <v>128356363.09</v>
      </c>
      <c r="Y34" s="29">
        <v>87269528.590000004</v>
      </c>
      <c r="Z34" s="29">
        <v>41086834.5</v>
      </c>
      <c r="AA34" s="6">
        <f t="shared" si="151"/>
        <v>1.0137605798557248</v>
      </c>
      <c r="AB34" s="6">
        <f t="shared" si="151"/>
        <v>1.0046168576238108</v>
      </c>
      <c r="AC34" s="6">
        <f t="shared" si="151"/>
        <v>1.0387086954454103</v>
      </c>
      <c r="AD34" s="6">
        <f t="shared" si="96"/>
        <v>0.97695792581840124</v>
      </c>
      <c r="AE34" s="6">
        <f t="shared" si="96"/>
        <v>1.0420367343478507</v>
      </c>
      <c r="AF34" s="6">
        <f t="shared" si="96"/>
        <v>0.83872880666920202</v>
      </c>
      <c r="AG34" s="28">
        <f t="shared" si="97"/>
        <v>93978770.879999995</v>
      </c>
      <c r="AH34" s="29">
        <v>71068650</v>
      </c>
      <c r="AI34" s="29">
        <v>22910120.879999999</v>
      </c>
      <c r="AJ34" s="28">
        <f t="shared" si="98"/>
        <v>95133820.210000008</v>
      </c>
      <c r="AK34" s="29">
        <v>71739109.969999999</v>
      </c>
      <c r="AL34" s="29">
        <v>23394710.240000002</v>
      </c>
      <c r="AM34" s="28">
        <f t="shared" si="99"/>
        <v>100138138.62</v>
      </c>
      <c r="AN34" s="29">
        <v>68367714.900000006</v>
      </c>
      <c r="AO34" s="29">
        <v>31770423.719999999</v>
      </c>
      <c r="AP34" s="6">
        <f t="shared" si="100"/>
        <v>1.012290534545029</v>
      </c>
      <c r="AQ34" s="6">
        <f t="shared" si="100"/>
        <v>1.0094339764439031</v>
      </c>
      <c r="AR34" s="6">
        <f t="shared" si="100"/>
        <v>1.0211517591957815</v>
      </c>
      <c r="AS34" s="6">
        <f t="shared" si="101"/>
        <v>0.95002584950185487</v>
      </c>
      <c r="AT34" s="6">
        <f t="shared" si="101"/>
        <v>1.0493126774082073</v>
      </c>
      <c r="AU34" s="6">
        <f t="shared" si="101"/>
        <v>0.73636758660139146</v>
      </c>
      <c r="AV34" s="28">
        <f t="shared" si="102"/>
        <v>11987392.029999999</v>
      </c>
      <c r="AW34" s="29">
        <v>9887300</v>
      </c>
      <c r="AX34" s="29">
        <v>2100092.0299999998</v>
      </c>
      <c r="AY34" s="28">
        <f t="shared" si="103"/>
        <v>11986599.49</v>
      </c>
      <c r="AZ34" s="29">
        <v>9886649.9600000009</v>
      </c>
      <c r="BA34" s="29">
        <v>2099949.5299999998</v>
      </c>
      <c r="BB34" s="28">
        <f t="shared" si="104"/>
        <v>11620354.93</v>
      </c>
      <c r="BC34" s="29">
        <v>9584852.5600000005</v>
      </c>
      <c r="BD34" s="29">
        <v>2035502.37</v>
      </c>
      <c r="BE34" s="6">
        <f t="shared" si="152"/>
        <v>0.99993388553590179</v>
      </c>
      <c r="BF34" s="6">
        <f t="shared" si="152"/>
        <v>0.99993425505446387</v>
      </c>
      <c r="BG34" s="71">
        <f t="shared" si="153"/>
        <v>0.99993214583077106</v>
      </c>
      <c r="BH34" s="72">
        <f t="shared" si="105"/>
        <v>1.0315175020217735</v>
      </c>
      <c r="BI34" s="72">
        <f t="shared" si="105"/>
        <v>1.0314869110516605</v>
      </c>
      <c r="BJ34" s="72">
        <f t="shared" si="154"/>
        <v>1.0316615499691113</v>
      </c>
      <c r="BK34" s="28">
        <f t="shared" si="106"/>
        <v>3004186</v>
      </c>
      <c r="BL34" s="29">
        <v>3004186</v>
      </c>
      <c r="BM34" s="32"/>
      <c r="BN34" s="28">
        <f t="shared" si="107"/>
        <v>2927323.97</v>
      </c>
      <c r="BO34" s="29">
        <v>2927323.97</v>
      </c>
      <c r="BP34" s="32"/>
      <c r="BQ34" s="28">
        <f t="shared" si="108"/>
        <v>2765746.76</v>
      </c>
      <c r="BR34" s="29">
        <v>2765746.76</v>
      </c>
      <c r="BS34" s="32">
        <v>0</v>
      </c>
      <c r="BT34" s="6">
        <f t="shared" si="109"/>
        <v>0.97441502290470705</v>
      </c>
      <c r="BU34" s="6">
        <f t="shared" si="109"/>
        <v>0.97441502290470705</v>
      </c>
      <c r="BV34" s="66"/>
      <c r="BW34" s="6">
        <f t="shared" si="163"/>
        <v>1.0584208259182777</v>
      </c>
      <c r="BX34" s="6">
        <f t="shared" si="110"/>
        <v>1.0584208259182777</v>
      </c>
      <c r="BY34" s="66"/>
      <c r="BZ34" s="28">
        <f t="shared" si="111"/>
        <v>0</v>
      </c>
      <c r="CA34" s="34">
        <v>0</v>
      </c>
      <c r="CB34" s="34"/>
      <c r="CC34" s="28">
        <f t="shared" si="112"/>
        <v>0</v>
      </c>
      <c r="CD34" s="29">
        <v>0</v>
      </c>
      <c r="CE34" s="32"/>
      <c r="CF34" s="28">
        <f t="shared" si="113"/>
        <v>-1198</v>
      </c>
      <c r="CG34" s="29">
        <v>-1198</v>
      </c>
      <c r="CH34" s="32"/>
      <c r="CI34" s="6" t="str">
        <f t="shared" si="179"/>
        <v xml:space="preserve"> </v>
      </c>
      <c r="CJ34" s="6" t="str">
        <f t="shared" si="179"/>
        <v xml:space="preserve"> </v>
      </c>
      <c r="CK34" s="66"/>
      <c r="CL34" s="6" t="str">
        <f t="shared" si="161"/>
        <v xml:space="preserve"> </v>
      </c>
      <c r="CM34" s="6" t="str">
        <f t="shared" si="155"/>
        <v xml:space="preserve"> </v>
      </c>
      <c r="CN34" s="66"/>
      <c r="CO34" s="28">
        <f t="shared" si="114"/>
        <v>1994000</v>
      </c>
      <c r="CP34" s="29">
        <v>1994000</v>
      </c>
      <c r="CQ34" s="32"/>
      <c r="CR34" s="28">
        <f t="shared" si="115"/>
        <v>1922539.89</v>
      </c>
      <c r="CS34" s="29">
        <v>1922539.89</v>
      </c>
      <c r="CT34" s="32"/>
      <c r="CU34" s="28">
        <f t="shared" si="116"/>
        <v>1907385.92</v>
      </c>
      <c r="CV34" s="29">
        <v>1907385.92</v>
      </c>
      <c r="CW34" s="32">
        <v>0</v>
      </c>
      <c r="CX34" s="6">
        <f t="shared" ref="CX34:CZ42" si="181">IF(CO34=0," ",IF(CR34/CO34*100&gt;200,"СВ.200",CR34/CO34))</f>
        <v>0.96416243229689058</v>
      </c>
      <c r="CY34" s="6">
        <f t="shared" si="181"/>
        <v>0.96416243229689058</v>
      </c>
      <c r="CZ34" s="6" t="str">
        <f t="shared" si="181"/>
        <v xml:space="preserve"> </v>
      </c>
      <c r="DA34" s="6">
        <f t="shared" ref="DA34:DC42" si="182">IF(CU34=0," ",IF(CR34/CU34*100&gt;200,"СВ.200",CR34/CU34))</f>
        <v>1.0079448893069316</v>
      </c>
      <c r="DB34" s="6">
        <f t="shared" si="182"/>
        <v>1.0079448893069316</v>
      </c>
      <c r="DC34" s="6" t="str">
        <f t="shared" si="182"/>
        <v xml:space="preserve"> </v>
      </c>
      <c r="DD34" s="28">
        <f t="shared" si="119"/>
        <v>1736300</v>
      </c>
      <c r="DE34" s="29">
        <v>1203000</v>
      </c>
      <c r="DF34" s="29">
        <v>533300</v>
      </c>
      <c r="DG34" s="28">
        <f t="shared" si="120"/>
        <v>1838048.22</v>
      </c>
      <c r="DH34" s="29">
        <v>1262165.96</v>
      </c>
      <c r="DI34" s="29">
        <v>575882.26</v>
      </c>
      <c r="DJ34" s="28">
        <f t="shared" si="121"/>
        <v>1110399</v>
      </c>
      <c r="DK34" s="29">
        <v>685161.7</v>
      </c>
      <c r="DL34" s="29">
        <v>425237.3</v>
      </c>
      <c r="DM34" s="6">
        <f t="shared" si="122"/>
        <v>1.0586005989748315</v>
      </c>
      <c r="DN34" s="6">
        <f t="shared" si="122"/>
        <v>1.0491820116375727</v>
      </c>
      <c r="DO34" s="6">
        <f t="shared" si="122"/>
        <v>1.0798467279204951</v>
      </c>
      <c r="DP34" s="6">
        <f t="shared" si="123"/>
        <v>1.6553042825146635</v>
      </c>
      <c r="DQ34" s="6">
        <f t="shared" si="123"/>
        <v>1.8421431904322731</v>
      </c>
      <c r="DR34" s="6">
        <f t="shared" si="123"/>
        <v>1.3542609267813526</v>
      </c>
      <c r="DS34" s="28">
        <f t="shared" si="156"/>
        <v>3001580</v>
      </c>
      <c r="DT34" s="32"/>
      <c r="DU34" s="29">
        <v>3001580</v>
      </c>
      <c r="DV34" s="28">
        <f t="shared" si="124"/>
        <v>3330893.74</v>
      </c>
      <c r="DW34" s="32"/>
      <c r="DX34" s="29">
        <v>3330893.74</v>
      </c>
      <c r="DY34" s="28">
        <f t="shared" si="125"/>
        <v>2155663.91</v>
      </c>
      <c r="DZ34" s="32"/>
      <c r="EA34" s="29">
        <v>2155663.91</v>
      </c>
      <c r="EB34" s="6">
        <f t="shared" si="157"/>
        <v>1.1097134642421658</v>
      </c>
      <c r="EC34" s="6" t="str">
        <f t="shared" si="157"/>
        <v xml:space="preserve"> </v>
      </c>
      <c r="ED34" s="6">
        <f t="shared" si="157"/>
        <v>1.1097134642421658</v>
      </c>
      <c r="EE34" s="6">
        <f t="shared" si="162"/>
        <v>1.5451823099826354</v>
      </c>
      <c r="EF34" s="6" t="str">
        <f t="shared" si="162"/>
        <v xml:space="preserve"> </v>
      </c>
      <c r="EG34" s="6">
        <f t="shared" si="162"/>
        <v>1.5451823099826354</v>
      </c>
      <c r="EH34" s="28">
        <f t="shared" si="126"/>
        <v>4631400</v>
      </c>
      <c r="EI34" s="29"/>
      <c r="EJ34" s="29">
        <v>4631400</v>
      </c>
      <c r="EK34" s="28">
        <f t="shared" si="127"/>
        <v>5059275.9000000004</v>
      </c>
      <c r="EL34" s="32"/>
      <c r="EM34" s="29">
        <v>5059275.9000000004</v>
      </c>
      <c r="EN34" s="28">
        <f t="shared" si="128"/>
        <v>4700007.2</v>
      </c>
      <c r="EO34" s="32"/>
      <c r="EP34" s="29">
        <v>4700007.2</v>
      </c>
      <c r="EQ34" s="6">
        <f t="shared" ref="EQ34:ES42" si="183">IF(EH34=0," ",IF(EK34/EH34*100&gt;200,"СВ.200",EK34/EH34))</f>
        <v>1.0923858660448245</v>
      </c>
      <c r="ER34" s="6" t="str">
        <f t="shared" si="183"/>
        <v xml:space="preserve"> </v>
      </c>
      <c r="ES34" s="6">
        <f t="shared" si="183"/>
        <v>1.0923858660448245</v>
      </c>
      <c r="ET34" s="6">
        <f t="shared" ref="ET34:EV42" si="184">IF(EN34=0," ",IF(EK34/EN34*100&gt;200,"СВ.200",EK34/EN34))</f>
        <v>1.076440031836547</v>
      </c>
      <c r="EU34" s="6" t="str">
        <f t="shared" si="184"/>
        <v xml:space="preserve"> </v>
      </c>
      <c r="EV34" s="6">
        <f t="shared" si="184"/>
        <v>1.076440031836547</v>
      </c>
      <c r="EW34" s="28">
        <f t="shared" si="131"/>
        <v>2272000</v>
      </c>
      <c r="EX34" s="32">
        <v>2272000</v>
      </c>
      <c r="EY34" s="28"/>
      <c r="EZ34" s="28">
        <f t="shared" si="132"/>
        <v>2179749</v>
      </c>
      <c r="FA34" s="29">
        <v>2179749</v>
      </c>
      <c r="FB34" s="28"/>
      <c r="FC34" s="28">
        <f t="shared" si="133"/>
        <v>3141847</v>
      </c>
      <c r="FD34" s="29">
        <v>3141847</v>
      </c>
      <c r="FE34" s="28"/>
      <c r="FF34" s="6">
        <f t="shared" si="158"/>
        <v>0.9593965669014084</v>
      </c>
      <c r="FG34" s="6">
        <f t="shared" si="158"/>
        <v>0.9593965669014084</v>
      </c>
      <c r="FH34" s="6" t="str">
        <f t="shared" si="134"/>
        <v xml:space="preserve"> </v>
      </c>
      <c r="FI34" s="6">
        <f t="shared" si="180"/>
        <v>0.69377948703421899</v>
      </c>
      <c r="FJ34" s="6">
        <f t="shared" si="180"/>
        <v>0.69377948703421899</v>
      </c>
      <c r="FK34" s="6" t="str">
        <f t="shared" si="160"/>
        <v xml:space="preserve"> </v>
      </c>
      <c r="FL34" s="28">
        <f t="shared" si="135"/>
        <v>1091000</v>
      </c>
      <c r="FM34" s="29">
        <v>1091000</v>
      </c>
      <c r="FN34" s="34">
        <v>0</v>
      </c>
      <c r="FO34" s="28">
        <f t="shared" si="136"/>
        <v>1020515.83</v>
      </c>
      <c r="FP34" s="29">
        <v>1020515.83</v>
      </c>
      <c r="FQ34" s="34">
        <v>0</v>
      </c>
      <c r="FR34" s="28">
        <f t="shared" si="137"/>
        <v>818017.75</v>
      </c>
      <c r="FS34" s="29">
        <v>818017.75</v>
      </c>
      <c r="FT34" s="34">
        <v>0</v>
      </c>
      <c r="FU34" s="6">
        <f>IF(FL34&lt;=0," ",IF(FO34&lt;=0," ",IF(FO34/FL34*100&gt;200,"СВ.200",FO34/FL34)))</f>
        <v>0.93539489459211733</v>
      </c>
      <c r="FV34" s="6">
        <f>IF(FM34&lt;=0," ",IF(FP34&lt;=0," ",IF(FP34/FM34*100&gt;200,"СВ.200",FP34/FM34)))</f>
        <v>0.93539489459211733</v>
      </c>
      <c r="FW34" s="6" t="str">
        <f t="shared" si="138"/>
        <v xml:space="preserve"> </v>
      </c>
      <c r="FX34" s="6">
        <f>IF(FO34&lt;=0," ",IF(FR34&lt;=0," ",IF(FR34/FO34*100&gt;200,"СВ.200",FR34/FO34)))</f>
        <v>0.80157281832659077</v>
      </c>
      <c r="FY34" s="6">
        <f>IF(FP34&lt;=0," ",IF(FS34&lt;=0," ",IF(FS34/FP34*100&gt;200,"СВ.200",FS34/FP34)))</f>
        <v>0.80157281832659077</v>
      </c>
      <c r="FZ34" s="6" t="str">
        <f t="shared" si="140"/>
        <v xml:space="preserve"> </v>
      </c>
      <c r="GA34" s="28">
        <f t="shared" si="141"/>
        <v>0</v>
      </c>
      <c r="GB34" s="29">
        <v>0</v>
      </c>
      <c r="GC34" s="28"/>
      <c r="GD34" s="28">
        <f t="shared" si="142"/>
        <v>0</v>
      </c>
      <c r="GE34" s="29">
        <v>0</v>
      </c>
      <c r="GF34" s="28"/>
      <c r="GG34" s="8" t="str">
        <f t="shared" si="165"/>
        <v xml:space="preserve"> </v>
      </c>
      <c r="GH34" s="8" t="str">
        <f t="shared" si="164"/>
        <v xml:space="preserve"> </v>
      </c>
      <c r="GI34" s="6" t="str">
        <f>IF(GC34&lt;0," ",IF(GF34&lt;0," ",IF(GF34=0," ",IF(GC34/GF34*100&gt;200,"СВ.200",GC34/GF34))))</f>
        <v xml:space="preserve"> </v>
      </c>
      <c r="GJ34" s="36">
        <f t="shared" si="166"/>
        <v>0.88977934676684933</v>
      </c>
      <c r="GK34" s="6">
        <f t="shared" si="166"/>
        <v>0.85800039102357473</v>
      </c>
      <c r="GL34" s="6">
        <f t="shared" si="166"/>
        <v>0.9657558746247199</v>
      </c>
      <c r="GM34" s="36">
        <f t="shared" si="167"/>
        <v>0.8754799254242136</v>
      </c>
      <c r="GN34" s="6">
        <f t="shared" si="167"/>
        <v>0.86200707031655865</v>
      </c>
      <c r="GO34" s="6">
        <f t="shared" si="167"/>
        <v>0.9131423896617662</v>
      </c>
      <c r="GP34" s="36">
        <f t="shared" si="168"/>
        <v>0.78015718277858848</v>
      </c>
      <c r="GQ34" s="6">
        <f t="shared" si="168"/>
        <v>0.78340877972651379</v>
      </c>
      <c r="GR34" s="6">
        <f t="shared" si="168"/>
        <v>0.77325070443185395</v>
      </c>
      <c r="GS34" s="36">
        <f t="shared" si="169"/>
        <v>0.75865036838031896</v>
      </c>
      <c r="GT34" s="6">
        <f t="shared" si="169"/>
        <v>0.78887887256142797</v>
      </c>
      <c r="GU34" s="6">
        <f t="shared" si="169"/>
        <v>0.67888064715640861</v>
      </c>
      <c r="GV34" s="36">
        <f t="shared" si="144"/>
        <v>9.0531974031175397E-2</v>
      </c>
      <c r="GW34" s="6">
        <f t="shared" si="144"/>
        <v>0.1098304610424847</v>
      </c>
      <c r="GX34" s="6">
        <f t="shared" si="144"/>
        <v>4.9541474654125527E-2</v>
      </c>
      <c r="GY34" s="38">
        <f t="shared" si="170"/>
        <v>9.5587858225838013E-2</v>
      </c>
      <c r="GZ34" s="39">
        <f t="shared" si="170"/>
        <v>0.10871851180082723</v>
      </c>
      <c r="HA34" s="6">
        <f t="shared" si="170"/>
        <v>6.0937497464050479E-2</v>
      </c>
      <c r="HB34" s="36">
        <f t="shared" si="145"/>
        <v>2.154740671532375E-2</v>
      </c>
      <c r="HC34" s="6">
        <f t="shared" si="145"/>
        <v>3.1692009853676692E-2</v>
      </c>
      <c r="HD34" s="6" t="str">
        <f t="shared" si="92"/>
        <v xml:space="preserve"> </v>
      </c>
      <c r="HE34" s="36">
        <f t="shared" si="171"/>
        <v>2.3344120979340178E-2</v>
      </c>
      <c r="HF34" s="6">
        <f t="shared" si="171"/>
        <v>3.2190307825694417E-2</v>
      </c>
      <c r="HG34" s="6" t="str">
        <f t="shared" si="93"/>
        <v xml:space="preserve"> </v>
      </c>
      <c r="HH34" s="36" t="str">
        <f t="shared" si="172"/>
        <v xml:space="preserve"> </v>
      </c>
      <c r="HI34" s="6" t="str">
        <f t="shared" si="172"/>
        <v xml:space="preserve"> </v>
      </c>
      <c r="HJ34" s="6" t="str">
        <f t="shared" si="172"/>
        <v xml:space="preserve"> </v>
      </c>
      <c r="HK34" s="36" t="str">
        <f t="shared" si="146"/>
        <v xml:space="preserve"> </v>
      </c>
      <c r="HL34" s="6" t="str">
        <f t="shared" si="146"/>
        <v xml:space="preserve"> </v>
      </c>
      <c r="HM34" s="6" t="str">
        <f t="shared" si="146"/>
        <v xml:space="preserve"> </v>
      </c>
      <c r="HN34" s="36">
        <f t="shared" si="173"/>
        <v>3.6616861734423578E-2</v>
      </c>
      <c r="HO34" s="6" t="str">
        <f t="shared" si="173"/>
        <v xml:space="preserve"> </v>
      </c>
      <c r="HP34" s="6">
        <f t="shared" si="173"/>
        <v>0.11439204935585875</v>
      </c>
      <c r="HQ34" s="36">
        <f t="shared" si="174"/>
        <v>4.0345499810688933E-2</v>
      </c>
      <c r="HR34" s="6" t="str">
        <f t="shared" si="174"/>
        <v xml:space="preserve"> </v>
      </c>
      <c r="HS34" s="6">
        <f t="shared" si="174"/>
        <v>0.14681286760552847</v>
      </c>
      <c r="HT34" s="36">
        <f t="shared" si="175"/>
        <v>1.6794367323172806E-2</v>
      </c>
      <c r="HU34" s="6" t="str">
        <f t="shared" si="175"/>
        <v xml:space="preserve"> </v>
      </c>
      <c r="HV34" s="6">
        <f t="shared" si="175"/>
        <v>5.2466049921660429E-2</v>
      </c>
      <c r="HW34" s="36">
        <f t="shared" si="176"/>
        <v>2.6562412371421557E-2</v>
      </c>
      <c r="HX34" s="6" t="str">
        <f t="shared" si="176"/>
        <v xml:space="preserve"> </v>
      </c>
      <c r="HY34" s="6">
        <f t="shared" si="176"/>
        <v>9.6657717690134981E-2</v>
      </c>
      <c r="HZ34" s="36">
        <f t="shared" si="177"/>
        <v>6.3730206302778161E-3</v>
      </c>
      <c r="IA34" s="6">
        <f t="shared" si="177"/>
        <v>9.3734636042681063E-3</v>
      </c>
      <c r="IB34" s="73" t="str">
        <f t="shared" si="177"/>
        <v xml:space="preserve"> </v>
      </c>
      <c r="IC34" s="36">
        <f t="shared" si="178"/>
        <v>8.1381648362110585E-3</v>
      </c>
      <c r="ID34" s="6">
        <f t="shared" si="178"/>
        <v>1.1222098765069051E-2</v>
      </c>
      <c r="IE34" s="6" t="str">
        <f t="shared" si="178"/>
        <v xml:space="preserve"> </v>
      </c>
    </row>
    <row r="35" spans="1:256" s="24" customFormat="1" outlineLevel="1" x14ac:dyDescent="0.2">
      <c r="A35" s="26">
        <v>24</v>
      </c>
      <c r="B35" s="27" t="s">
        <v>49</v>
      </c>
      <c r="C35" s="28">
        <f t="shared" si="147"/>
        <v>668443836.32000005</v>
      </c>
      <c r="D35" s="34">
        <v>382498844.55000001</v>
      </c>
      <c r="E35" s="29">
        <v>285944991.77000004</v>
      </c>
      <c r="F35" s="28">
        <f>SUM(G35:H35)</f>
        <v>715798870.11000001</v>
      </c>
      <c r="G35" s="34">
        <v>395061044.30000001</v>
      </c>
      <c r="H35" s="29">
        <v>320737825.81</v>
      </c>
      <c r="I35" s="28">
        <f>SUM(J35:K35)</f>
        <v>639625170.30999994</v>
      </c>
      <c r="J35" s="34">
        <v>360619784.77999997</v>
      </c>
      <c r="K35" s="29">
        <v>279005385.53000003</v>
      </c>
      <c r="L35" s="6">
        <f t="shared" si="150"/>
        <v>1.0708436987776038</v>
      </c>
      <c r="M35" s="6">
        <f t="shared" si="150"/>
        <v>1.0328424514975441</v>
      </c>
      <c r="N35" s="6">
        <f t="shared" si="150"/>
        <v>1.1216766687348929</v>
      </c>
      <c r="O35" s="6">
        <f t="shared" si="94"/>
        <v>1.1190911542194029</v>
      </c>
      <c r="P35" s="6">
        <f t="shared" si="94"/>
        <v>1.0955057403215172</v>
      </c>
      <c r="Q35" s="6">
        <f t="shared" si="94"/>
        <v>1.1495757517394327</v>
      </c>
      <c r="R35" s="28">
        <f t="shared" si="95"/>
        <v>598005753.49000001</v>
      </c>
      <c r="S35" s="29">
        <v>320791919.92000002</v>
      </c>
      <c r="T35" s="29">
        <v>277213833.56999999</v>
      </c>
      <c r="U35" s="28">
        <f t="shared" si="43"/>
        <v>644171658.32000005</v>
      </c>
      <c r="V35" s="29">
        <v>334354026.06000006</v>
      </c>
      <c r="W35" s="29">
        <v>309817632.25999999</v>
      </c>
      <c r="X35" s="28">
        <f t="shared" si="44"/>
        <v>542246915.15999997</v>
      </c>
      <c r="Y35" s="29">
        <v>278327228.70999998</v>
      </c>
      <c r="Z35" s="29">
        <v>263919686.44999999</v>
      </c>
      <c r="AA35" s="6">
        <f t="shared" si="151"/>
        <v>1.077199766993165</v>
      </c>
      <c r="AB35" s="6">
        <f t="shared" si="151"/>
        <v>1.0422769567992305</v>
      </c>
      <c r="AC35" s="6">
        <f t="shared" si="151"/>
        <v>1.1176124519838118</v>
      </c>
      <c r="AD35" s="6">
        <f t="shared" si="96"/>
        <v>1.1879674006627134</v>
      </c>
      <c r="AE35" s="6">
        <f t="shared" si="96"/>
        <v>1.2012982977255762</v>
      </c>
      <c r="AF35" s="6">
        <f t="shared" si="96"/>
        <v>1.1739087615152022</v>
      </c>
      <c r="AG35" s="28">
        <f t="shared" si="97"/>
        <v>482197086.38</v>
      </c>
      <c r="AH35" s="29">
        <v>239460052.81</v>
      </c>
      <c r="AI35" s="29">
        <v>242737033.56999999</v>
      </c>
      <c r="AJ35" s="28">
        <f>SUM(AK35:AL35)</f>
        <v>518336475.05000001</v>
      </c>
      <c r="AK35" s="29">
        <v>246192473.99000001</v>
      </c>
      <c r="AL35" s="29">
        <v>272144001.06</v>
      </c>
      <c r="AM35" s="28">
        <f>SUM(AN35:AO35)</f>
        <v>437802497.20000005</v>
      </c>
      <c r="AN35" s="29">
        <v>207274599.02000001</v>
      </c>
      <c r="AO35" s="29">
        <v>230527898.18000001</v>
      </c>
      <c r="AP35" s="6">
        <f t="shared" si="100"/>
        <v>1.074947339357252</v>
      </c>
      <c r="AQ35" s="6">
        <f t="shared" si="100"/>
        <v>1.028115007497062</v>
      </c>
      <c r="AR35" s="6">
        <f t="shared" si="100"/>
        <v>1.121147428793636</v>
      </c>
      <c r="AS35" s="6">
        <f t="shared" si="101"/>
        <v>1.1839504762194397</v>
      </c>
      <c r="AT35" s="6">
        <f t="shared" si="101"/>
        <v>1.1877599819466773</v>
      </c>
      <c r="AU35" s="6">
        <f t="shared" si="101"/>
        <v>1.1805252345098183</v>
      </c>
      <c r="AV35" s="28">
        <f t="shared" si="102"/>
        <v>13651200</v>
      </c>
      <c r="AW35" s="29">
        <v>8831800</v>
      </c>
      <c r="AX35" s="29">
        <v>4819400</v>
      </c>
      <c r="AY35" s="28">
        <f t="shared" si="103"/>
        <v>13477122.789999999</v>
      </c>
      <c r="AZ35" s="29">
        <v>8719195.5199999996</v>
      </c>
      <c r="BA35" s="29">
        <v>4757927.2699999996</v>
      </c>
      <c r="BB35" s="28">
        <f t="shared" si="104"/>
        <v>13066725.82</v>
      </c>
      <c r="BC35" s="29">
        <v>8452450.0399999991</v>
      </c>
      <c r="BD35" s="29">
        <v>4614275.78</v>
      </c>
      <c r="BE35" s="6">
        <f t="shared" si="152"/>
        <v>0.98724821187880918</v>
      </c>
      <c r="BF35" s="6">
        <f t="shared" si="152"/>
        <v>0.98725010983038564</v>
      </c>
      <c r="BG35" s="71">
        <f t="shared" si="153"/>
        <v>0.98724473378428845</v>
      </c>
      <c r="BH35" s="72">
        <f t="shared" si="105"/>
        <v>1.0314077891932072</v>
      </c>
      <c r="BI35" s="72">
        <f t="shared" si="105"/>
        <v>1.0315583622189621</v>
      </c>
      <c r="BJ35" s="72">
        <f t="shared" si="154"/>
        <v>1.0311319688828826</v>
      </c>
      <c r="BK35" s="28">
        <f t="shared" si="106"/>
        <v>18422877.68</v>
      </c>
      <c r="BL35" s="29">
        <v>18422877.68</v>
      </c>
      <c r="BM35" s="32"/>
      <c r="BN35" s="28">
        <f t="shared" si="107"/>
        <v>18805274.920000002</v>
      </c>
      <c r="BO35" s="29">
        <v>18805274.920000002</v>
      </c>
      <c r="BP35" s="32"/>
      <c r="BQ35" s="28">
        <f t="shared" si="108"/>
        <v>17767294.859999999</v>
      </c>
      <c r="BR35" s="29">
        <v>17767294.859999999</v>
      </c>
      <c r="BS35" s="32">
        <v>0</v>
      </c>
      <c r="BT35" s="6">
        <f t="shared" si="109"/>
        <v>1.0207566508686716</v>
      </c>
      <c r="BU35" s="6">
        <f t="shared" si="109"/>
        <v>1.0207566508686716</v>
      </c>
      <c r="BV35" s="66"/>
      <c r="BW35" s="6">
        <f t="shared" si="163"/>
        <v>1.058420827040859</v>
      </c>
      <c r="BX35" s="6">
        <f t="shared" si="110"/>
        <v>1.058420827040859</v>
      </c>
      <c r="BY35" s="66"/>
      <c r="BZ35" s="28">
        <f t="shared" si="111"/>
        <v>0</v>
      </c>
      <c r="CA35" s="34">
        <v>0</v>
      </c>
      <c r="CB35" s="34"/>
      <c r="CC35" s="28">
        <f t="shared" si="112"/>
        <v>2308.37</v>
      </c>
      <c r="CD35" s="29">
        <v>2308.37</v>
      </c>
      <c r="CE35" s="32"/>
      <c r="CF35" s="28">
        <f t="shared" si="113"/>
        <v>26656.51</v>
      </c>
      <c r="CG35" s="29">
        <v>26656.51</v>
      </c>
      <c r="CH35" s="32"/>
      <c r="CI35" s="6">
        <f t="shared" si="179"/>
        <v>0</v>
      </c>
      <c r="CJ35" s="6">
        <f t="shared" si="179"/>
        <v>0</v>
      </c>
      <c r="CK35" s="66"/>
      <c r="CL35" s="6">
        <f t="shared" si="161"/>
        <v>8.6596857578130071E-2</v>
      </c>
      <c r="CM35" s="6">
        <f t="shared" si="155"/>
        <v>8.6596857578130071E-2</v>
      </c>
      <c r="CN35" s="66"/>
      <c r="CO35" s="28">
        <f t="shared" si="114"/>
        <v>4972147.95</v>
      </c>
      <c r="CP35" s="29">
        <v>4972147.95</v>
      </c>
      <c r="CQ35" s="32"/>
      <c r="CR35" s="28">
        <f t="shared" si="115"/>
        <v>6316485.9400000004</v>
      </c>
      <c r="CS35" s="29">
        <v>6316485.9400000004</v>
      </c>
      <c r="CT35" s="32"/>
      <c r="CU35" s="28">
        <f t="shared" si="116"/>
        <v>4240438.37</v>
      </c>
      <c r="CV35" s="29">
        <v>4240438.37</v>
      </c>
      <c r="CW35" s="32">
        <v>0</v>
      </c>
      <c r="CX35" s="6">
        <f t="shared" si="181"/>
        <v>1.2703736903082299</v>
      </c>
      <c r="CY35" s="6">
        <f t="shared" si="181"/>
        <v>1.2703736903082299</v>
      </c>
      <c r="CZ35" s="6" t="str">
        <f t="shared" si="181"/>
        <v xml:space="preserve"> </v>
      </c>
      <c r="DA35" s="6">
        <f t="shared" si="182"/>
        <v>1.4895832432532206</v>
      </c>
      <c r="DB35" s="6">
        <f t="shared" si="182"/>
        <v>1.4895832432532206</v>
      </c>
      <c r="DC35" s="6" t="str">
        <f t="shared" si="182"/>
        <v xml:space="preserve"> </v>
      </c>
      <c r="DD35" s="28">
        <f t="shared" si="119"/>
        <v>2800652</v>
      </c>
      <c r="DE35" s="29">
        <v>2261252</v>
      </c>
      <c r="DF35" s="29">
        <v>539400</v>
      </c>
      <c r="DG35" s="28">
        <f t="shared" si="120"/>
        <v>3230360</v>
      </c>
      <c r="DH35" s="29">
        <v>2261252</v>
      </c>
      <c r="DI35" s="29">
        <v>969108</v>
      </c>
      <c r="DJ35" s="28">
        <f t="shared" si="121"/>
        <v>1774888</v>
      </c>
      <c r="DK35" s="29">
        <v>1242421.6000000001</v>
      </c>
      <c r="DL35" s="29">
        <v>532466.4</v>
      </c>
      <c r="DM35" s="6">
        <f t="shared" si="122"/>
        <v>1.1534314152561618</v>
      </c>
      <c r="DN35" s="6">
        <f t="shared" si="122"/>
        <v>1</v>
      </c>
      <c r="DO35" s="6">
        <f t="shared" si="122"/>
        <v>1.7966407119021135</v>
      </c>
      <c r="DP35" s="6">
        <f t="shared" si="123"/>
        <v>1.8200359684667426</v>
      </c>
      <c r="DQ35" s="6">
        <f t="shared" si="123"/>
        <v>1.8200359684667426</v>
      </c>
      <c r="DR35" s="6">
        <f t="shared" si="123"/>
        <v>1.8200359684667426</v>
      </c>
      <c r="DS35" s="28">
        <f t="shared" si="156"/>
        <v>12898000</v>
      </c>
      <c r="DT35" s="32"/>
      <c r="DU35" s="29">
        <v>12898000</v>
      </c>
      <c r="DV35" s="28">
        <f t="shared" si="124"/>
        <v>13402141.77</v>
      </c>
      <c r="DW35" s="32"/>
      <c r="DX35" s="29">
        <v>13402141.77</v>
      </c>
      <c r="DY35" s="28">
        <f t="shared" si="125"/>
        <v>12042430.35</v>
      </c>
      <c r="DZ35" s="32"/>
      <c r="EA35" s="29">
        <v>12042430.35</v>
      </c>
      <c r="EB35" s="6">
        <f t="shared" ref="EB35:ED38" si="185">IF(DV35&lt;0," ",IF(DS35&lt;0," ",IF(DS35=0," ",IF(DV35/DS35*100&gt;200,"СВ.200",DV35/DS35))))</f>
        <v>1.039086817336021</v>
      </c>
      <c r="EC35" s="6" t="str">
        <f t="shared" si="185"/>
        <v xml:space="preserve"> </v>
      </c>
      <c r="ED35" s="6">
        <f t="shared" si="185"/>
        <v>1.039086817336021</v>
      </c>
      <c r="EE35" s="6">
        <f t="shared" si="162"/>
        <v>1.112910050586259</v>
      </c>
      <c r="EF35" s="6" t="str">
        <f t="shared" si="162"/>
        <v xml:space="preserve"> </v>
      </c>
      <c r="EG35" s="6">
        <f t="shared" si="162"/>
        <v>1.112910050586259</v>
      </c>
      <c r="EH35" s="28">
        <f t="shared" si="126"/>
        <v>16220000</v>
      </c>
      <c r="EI35" s="29"/>
      <c r="EJ35" s="29">
        <v>16220000</v>
      </c>
      <c r="EK35" s="28">
        <f t="shared" si="127"/>
        <v>18544454.16</v>
      </c>
      <c r="EL35" s="32"/>
      <c r="EM35" s="29">
        <v>18544454.16</v>
      </c>
      <c r="EN35" s="28">
        <f t="shared" si="128"/>
        <v>16202615.74</v>
      </c>
      <c r="EO35" s="32"/>
      <c r="EP35" s="29">
        <v>16202615.74</v>
      </c>
      <c r="EQ35" s="6">
        <f t="shared" si="183"/>
        <v>1.1433079013563503</v>
      </c>
      <c r="ER35" s="6" t="str">
        <f t="shared" si="183"/>
        <v xml:space="preserve"> </v>
      </c>
      <c r="ES35" s="6">
        <f t="shared" si="183"/>
        <v>1.1433079013563503</v>
      </c>
      <c r="ET35" s="6">
        <f t="shared" si="184"/>
        <v>1.1445345898204953</v>
      </c>
      <c r="EU35" s="6" t="str">
        <f t="shared" si="184"/>
        <v xml:space="preserve"> </v>
      </c>
      <c r="EV35" s="6">
        <f t="shared" si="184"/>
        <v>1.1445345898204953</v>
      </c>
      <c r="EW35" s="28">
        <f t="shared" si="131"/>
        <v>31151000</v>
      </c>
      <c r="EX35" s="32">
        <v>31151000</v>
      </c>
      <c r="EY35" s="28"/>
      <c r="EZ35" s="28">
        <f t="shared" si="132"/>
        <v>34442699.469999999</v>
      </c>
      <c r="FA35" s="29">
        <v>34442699.469999999</v>
      </c>
      <c r="FB35" s="28"/>
      <c r="FC35" s="28">
        <f t="shared" si="133"/>
        <v>31871672.620000001</v>
      </c>
      <c r="FD35" s="29">
        <v>31871672.620000001</v>
      </c>
      <c r="FE35" s="28"/>
      <c r="FF35" s="6">
        <f t="shared" ref="FF35:FG42" si="186">IF(EW35&lt;=0," ",IF(EZ35&lt;=0," ",IF(EZ35/EW35*100&gt;200,"СВ.200",EZ35/EW35)))</f>
        <v>1.1056691428846586</v>
      </c>
      <c r="FG35" s="6">
        <f t="shared" si="186"/>
        <v>1.1056691428846586</v>
      </c>
      <c r="FH35" s="6" t="str">
        <f t="shared" si="134"/>
        <v xml:space="preserve"> </v>
      </c>
      <c r="FI35" s="6">
        <f t="shared" si="180"/>
        <v>1.0806680866942213</v>
      </c>
      <c r="FJ35" s="6">
        <f t="shared" si="180"/>
        <v>1.0806680866942213</v>
      </c>
      <c r="FK35" s="6" t="str">
        <f t="shared" si="160"/>
        <v xml:space="preserve"> </v>
      </c>
      <c r="FL35" s="28">
        <f t="shared" si="135"/>
        <v>15692789.48</v>
      </c>
      <c r="FM35" s="29">
        <v>15692789.48</v>
      </c>
      <c r="FN35" s="34">
        <v>0</v>
      </c>
      <c r="FO35" s="28">
        <f t="shared" si="136"/>
        <v>17614335.850000001</v>
      </c>
      <c r="FP35" s="29">
        <v>17614335.850000001</v>
      </c>
      <c r="FQ35" s="34">
        <v>0</v>
      </c>
      <c r="FR35" s="28">
        <f t="shared" si="137"/>
        <v>7451695.6900000004</v>
      </c>
      <c r="FS35" s="29">
        <v>7451695.6900000004</v>
      </c>
      <c r="FT35" s="34">
        <v>0</v>
      </c>
      <c r="FU35" s="6">
        <f t="shared" si="138"/>
        <v>1.1224477249534861</v>
      </c>
      <c r="FV35" s="6">
        <f t="shared" si="138"/>
        <v>1.1224477249534861</v>
      </c>
      <c r="FW35" s="6" t="str">
        <f t="shared" si="138"/>
        <v xml:space="preserve"> </v>
      </c>
      <c r="FX35" s="6" t="str">
        <f t="shared" si="139"/>
        <v>СВ.200</v>
      </c>
      <c r="FY35" s="6" t="str">
        <f t="shared" si="139"/>
        <v>СВ.200</v>
      </c>
      <c r="FZ35" s="6" t="str">
        <f t="shared" si="140"/>
        <v xml:space="preserve"> </v>
      </c>
      <c r="GA35" s="28">
        <f t="shared" si="141"/>
        <v>0</v>
      </c>
      <c r="GB35" s="29">
        <v>0</v>
      </c>
      <c r="GC35" s="28"/>
      <c r="GD35" s="28">
        <f t="shared" si="142"/>
        <v>0</v>
      </c>
      <c r="GE35" s="29">
        <v>0</v>
      </c>
      <c r="GF35" s="28"/>
      <c r="GG35" s="8" t="str">
        <f t="shared" si="165"/>
        <v xml:space="preserve"> </v>
      </c>
      <c r="GH35" s="8" t="str">
        <f t="shared" si="164"/>
        <v xml:space="preserve"> </v>
      </c>
      <c r="GI35" s="6" t="str">
        <f>IF(GC35&lt;0," ",IF(GF35&lt;0," ",IF(GF35=0," ",IF(GC35/GF35*100&gt;200,"СВ.200",GC35/GF35))))</f>
        <v xml:space="preserve"> </v>
      </c>
      <c r="GJ35" s="36">
        <f t="shared" si="166"/>
        <v>0.84775731214141437</v>
      </c>
      <c r="GK35" s="6">
        <f t="shared" si="166"/>
        <v>0.77180243696223305</v>
      </c>
      <c r="GL35" s="6">
        <f t="shared" si="166"/>
        <v>0.94593043768189933</v>
      </c>
      <c r="GM35" s="36">
        <f t="shared" si="167"/>
        <v>0.89993388536783703</v>
      </c>
      <c r="GN35" s="6">
        <f t="shared" si="167"/>
        <v>0.84633509399144791</v>
      </c>
      <c r="GO35" s="6">
        <f t="shared" si="167"/>
        <v>0.96595289775248094</v>
      </c>
      <c r="GP35" s="36">
        <f t="shared" si="168"/>
        <v>0.80738586972102611</v>
      </c>
      <c r="GQ35" s="6">
        <f t="shared" si="168"/>
        <v>0.74471549183557428</v>
      </c>
      <c r="GR35" s="6">
        <f t="shared" si="168"/>
        <v>0.8734774630905523</v>
      </c>
      <c r="GS35" s="36">
        <f t="shared" si="169"/>
        <v>0.80465582171345718</v>
      </c>
      <c r="GT35" s="6">
        <f t="shared" si="169"/>
        <v>0.73632274416166477</v>
      </c>
      <c r="GU35" s="6">
        <f t="shared" si="169"/>
        <v>0.87840062256887896</v>
      </c>
      <c r="GV35" s="36">
        <f t="shared" si="144"/>
        <v>2.4097372349540101E-2</v>
      </c>
      <c r="GW35" s="6">
        <f t="shared" si="144"/>
        <v>3.0368750047114281E-2</v>
      </c>
      <c r="GX35" s="6">
        <f t="shared" si="144"/>
        <v>1.7483636185185385E-2</v>
      </c>
      <c r="GY35" s="38">
        <f t="shared" si="170"/>
        <v>2.0921632636164623E-2</v>
      </c>
      <c r="GZ35" s="39">
        <f t="shared" si="170"/>
        <v>2.6077734498209194E-2</v>
      </c>
      <c r="HA35" s="6">
        <f t="shared" si="170"/>
        <v>1.5357186856321757E-2</v>
      </c>
      <c r="HB35" s="36">
        <f t="shared" si="145"/>
        <v>3.2766059821211578E-2</v>
      </c>
      <c r="HC35" s="6">
        <f t="shared" si="145"/>
        <v>6.3835992412055523E-2</v>
      </c>
      <c r="HD35" s="6" t="str">
        <f t="shared" si="92"/>
        <v xml:space="preserve"> </v>
      </c>
      <c r="HE35" s="36">
        <f t="shared" si="171"/>
        <v>2.91929560655372E-2</v>
      </c>
      <c r="HF35" s="6">
        <f t="shared" si="171"/>
        <v>5.624360245216662E-2</v>
      </c>
      <c r="HG35" s="6" t="str">
        <f t="shared" si="93"/>
        <v xml:space="preserve"> </v>
      </c>
      <c r="HH35" s="36">
        <f t="shared" si="172"/>
        <v>4.9159357581839818E-5</v>
      </c>
      <c r="HI35" s="6">
        <f t="shared" si="172"/>
        <v>9.5773992805333678E-5</v>
      </c>
      <c r="HJ35" s="6" t="str">
        <f t="shared" si="172"/>
        <v xml:space="preserve"> </v>
      </c>
      <c r="HK35" s="36">
        <f t="shared" si="146"/>
        <v>3.5834702911646717E-6</v>
      </c>
      <c r="HL35" s="6">
        <f t="shared" si="146"/>
        <v>6.9039695056214496E-6</v>
      </c>
      <c r="HM35" s="6" t="str">
        <f t="shared" si="146"/>
        <v xml:space="preserve"> </v>
      </c>
      <c r="HN35" s="36">
        <f t="shared" si="173"/>
        <v>2.9880512524850637E-2</v>
      </c>
      <c r="HO35" s="6" t="str">
        <f t="shared" si="173"/>
        <v xml:space="preserve"> </v>
      </c>
      <c r="HP35" s="6">
        <f t="shared" si="173"/>
        <v>6.1392221087946813E-2</v>
      </c>
      <c r="HQ35" s="36">
        <f t="shared" si="174"/>
        <v>2.8788062809785738E-2</v>
      </c>
      <c r="HR35" s="6" t="str">
        <f t="shared" si="174"/>
        <v xml:space="preserve"> </v>
      </c>
      <c r="HS35" s="6">
        <f t="shared" si="174"/>
        <v>5.9856032159065216E-2</v>
      </c>
      <c r="HT35" s="36">
        <f t="shared" si="175"/>
        <v>2.2208388859983941E-2</v>
      </c>
      <c r="HU35" s="6" t="str">
        <f t="shared" si="175"/>
        <v xml:space="preserve"> </v>
      </c>
      <c r="HV35" s="6">
        <f t="shared" si="175"/>
        <v>4.5629147684977479E-2</v>
      </c>
      <c r="HW35" s="36">
        <f t="shared" si="176"/>
        <v>2.0805233507094664E-2</v>
      </c>
      <c r="HX35" s="6" t="str">
        <f t="shared" si="176"/>
        <v xml:space="preserve"> </v>
      </c>
      <c r="HY35" s="6">
        <f t="shared" si="176"/>
        <v>4.3258163430649671E-2</v>
      </c>
      <c r="HZ35" s="36">
        <f t="shared" si="177"/>
        <v>1.3742255569681276E-2</v>
      </c>
      <c r="IA35" s="6">
        <f t="shared" si="177"/>
        <v>2.6773146574761514E-2</v>
      </c>
      <c r="IB35" s="73" t="str">
        <f t="shared" si="177"/>
        <v xml:space="preserve"> </v>
      </c>
      <c r="IC35" s="36">
        <f t="shared" si="178"/>
        <v>2.734416459106288E-2</v>
      </c>
      <c r="ID35" s="6">
        <f t="shared" si="178"/>
        <v>5.2681692090165218E-2</v>
      </c>
      <c r="IE35" s="6" t="str">
        <f t="shared" si="178"/>
        <v xml:space="preserve"> </v>
      </c>
    </row>
    <row r="36" spans="1:256" s="24" customFormat="1" outlineLevel="1" x14ac:dyDescent="0.2">
      <c r="A36" s="26">
        <v>25</v>
      </c>
      <c r="B36" s="27" t="s">
        <v>50</v>
      </c>
      <c r="C36" s="28">
        <f t="shared" si="147"/>
        <v>192140557.76999998</v>
      </c>
      <c r="D36" s="34">
        <v>145830367.72</v>
      </c>
      <c r="E36" s="29">
        <v>46310190.049999997</v>
      </c>
      <c r="F36" s="28">
        <f t="shared" si="148"/>
        <v>209395185.31999999</v>
      </c>
      <c r="G36" s="34">
        <v>161011572.87</v>
      </c>
      <c r="H36" s="29">
        <v>48383612.450000003</v>
      </c>
      <c r="I36" s="28">
        <f t="shared" si="149"/>
        <v>172986022.63</v>
      </c>
      <c r="J36" s="34">
        <v>136587333.97999999</v>
      </c>
      <c r="K36" s="29">
        <v>36398688.649999999</v>
      </c>
      <c r="L36" s="6">
        <f t="shared" si="150"/>
        <v>1.0898021102377276</v>
      </c>
      <c r="M36" s="6">
        <f t="shared" si="150"/>
        <v>1.104101809433468</v>
      </c>
      <c r="N36" s="6">
        <f t="shared" si="150"/>
        <v>1.0447724873890905</v>
      </c>
      <c r="O36" s="6">
        <f t="shared" si="94"/>
        <v>1.2104745928974596</v>
      </c>
      <c r="P36" s="6">
        <f t="shared" si="94"/>
        <v>1.1788177437710028</v>
      </c>
      <c r="Q36" s="6">
        <f t="shared" si="94"/>
        <v>1.329268010593563</v>
      </c>
      <c r="R36" s="28">
        <f t="shared" si="95"/>
        <v>170197730.92000002</v>
      </c>
      <c r="S36" s="29">
        <v>133093709.87</v>
      </c>
      <c r="T36" s="29">
        <v>37104021.050000004</v>
      </c>
      <c r="U36" s="28">
        <f t="shared" si="43"/>
        <v>185794354.12</v>
      </c>
      <c r="V36" s="29">
        <v>145870548.34999999</v>
      </c>
      <c r="W36" s="29">
        <v>39923805.769999996</v>
      </c>
      <c r="X36" s="28">
        <f t="shared" si="44"/>
        <v>154929692.38</v>
      </c>
      <c r="Y36" s="29">
        <v>122315674.55999999</v>
      </c>
      <c r="Z36" s="29">
        <v>32614017.82</v>
      </c>
      <c r="AA36" s="6">
        <f t="shared" si="151"/>
        <v>1.0916382557845676</v>
      </c>
      <c r="AB36" s="6">
        <f t="shared" si="151"/>
        <v>1.0959988153646016</v>
      </c>
      <c r="AC36" s="6">
        <f t="shared" si="151"/>
        <v>1.0759967421374668</v>
      </c>
      <c r="AD36" s="6">
        <f t="shared" si="96"/>
        <v>1.1992172143755211</v>
      </c>
      <c r="AE36" s="6">
        <f t="shared" si="96"/>
        <v>1.1925744502880171</v>
      </c>
      <c r="AF36" s="6">
        <f t="shared" si="96"/>
        <v>1.2241302494633883</v>
      </c>
      <c r="AG36" s="28">
        <f t="shared" si="97"/>
        <v>128152045.23</v>
      </c>
      <c r="AH36" s="29">
        <v>105541990</v>
      </c>
      <c r="AI36" s="29">
        <v>22610055.23</v>
      </c>
      <c r="AJ36" s="28">
        <f t="shared" si="98"/>
        <v>142438368.24000001</v>
      </c>
      <c r="AK36" s="29">
        <v>117704849.97</v>
      </c>
      <c r="AL36" s="29">
        <v>24733518.27</v>
      </c>
      <c r="AM36" s="28">
        <f t="shared" si="99"/>
        <v>117769927.53999999</v>
      </c>
      <c r="AN36" s="29">
        <v>98366642.409999996</v>
      </c>
      <c r="AO36" s="29">
        <v>19403285.129999999</v>
      </c>
      <c r="AP36" s="6">
        <f t="shared" si="100"/>
        <v>1.1114794772440793</v>
      </c>
      <c r="AQ36" s="6">
        <f t="shared" si="100"/>
        <v>1.1152419048570148</v>
      </c>
      <c r="AR36" s="6">
        <f t="shared" si="100"/>
        <v>1.0939167559919312</v>
      </c>
      <c r="AS36" s="6">
        <f t="shared" si="101"/>
        <v>1.2094629861398318</v>
      </c>
      <c r="AT36" s="6">
        <f t="shared" si="101"/>
        <v>1.1965931446495532</v>
      </c>
      <c r="AU36" s="6">
        <f t="shared" si="101"/>
        <v>1.2747077674882368</v>
      </c>
      <c r="AV36" s="28">
        <f t="shared" si="102"/>
        <v>15168500</v>
      </c>
      <c r="AW36" s="29">
        <v>12821900</v>
      </c>
      <c r="AX36" s="29">
        <v>2346600</v>
      </c>
      <c r="AY36" s="28">
        <f t="shared" si="103"/>
        <v>15008030.200000001</v>
      </c>
      <c r="AZ36" s="29">
        <v>12658436.390000001</v>
      </c>
      <c r="BA36" s="29">
        <v>2349593.81</v>
      </c>
      <c r="BB36" s="28">
        <f t="shared" si="104"/>
        <v>14551901.620000001</v>
      </c>
      <c r="BC36" s="29">
        <v>12272985.66</v>
      </c>
      <c r="BD36" s="29">
        <v>2278915.96</v>
      </c>
      <c r="BE36" s="6">
        <f t="shared" si="152"/>
        <v>0.98942085242443234</v>
      </c>
      <c r="BF36" s="6">
        <f t="shared" si="152"/>
        <v>0.98725121783823</v>
      </c>
      <c r="BG36" s="71">
        <f t="shared" si="153"/>
        <v>1.0012758075513508</v>
      </c>
      <c r="BH36" s="72">
        <f t="shared" si="105"/>
        <v>1.0313449466544704</v>
      </c>
      <c r="BI36" s="72">
        <f t="shared" si="105"/>
        <v>1.031406435294409</v>
      </c>
      <c r="BJ36" s="72">
        <f t="shared" si="154"/>
        <v>1.0310138027204829</v>
      </c>
      <c r="BK36" s="28">
        <f t="shared" si="106"/>
        <v>5170000</v>
      </c>
      <c r="BL36" s="29">
        <v>5170000</v>
      </c>
      <c r="BM36" s="32"/>
      <c r="BN36" s="28">
        <f t="shared" si="107"/>
        <v>5206189.51</v>
      </c>
      <c r="BO36" s="29">
        <v>5206189.51</v>
      </c>
      <c r="BP36" s="32"/>
      <c r="BQ36" s="28">
        <f t="shared" si="108"/>
        <v>4918827.55</v>
      </c>
      <c r="BR36" s="29">
        <v>4918827.55</v>
      </c>
      <c r="BS36" s="32">
        <v>0</v>
      </c>
      <c r="BT36" s="6">
        <f t="shared" si="109"/>
        <v>1.006999905222437</v>
      </c>
      <c r="BU36" s="6">
        <f t="shared" si="109"/>
        <v>1.006999905222437</v>
      </c>
      <c r="BV36" s="66"/>
      <c r="BW36" s="6">
        <f t="shared" si="163"/>
        <v>1.0584208242876902</v>
      </c>
      <c r="BX36" s="6">
        <f t="shared" si="110"/>
        <v>1.0584208242876902</v>
      </c>
      <c r="BY36" s="66"/>
      <c r="BZ36" s="28">
        <f t="shared" si="111"/>
        <v>0</v>
      </c>
      <c r="CA36" s="34">
        <v>0</v>
      </c>
      <c r="CB36" s="34"/>
      <c r="CC36" s="28">
        <f t="shared" si="112"/>
        <v>0</v>
      </c>
      <c r="CD36" s="29">
        <v>0</v>
      </c>
      <c r="CE36" s="32"/>
      <c r="CF36" s="28">
        <f t="shared" si="113"/>
        <v>2260</v>
      </c>
      <c r="CG36" s="29">
        <v>2260</v>
      </c>
      <c r="CH36" s="32"/>
      <c r="CI36" s="6" t="str">
        <f t="shared" si="179"/>
        <v xml:space="preserve"> </v>
      </c>
      <c r="CJ36" s="6" t="str">
        <f t="shared" si="179"/>
        <v xml:space="preserve"> </v>
      </c>
      <c r="CK36" s="66"/>
      <c r="CL36" s="6">
        <f t="shared" si="161"/>
        <v>0</v>
      </c>
      <c r="CM36" s="6">
        <f t="shared" si="155"/>
        <v>0</v>
      </c>
      <c r="CN36" s="66"/>
      <c r="CO36" s="28">
        <f t="shared" si="114"/>
        <v>3000000</v>
      </c>
      <c r="CP36" s="29">
        <v>3000000</v>
      </c>
      <c r="CQ36" s="32"/>
      <c r="CR36" s="28">
        <f t="shared" si="115"/>
        <v>3729424.69</v>
      </c>
      <c r="CS36" s="29">
        <v>3729424.69</v>
      </c>
      <c r="CT36" s="32"/>
      <c r="CU36" s="28">
        <f t="shared" si="116"/>
        <v>2897879.73</v>
      </c>
      <c r="CV36" s="29">
        <v>2897879.73</v>
      </c>
      <c r="CW36" s="32">
        <v>0</v>
      </c>
      <c r="CX36" s="6">
        <f t="shared" si="181"/>
        <v>1.2431415633333334</v>
      </c>
      <c r="CY36" s="6">
        <f t="shared" si="181"/>
        <v>1.2431415633333334</v>
      </c>
      <c r="CZ36" s="6" t="str">
        <f t="shared" si="181"/>
        <v xml:space="preserve"> </v>
      </c>
      <c r="DA36" s="6">
        <f t="shared" si="182"/>
        <v>1.2869494380293001</v>
      </c>
      <c r="DB36" s="6">
        <f t="shared" si="182"/>
        <v>1.2869494380293001</v>
      </c>
      <c r="DC36" s="6" t="str">
        <f t="shared" si="182"/>
        <v xml:space="preserve"> </v>
      </c>
      <c r="DD36" s="28">
        <f t="shared" si="119"/>
        <v>9052337.1999999993</v>
      </c>
      <c r="DE36" s="29">
        <v>6288819.8700000001</v>
      </c>
      <c r="DF36" s="29">
        <v>2763517.3299999996</v>
      </c>
      <c r="DG36" s="28">
        <f t="shared" si="120"/>
        <v>9100987.4000000004</v>
      </c>
      <c r="DH36" s="29">
        <v>6288958.79</v>
      </c>
      <c r="DI36" s="29">
        <v>2812028.61</v>
      </c>
      <c r="DJ36" s="28">
        <f t="shared" si="121"/>
        <v>4788312.16</v>
      </c>
      <c r="DK36" s="29">
        <v>3327486.51</v>
      </c>
      <c r="DL36" s="29">
        <v>1460825.65</v>
      </c>
      <c r="DM36" s="6">
        <f t="shared" si="122"/>
        <v>1.0053743247655424</v>
      </c>
      <c r="DN36" s="6">
        <f t="shared" si="122"/>
        <v>1.000022089995082</v>
      </c>
      <c r="DO36" s="6">
        <f t="shared" si="122"/>
        <v>1.0175541797669856</v>
      </c>
      <c r="DP36" s="6">
        <f t="shared" si="123"/>
        <v>1.9006671027061861</v>
      </c>
      <c r="DQ36" s="6">
        <f t="shared" si="123"/>
        <v>1.8900027907250632</v>
      </c>
      <c r="DR36" s="6">
        <f t="shared" si="123"/>
        <v>1.9249584028046058</v>
      </c>
      <c r="DS36" s="28">
        <f t="shared" si="156"/>
        <v>2386543</v>
      </c>
      <c r="DT36" s="32"/>
      <c r="DU36" s="29">
        <v>2386543</v>
      </c>
      <c r="DV36" s="28">
        <f t="shared" si="124"/>
        <v>2898201.1</v>
      </c>
      <c r="DW36" s="32"/>
      <c r="DX36" s="29">
        <v>2898201.1</v>
      </c>
      <c r="DY36" s="28">
        <f t="shared" si="125"/>
        <v>2695880.2800000003</v>
      </c>
      <c r="DZ36" s="32"/>
      <c r="EA36" s="29">
        <v>2695880.2800000003</v>
      </c>
      <c r="EB36" s="6">
        <f t="shared" si="185"/>
        <v>1.2143929943856029</v>
      </c>
      <c r="EC36" s="6" t="str">
        <f t="shared" si="185"/>
        <v xml:space="preserve"> </v>
      </c>
      <c r="ED36" s="6">
        <f t="shared" si="185"/>
        <v>1.2143929943856029</v>
      </c>
      <c r="EE36" s="6">
        <f t="shared" si="162"/>
        <v>1.075048147167722</v>
      </c>
      <c r="EF36" s="6" t="str">
        <f t="shared" si="162"/>
        <v xml:space="preserve"> </v>
      </c>
      <c r="EG36" s="6">
        <f t="shared" si="162"/>
        <v>1.075048147167722</v>
      </c>
      <c r="EH36" s="28">
        <f t="shared" si="126"/>
        <v>6976305.4900000002</v>
      </c>
      <c r="EI36" s="29"/>
      <c r="EJ36" s="29">
        <v>6976305.4900000002</v>
      </c>
      <c r="EK36" s="28">
        <f t="shared" si="127"/>
        <v>7112663.9800000004</v>
      </c>
      <c r="EL36" s="32"/>
      <c r="EM36" s="29">
        <v>7112663.9800000004</v>
      </c>
      <c r="EN36" s="28">
        <f t="shared" si="128"/>
        <v>6758700.8000000007</v>
      </c>
      <c r="EO36" s="32"/>
      <c r="EP36" s="29">
        <v>6758700.8000000007</v>
      </c>
      <c r="EQ36" s="6">
        <f t="shared" si="183"/>
        <v>1.0195459459445202</v>
      </c>
      <c r="ER36" s="6" t="str">
        <f t="shared" si="183"/>
        <v xml:space="preserve"> </v>
      </c>
      <c r="ES36" s="6">
        <f t="shared" si="183"/>
        <v>1.0195459459445202</v>
      </c>
      <c r="ET36" s="6">
        <f t="shared" si="184"/>
        <v>1.0523714824008779</v>
      </c>
      <c r="EU36" s="6"/>
      <c r="EV36" s="6">
        <f t="shared" si="184"/>
        <v>1.0523714824008779</v>
      </c>
      <c r="EW36" s="28">
        <f t="shared" si="131"/>
        <v>0</v>
      </c>
      <c r="EX36" s="32">
        <v>0</v>
      </c>
      <c r="EY36" s="28"/>
      <c r="EZ36" s="28">
        <f t="shared" si="132"/>
        <v>0</v>
      </c>
      <c r="FA36" s="29">
        <v>0</v>
      </c>
      <c r="FB36" s="28"/>
      <c r="FC36" s="28">
        <f t="shared" si="133"/>
        <v>0</v>
      </c>
      <c r="FD36" s="29">
        <v>0</v>
      </c>
      <c r="FE36" s="28"/>
      <c r="FF36" s="6" t="str">
        <f t="shared" si="186"/>
        <v xml:space="preserve"> </v>
      </c>
      <c r="FG36" s="6" t="str">
        <f t="shared" si="186"/>
        <v xml:space="preserve"> </v>
      </c>
      <c r="FH36" s="6" t="str">
        <f t="shared" si="134"/>
        <v xml:space="preserve"> </v>
      </c>
      <c r="FI36" s="6" t="str">
        <f t="shared" si="180"/>
        <v xml:space="preserve"> </v>
      </c>
      <c r="FJ36" s="6" t="str">
        <f t="shared" si="180"/>
        <v xml:space="preserve"> </v>
      </c>
      <c r="FK36" s="6" t="str">
        <f t="shared" si="160"/>
        <v xml:space="preserve"> </v>
      </c>
      <c r="FL36" s="28">
        <f t="shared" si="135"/>
        <v>292000</v>
      </c>
      <c r="FM36" s="29">
        <v>271000</v>
      </c>
      <c r="FN36" s="34">
        <v>21000</v>
      </c>
      <c r="FO36" s="28">
        <f t="shared" si="136"/>
        <v>300489</v>
      </c>
      <c r="FP36" s="29">
        <v>282689</v>
      </c>
      <c r="FQ36" s="34">
        <v>17800</v>
      </c>
      <c r="FR36" s="28">
        <f t="shared" si="137"/>
        <v>546002.69999999995</v>
      </c>
      <c r="FS36" s="29">
        <v>529592.69999999995</v>
      </c>
      <c r="FT36" s="34">
        <v>16410</v>
      </c>
      <c r="FU36" s="6">
        <f t="shared" si="138"/>
        <v>1.0290719178082193</v>
      </c>
      <c r="FV36" s="6">
        <f t="shared" si="138"/>
        <v>1.0431328413284133</v>
      </c>
      <c r="FW36" s="6">
        <f t="shared" si="138"/>
        <v>0.84761904761904761</v>
      </c>
      <c r="FX36" s="8">
        <f>IF(FR36&lt;=0," ",IF(FO36/FR36*100&gt;200,"СВ.200",FO36/FR36))</f>
        <v>0.55034343236764216</v>
      </c>
      <c r="FY36" s="8">
        <f>IF(FS36&lt;=0," ",IF(FP36/FS36*100&gt;200,"СВ.200",FP36/FS36))</f>
        <v>0.53378568095821566</v>
      </c>
      <c r="FZ36" s="6">
        <f t="shared" si="140"/>
        <v>0.92191011235955056</v>
      </c>
      <c r="GA36" s="28">
        <f t="shared" si="141"/>
        <v>0</v>
      </c>
      <c r="GB36" s="29">
        <v>0</v>
      </c>
      <c r="GC36" s="28"/>
      <c r="GD36" s="28">
        <f t="shared" si="142"/>
        <v>0</v>
      </c>
      <c r="GE36" s="29">
        <v>0</v>
      </c>
      <c r="GF36" s="28"/>
      <c r="GG36" s="8" t="str">
        <f t="shared" si="165"/>
        <v xml:space="preserve"> </v>
      </c>
      <c r="GH36" s="8" t="str">
        <f t="shared" si="164"/>
        <v xml:space="preserve"> </v>
      </c>
      <c r="GI36" s="6" t="str">
        <f>IF(GC36&lt;0," ",IF(GF36&lt;0," ",IF(GF36=0," ",IF(GC36/GF36*100&gt;200,"СВ.200",GC36/GF36))))</f>
        <v xml:space="preserve"> </v>
      </c>
      <c r="GJ36" s="36">
        <f t="shared" si="166"/>
        <v>0.89561971553840103</v>
      </c>
      <c r="GK36" s="6">
        <f t="shared" si="166"/>
        <v>0.89551257057195544</v>
      </c>
      <c r="GL36" s="6">
        <f t="shared" si="166"/>
        <v>0.89602178071874028</v>
      </c>
      <c r="GM36" s="36">
        <f t="shared" si="167"/>
        <v>0.88729047822215712</v>
      </c>
      <c r="GN36" s="6">
        <f t="shared" si="167"/>
        <v>0.90596312892226194</v>
      </c>
      <c r="GO36" s="6">
        <f t="shared" si="167"/>
        <v>0.82515140454337843</v>
      </c>
      <c r="GP36" s="36">
        <f t="shared" si="168"/>
        <v>0.76015078666226676</v>
      </c>
      <c r="GQ36" s="6">
        <f t="shared" si="168"/>
        <v>0.80420308160707421</v>
      </c>
      <c r="GR36" s="6">
        <f t="shared" si="168"/>
        <v>0.59493697578411386</v>
      </c>
      <c r="GS36" s="36">
        <f t="shared" si="169"/>
        <v>0.76664529939377257</v>
      </c>
      <c r="GT36" s="6">
        <f t="shared" si="169"/>
        <v>0.80691305614057496</v>
      </c>
      <c r="GU36" s="6">
        <f t="shared" si="169"/>
        <v>0.61951804926837772</v>
      </c>
      <c r="GV36" s="36">
        <f t="shared" si="144"/>
        <v>9.3925840789176693E-2</v>
      </c>
      <c r="GW36" s="6">
        <f t="shared" si="144"/>
        <v>0.10033861730435607</v>
      </c>
      <c r="GX36" s="6">
        <f t="shared" si="144"/>
        <v>6.98753515306689E-2</v>
      </c>
      <c r="GY36" s="38">
        <f t="shared" si="170"/>
        <v>8.0777644030596771E-2</v>
      </c>
      <c r="GZ36" s="39">
        <f t="shared" si="170"/>
        <v>8.6778561767160187E-2</v>
      </c>
      <c r="HA36" s="6">
        <f t="shared" si="170"/>
        <v>5.8851949724832063E-2</v>
      </c>
      <c r="HB36" s="36">
        <f t="shared" si="145"/>
        <v>3.1748772455672772E-2</v>
      </c>
      <c r="HC36" s="6">
        <f t="shared" si="145"/>
        <v>4.0214204497455053E-2</v>
      </c>
      <c r="HD36" s="6" t="str">
        <f t="shared" si="92"/>
        <v xml:space="preserve"> </v>
      </c>
      <c r="HE36" s="36">
        <f t="shared" si="171"/>
        <v>2.8021247118399786E-2</v>
      </c>
      <c r="HF36" s="6">
        <f t="shared" si="171"/>
        <v>3.569047740540697E-2</v>
      </c>
      <c r="HG36" s="6" t="str">
        <f t="shared" si="93"/>
        <v xml:space="preserve"> </v>
      </c>
      <c r="HH36" s="36">
        <f t="shared" si="172"/>
        <v>1.4587261907529258E-5</v>
      </c>
      <c r="HI36" s="6">
        <f t="shared" si="172"/>
        <v>1.8476781558289926E-5</v>
      </c>
      <c r="HJ36" s="6" t="str">
        <f t="shared" si="172"/>
        <v xml:space="preserve"> </v>
      </c>
      <c r="HK36" s="36" t="str">
        <f t="shared" si="146"/>
        <v xml:space="preserve"> </v>
      </c>
      <c r="HL36" s="6" t="str">
        <f t="shared" si="146"/>
        <v xml:space="preserve"> </v>
      </c>
      <c r="HM36" s="6" t="str">
        <f t="shared" si="146"/>
        <v xml:space="preserve"> </v>
      </c>
      <c r="HN36" s="36">
        <f t="shared" si="173"/>
        <v>4.3624309170012185E-2</v>
      </c>
      <c r="HO36" s="6" t="str">
        <f t="shared" si="173"/>
        <v xml:space="preserve"> </v>
      </c>
      <c r="HP36" s="6">
        <f t="shared" si="173"/>
        <v>0.20723300138308445</v>
      </c>
      <c r="HQ36" s="36">
        <f t="shared" si="174"/>
        <v>3.8282454887763197E-2</v>
      </c>
      <c r="HR36" s="6" t="str">
        <f t="shared" si="174"/>
        <v xml:space="preserve"> </v>
      </c>
      <c r="HS36" s="6">
        <f t="shared" si="174"/>
        <v>0.1781559609065296</v>
      </c>
      <c r="HT36" s="36">
        <f t="shared" si="175"/>
        <v>1.7400668900753681E-2</v>
      </c>
      <c r="HU36" s="6" t="str">
        <f t="shared" si="175"/>
        <v xml:space="preserve"> </v>
      </c>
      <c r="HV36" s="6">
        <f t="shared" si="175"/>
        <v>8.2660170693437132E-2</v>
      </c>
      <c r="HW36" s="36">
        <f t="shared" si="176"/>
        <v>1.5598972927498773E-2</v>
      </c>
      <c r="HX36" s="6" t="str">
        <f t="shared" si="176"/>
        <v xml:space="preserve"> </v>
      </c>
      <c r="HY36" s="6">
        <f t="shared" si="176"/>
        <v>7.2593307278781508E-2</v>
      </c>
      <c r="HZ36" s="36">
        <f t="shared" si="177"/>
        <v>3.524196631468197E-3</v>
      </c>
      <c r="IA36" s="6">
        <f t="shared" si="177"/>
        <v>4.3297206339668005E-3</v>
      </c>
      <c r="IB36" s="73">
        <f t="shared" si="177"/>
        <v>5.0315787801945831E-4</v>
      </c>
      <c r="IC36" s="36">
        <f t="shared" si="178"/>
        <v>1.6173204047197341E-3</v>
      </c>
      <c r="ID36" s="6">
        <f t="shared" si="178"/>
        <v>1.9379443156799514E-3</v>
      </c>
      <c r="IE36" s="6">
        <f t="shared" si="178"/>
        <v>4.4584927856190201E-4</v>
      </c>
    </row>
    <row r="37" spans="1:256" s="24" customFormat="1" outlineLevel="1" x14ac:dyDescent="0.2">
      <c r="A37" s="26">
        <v>26</v>
      </c>
      <c r="B37" s="27" t="s">
        <v>51</v>
      </c>
      <c r="C37" s="28">
        <f t="shared" si="147"/>
        <v>205889006.03</v>
      </c>
      <c r="D37" s="34">
        <v>111728166.93000001</v>
      </c>
      <c r="E37" s="29">
        <v>94160839.099999994</v>
      </c>
      <c r="F37" s="28">
        <f t="shared" si="148"/>
        <v>229075565.79000002</v>
      </c>
      <c r="G37" s="34">
        <v>123313833.92</v>
      </c>
      <c r="H37" s="29">
        <v>105761731.87</v>
      </c>
      <c r="I37" s="28">
        <f t="shared" si="149"/>
        <v>208661474.16000003</v>
      </c>
      <c r="J37" s="34">
        <v>117290944.37</v>
      </c>
      <c r="K37" s="29">
        <v>91370529.790000007</v>
      </c>
      <c r="L37" s="6">
        <f t="shared" si="150"/>
        <v>1.1126167939079832</v>
      </c>
      <c r="M37" s="6">
        <f t="shared" si="150"/>
        <v>1.1036951317500685</v>
      </c>
      <c r="N37" s="6">
        <f t="shared" si="150"/>
        <v>1.1232029459474093</v>
      </c>
      <c r="O37" s="6">
        <f t="shared" si="94"/>
        <v>1.0978335445591008</v>
      </c>
      <c r="P37" s="6">
        <f t="shared" si="94"/>
        <v>1.0513499962196613</v>
      </c>
      <c r="Q37" s="6">
        <f t="shared" si="94"/>
        <v>1.1575037609289973</v>
      </c>
      <c r="R37" s="28">
        <f t="shared" si="95"/>
        <v>194155650.16999999</v>
      </c>
      <c r="S37" s="29">
        <v>104392176.47999999</v>
      </c>
      <c r="T37" s="29">
        <v>89763473.689999998</v>
      </c>
      <c r="U37" s="28">
        <f t="shared" si="43"/>
        <v>217208238.12</v>
      </c>
      <c r="V37" s="29">
        <v>115964033.18000001</v>
      </c>
      <c r="W37" s="29">
        <v>101244204.94</v>
      </c>
      <c r="X37" s="28">
        <f t="shared" si="44"/>
        <v>189149353.25999999</v>
      </c>
      <c r="Y37" s="29">
        <v>102158542.73999999</v>
      </c>
      <c r="Z37" s="29">
        <v>86990810.519999996</v>
      </c>
      <c r="AA37" s="6">
        <f t="shared" si="151"/>
        <v>1.1187325114145044</v>
      </c>
      <c r="AB37" s="6">
        <f t="shared" si="151"/>
        <v>1.1108498461301552</v>
      </c>
      <c r="AC37" s="6">
        <f t="shared" si="151"/>
        <v>1.1278998102240221</v>
      </c>
      <c r="AD37" s="6">
        <f t="shared" si="96"/>
        <v>1.1483424837378691</v>
      </c>
      <c r="AE37" s="6">
        <f t="shared" si="96"/>
        <v>1.1351378951747175</v>
      </c>
      <c r="AF37" s="6">
        <f t="shared" si="96"/>
        <v>1.1638494265635451</v>
      </c>
      <c r="AG37" s="28">
        <f t="shared" si="97"/>
        <v>160616663.58999997</v>
      </c>
      <c r="AH37" s="29">
        <v>80225543.459999993</v>
      </c>
      <c r="AI37" s="29">
        <v>80391120.129999995</v>
      </c>
      <c r="AJ37" s="28">
        <f t="shared" si="98"/>
        <v>183132327.53</v>
      </c>
      <c r="AK37" s="29">
        <v>91430102.560000002</v>
      </c>
      <c r="AL37" s="29">
        <v>91702224.969999999</v>
      </c>
      <c r="AM37" s="28">
        <f t="shared" si="99"/>
        <v>160817963.63</v>
      </c>
      <c r="AN37" s="29">
        <v>82671652.579999998</v>
      </c>
      <c r="AO37" s="29">
        <v>78146311.049999997</v>
      </c>
      <c r="AP37" s="6">
        <f t="shared" si="100"/>
        <v>1.140182615158007</v>
      </c>
      <c r="AQ37" s="6">
        <f t="shared" si="100"/>
        <v>1.1396632371282911</v>
      </c>
      <c r="AR37" s="6">
        <f t="shared" si="100"/>
        <v>1.1407009234565819</v>
      </c>
      <c r="AS37" s="6">
        <f t="shared" si="101"/>
        <v>1.1387554188370368</v>
      </c>
      <c r="AT37" s="6">
        <f t="shared" si="101"/>
        <v>1.1059426019278447</v>
      </c>
      <c r="AU37" s="6">
        <f t="shared" si="101"/>
        <v>1.1734683792217215</v>
      </c>
      <c r="AV37" s="28">
        <f t="shared" si="102"/>
        <v>10800871.709999999</v>
      </c>
      <c r="AW37" s="29">
        <v>7575364.5999999996</v>
      </c>
      <c r="AX37" s="29">
        <v>3225507.11</v>
      </c>
      <c r="AY37" s="28">
        <f t="shared" si="103"/>
        <v>10745720.280000001</v>
      </c>
      <c r="AZ37" s="29">
        <v>7474645.1500000004</v>
      </c>
      <c r="BA37" s="29">
        <v>3271075.13</v>
      </c>
      <c r="BB37" s="28">
        <f t="shared" si="104"/>
        <v>10540868.43</v>
      </c>
      <c r="BC37" s="29">
        <v>7249492.7999999998</v>
      </c>
      <c r="BD37" s="29">
        <v>3291375.63</v>
      </c>
      <c r="BE37" s="6">
        <f t="shared" si="152"/>
        <v>0.99489379825251179</v>
      </c>
      <c r="BF37" s="6">
        <f t="shared" si="152"/>
        <v>0.98670434291703935</v>
      </c>
      <c r="BG37" s="71">
        <f t="shared" si="153"/>
        <v>1.0141273971645346</v>
      </c>
      <c r="BH37" s="72">
        <f t="shared" si="105"/>
        <v>1.0194340581480914</v>
      </c>
      <c r="BI37" s="72">
        <f t="shared" si="105"/>
        <v>1.0310576693034306</v>
      </c>
      <c r="BJ37" s="72">
        <f t="shared" si="154"/>
        <v>0.99383221416146905</v>
      </c>
      <c r="BK37" s="28">
        <f t="shared" si="106"/>
        <v>8611421.2100000009</v>
      </c>
      <c r="BL37" s="29">
        <v>8611421.2100000009</v>
      </c>
      <c r="BM37" s="32"/>
      <c r="BN37" s="28">
        <f t="shared" si="107"/>
        <v>8439214.2599999998</v>
      </c>
      <c r="BO37" s="29">
        <v>8439214.2599999998</v>
      </c>
      <c r="BP37" s="32"/>
      <c r="BQ37" s="28">
        <f t="shared" si="108"/>
        <v>7973401.6600000001</v>
      </c>
      <c r="BR37" s="29">
        <v>7973401.6600000001</v>
      </c>
      <c r="BS37" s="32">
        <v>0</v>
      </c>
      <c r="BT37" s="6">
        <f t="shared" si="109"/>
        <v>0.98000249368826298</v>
      </c>
      <c r="BU37" s="6">
        <f t="shared" si="109"/>
        <v>0.98000249368826298</v>
      </c>
      <c r="BV37" s="66"/>
      <c r="BW37" s="6">
        <f t="shared" si="163"/>
        <v>1.0584208120778402</v>
      </c>
      <c r="BX37" s="6">
        <f t="shared" si="110"/>
        <v>1.0584208120778402</v>
      </c>
      <c r="BY37" s="66"/>
      <c r="BZ37" s="28">
        <f t="shared" si="111"/>
        <v>2586.5700000000002</v>
      </c>
      <c r="CA37" s="34">
        <v>2586.5700000000002</v>
      </c>
      <c r="CB37" s="34"/>
      <c r="CC37" s="28">
        <f t="shared" si="112"/>
        <v>2586.5700000000002</v>
      </c>
      <c r="CD37" s="29">
        <v>2586.5700000000002</v>
      </c>
      <c r="CE37" s="32"/>
      <c r="CF37" s="28">
        <f t="shared" si="113"/>
        <v>11333.8</v>
      </c>
      <c r="CG37" s="29">
        <v>11333.8</v>
      </c>
      <c r="CH37" s="32"/>
      <c r="CI37" s="6">
        <f t="shared" si="179"/>
        <v>1</v>
      </c>
      <c r="CJ37" s="6">
        <f t="shared" si="179"/>
        <v>1</v>
      </c>
      <c r="CK37" s="66"/>
      <c r="CL37" s="6">
        <f t="shared" si="161"/>
        <v>0.22821736752016097</v>
      </c>
      <c r="CM37" s="6">
        <f t="shared" si="155"/>
        <v>0.22821736752016097</v>
      </c>
      <c r="CN37" s="66"/>
      <c r="CO37" s="28">
        <f t="shared" si="114"/>
        <v>1610655.84</v>
      </c>
      <c r="CP37" s="29">
        <v>1610655.84</v>
      </c>
      <c r="CQ37" s="32"/>
      <c r="CR37" s="28">
        <f t="shared" si="115"/>
        <v>2124343.5299999998</v>
      </c>
      <c r="CS37" s="29">
        <v>2124343.5299999998</v>
      </c>
      <c r="CT37" s="32"/>
      <c r="CU37" s="28">
        <f t="shared" si="116"/>
        <v>1649306.32</v>
      </c>
      <c r="CV37" s="29">
        <v>1649306.32</v>
      </c>
      <c r="CW37" s="32">
        <v>0</v>
      </c>
      <c r="CX37" s="6">
        <f t="shared" si="181"/>
        <v>1.3189307592862294</v>
      </c>
      <c r="CY37" s="6">
        <f t="shared" si="181"/>
        <v>1.3189307592862294</v>
      </c>
      <c r="CZ37" s="6" t="str">
        <f t="shared" si="181"/>
        <v xml:space="preserve"> </v>
      </c>
      <c r="DA37" s="6">
        <f>IF(CU37&lt;=0," ",IF(CR37&lt;=0," ",IF(CR37/CU37*100&gt;200,"СВ.200",CR37/CU37)))</f>
        <v>1.2880224275136469</v>
      </c>
      <c r="DB37" s="6">
        <f>IF(CV37&lt;=0," ",IF(CS37&lt;=0," ",IF(CS37/CV37*100&gt;200,"СВ.200",CS37/CV37)))</f>
        <v>1.2880224275136469</v>
      </c>
      <c r="DC37" s="6" t="str">
        <f t="shared" si="182"/>
        <v xml:space="preserve"> </v>
      </c>
      <c r="DD37" s="28">
        <f t="shared" si="119"/>
        <v>600</v>
      </c>
      <c r="DE37" s="29">
        <v>0</v>
      </c>
      <c r="DF37" s="29">
        <v>600</v>
      </c>
      <c r="DG37" s="28">
        <f t="shared" si="120"/>
        <v>0</v>
      </c>
      <c r="DH37" s="29">
        <v>0</v>
      </c>
      <c r="DI37" s="29">
        <v>0</v>
      </c>
      <c r="DJ37" s="28">
        <f t="shared" si="121"/>
        <v>0</v>
      </c>
      <c r="DK37" s="29">
        <v>0</v>
      </c>
      <c r="DL37" s="29">
        <v>0</v>
      </c>
      <c r="DM37" s="6" t="str">
        <f t="shared" si="122"/>
        <v xml:space="preserve"> </v>
      </c>
      <c r="DN37" s="6" t="str">
        <f t="shared" si="122"/>
        <v xml:space="preserve"> </v>
      </c>
      <c r="DO37" s="6" t="str">
        <f t="shared" si="122"/>
        <v xml:space="preserve"> </v>
      </c>
      <c r="DP37" s="6" t="str">
        <f t="shared" si="123"/>
        <v xml:space="preserve"> </v>
      </c>
      <c r="DQ37" s="6" t="str">
        <f t="shared" si="123"/>
        <v xml:space="preserve"> </v>
      </c>
      <c r="DR37" s="6" t="str">
        <f t="shared" si="123"/>
        <v xml:space="preserve"> </v>
      </c>
      <c r="DS37" s="28">
        <f t="shared" si="156"/>
        <v>2460568.9500000002</v>
      </c>
      <c r="DT37" s="32"/>
      <c r="DU37" s="29">
        <v>2460568.9500000002</v>
      </c>
      <c r="DV37" s="28">
        <f t="shared" si="124"/>
        <v>2631620.48</v>
      </c>
      <c r="DW37" s="32"/>
      <c r="DX37" s="29">
        <v>2631620.48</v>
      </c>
      <c r="DY37" s="28">
        <f t="shared" si="125"/>
        <v>2213739.9700000002</v>
      </c>
      <c r="DZ37" s="32"/>
      <c r="EA37" s="29">
        <v>2213739.9700000002</v>
      </c>
      <c r="EB37" s="6">
        <f t="shared" si="185"/>
        <v>1.0695170643358722</v>
      </c>
      <c r="EC37" s="6" t="str">
        <f t="shared" si="185"/>
        <v xml:space="preserve"> </v>
      </c>
      <c r="ED37" s="6">
        <f t="shared" si="185"/>
        <v>1.0695170643358722</v>
      </c>
      <c r="EE37" s="6">
        <f t="shared" si="162"/>
        <v>1.1887667547512366</v>
      </c>
      <c r="EF37" s="6" t="str">
        <f t="shared" si="162"/>
        <v xml:space="preserve"> </v>
      </c>
      <c r="EG37" s="6">
        <f t="shared" si="162"/>
        <v>1.1887667547512366</v>
      </c>
      <c r="EH37" s="28">
        <f t="shared" si="126"/>
        <v>3685677.5</v>
      </c>
      <c r="EI37" s="29"/>
      <c r="EJ37" s="29">
        <v>3685677.5</v>
      </c>
      <c r="EK37" s="28">
        <f t="shared" si="127"/>
        <v>3639284.36</v>
      </c>
      <c r="EL37" s="32"/>
      <c r="EM37" s="29">
        <v>3639284.36</v>
      </c>
      <c r="EN37" s="28">
        <f t="shared" si="128"/>
        <v>3339383.87</v>
      </c>
      <c r="EO37" s="32"/>
      <c r="EP37" s="29">
        <v>3339383.87</v>
      </c>
      <c r="EQ37" s="6">
        <f t="shared" si="183"/>
        <v>0.98741258832331369</v>
      </c>
      <c r="ER37" s="6" t="str">
        <f t="shared" si="183"/>
        <v xml:space="preserve"> </v>
      </c>
      <c r="ES37" s="6">
        <f t="shared" si="183"/>
        <v>0.98741258832331369</v>
      </c>
      <c r="ET37" s="6">
        <f t="shared" si="184"/>
        <v>1.0898071325953909</v>
      </c>
      <c r="EU37" s="6"/>
      <c r="EV37" s="6">
        <f t="shared" si="184"/>
        <v>1.0898071325953909</v>
      </c>
      <c r="EW37" s="28">
        <f t="shared" si="131"/>
        <v>996090</v>
      </c>
      <c r="EX37" s="32">
        <v>996090</v>
      </c>
      <c r="EY37" s="28"/>
      <c r="EZ37" s="28">
        <f t="shared" si="132"/>
        <v>1127117</v>
      </c>
      <c r="FA37" s="29">
        <v>1127117</v>
      </c>
      <c r="FB37" s="28"/>
      <c r="FC37" s="28">
        <f t="shared" si="133"/>
        <v>0</v>
      </c>
      <c r="FD37" s="29">
        <v>0</v>
      </c>
      <c r="FE37" s="28"/>
      <c r="FF37" s="6">
        <f t="shared" si="186"/>
        <v>1.1315413265869549</v>
      </c>
      <c r="FG37" s="6">
        <f t="shared" si="186"/>
        <v>1.1315413265869549</v>
      </c>
      <c r="FH37" s="6" t="str">
        <f t="shared" si="134"/>
        <v xml:space="preserve"> </v>
      </c>
      <c r="FI37" s="6" t="str">
        <f t="shared" si="180"/>
        <v xml:space="preserve"> </v>
      </c>
      <c r="FJ37" s="6" t="str">
        <f t="shared" si="180"/>
        <v xml:space="preserve"> </v>
      </c>
      <c r="FK37" s="6" t="str">
        <f t="shared" si="160"/>
        <v xml:space="preserve"> </v>
      </c>
      <c r="FL37" s="28">
        <f t="shared" si="135"/>
        <v>5370514.7999999998</v>
      </c>
      <c r="FM37" s="29">
        <v>5370514.7999999998</v>
      </c>
      <c r="FN37" s="34">
        <v>0</v>
      </c>
      <c r="FO37" s="28">
        <f t="shared" si="136"/>
        <v>5366024.1100000003</v>
      </c>
      <c r="FP37" s="29">
        <v>5366024.1100000003</v>
      </c>
      <c r="FQ37" s="34">
        <v>0</v>
      </c>
      <c r="FR37" s="28">
        <f t="shared" si="137"/>
        <v>2603355.58</v>
      </c>
      <c r="FS37" s="29">
        <v>2603355.58</v>
      </c>
      <c r="FT37" s="34">
        <v>0</v>
      </c>
      <c r="FU37" s="6">
        <f t="shared" si="138"/>
        <v>0.99916382503964063</v>
      </c>
      <c r="FV37" s="6">
        <f t="shared" si="138"/>
        <v>0.99916382503964063</v>
      </c>
      <c r="FW37" s="6" t="str">
        <f>IF(FQ37=0," ",IF(FQ37/FN37*100&gt;200,"СВ.200",FQ37/FN37))</f>
        <v xml:space="preserve"> </v>
      </c>
      <c r="FX37" s="6" t="str">
        <f t="shared" si="139"/>
        <v>СВ.200</v>
      </c>
      <c r="FY37" s="6" t="str">
        <f t="shared" si="139"/>
        <v>СВ.200</v>
      </c>
      <c r="FZ37" s="6" t="str">
        <f t="shared" si="140"/>
        <v xml:space="preserve"> </v>
      </c>
      <c r="GA37" s="28">
        <f t="shared" si="141"/>
        <v>0</v>
      </c>
      <c r="GB37" s="29">
        <v>0</v>
      </c>
      <c r="GC37" s="28"/>
      <c r="GD37" s="28">
        <f t="shared" si="142"/>
        <v>0</v>
      </c>
      <c r="GE37" s="29">
        <v>0</v>
      </c>
      <c r="GF37" s="28"/>
      <c r="GG37" s="8" t="str">
        <f t="shared" si="165"/>
        <v xml:space="preserve"> </v>
      </c>
      <c r="GH37" s="8" t="str">
        <f t="shared" si="164"/>
        <v xml:space="preserve"> </v>
      </c>
      <c r="GI37" s="6" t="str">
        <f>IF(GC37&lt;0," ",IF(GF37&lt;0," ",IF(GF37=0," ",IF(GC37/GF37*100&gt;200,"СВ.200",GC37/GF37))))</f>
        <v xml:space="preserve"> </v>
      </c>
      <c r="GJ37" s="36">
        <f t="shared" si="166"/>
        <v>0.90648910644119052</v>
      </c>
      <c r="GK37" s="6">
        <f t="shared" si="166"/>
        <v>0.87098405839188986</v>
      </c>
      <c r="GL37" s="6">
        <f t="shared" si="166"/>
        <v>0.95206639077100608</v>
      </c>
      <c r="GM37" s="36">
        <f t="shared" si="167"/>
        <v>0.94819470322348076</v>
      </c>
      <c r="GN37" s="6">
        <f t="shared" si="167"/>
        <v>0.94039759768747289</v>
      </c>
      <c r="GO37" s="6">
        <f t="shared" si="167"/>
        <v>0.95728580791819051</v>
      </c>
      <c r="GP37" s="36">
        <f t="shared" si="168"/>
        <v>0.85021683055370334</v>
      </c>
      <c r="GQ37" s="6">
        <f t="shared" si="168"/>
        <v>0.80924854997593909</v>
      </c>
      <c r="GR37" s="6">
        <f t="shared" si="168"/>
        <v>0.89832834736070699</v>
      </c>
      <c r="GS37" s="36">
        <f t="shared" si="169"/>
        <v>0.8431187008147718</v>
      </c>
      <c r="GT37" s="6">
        <f t="shared" si="169"/>
        <v>0.788435000515045</v>
      </c>
      <c r="GU37" s="6">
        <f t="shared" si="169"/>
        <v>0.90575282826651826</v>
      </c>
      <c r="GV37" s="36">
        <f t="shared" si="144"/>
        <v>5.5727752954623032E-2</v>
      </c>
      <c r="GW37" s="6">
        <f t="shared" si="144"/>
        <v>7.0963157906925325E-2</v>
      </c>
      <c r="GX37" s="6">
        <f t="shared" si="144"/>
        <v>3.7835900255731976E-2</v>
      </c>
      <c r="GY37" s="38">
        <f t="shared" si="170"/>
        <v>4.9471973867139259E-2</v>
      </c>
      <c r="GZ37" s="39">
        <f t="shared" si="170"/>
        <v>6.4456581450541783E-2</v>
      </c>
      <c r="HA37" s="6">
        <f t="shared" si="170"/>
        <v>3.2308764061493946E-2</v>
      </c>
      <c r="HB37" s="36">
        <f t="shared" si="145"/>
        <v>4.2153999062528966E-2</v>
      </c>
      <c r="HC37" s="6">
        <f t="shared" si="145"/>
        <v>7.8049289331513033E-2</v>
      </c>
      <c r="HD37" s="6" t="str">
        <f t="shared" si="92"/>
        <v xml:space="preserve"> </v>
      </c>
      <c r="HE37" s="36">
        <f t="shared" si="171"/>
        <v>3.8853103975446952E-2</v>
      </c>
      <c r="HF37" s="6">
        <f t="shared" si="171"/>
        <v>7.2774411415137699E-2</v>
      </c>
      <c r="HG37" s="6" t="str">
        <f t="shared" si="93"/>
        <v xml:space="preserve"> </v>
      </c>
      <c r="HH37" s="36">
        <f t="shared" si="172"/>
        <v>5.9919845374363191E-5</v>
      </c>
      <c r="HI37" s="6">
        <f t="shared" si="172"/>
        <v>1.1094324268940722E-4</v>
      </c>
      <c r="HJ37" s="6" t="str">
        <f t="shared" si="172"/>
        <v xml:space="preserve"> </v>
      </c>
      <c r="HK37" s="36">
        <f t="shared" si="146"/>
        <v>1.1908249992668373E-5</v>
      </c>
      <c r="HL37" s="6">
        <f t="shared" si="146"/>
        <v>2.2304933082010971E-5</v>
      </c>
      <c r="HM37" s="6" t="str">
        <f t="shared" si="146"/>
        <v xml:space="preserve"> </v>
      </c>
      <c r="HN37" s="36">
        <f t="shared" si="173"/>
        <v>1.7654746434209407E-2</v>
      </c>
      <c r="HO37" s="6" t="str">
        <f t="shared" si="173"/>
        <v xml:space="preserve"> </v>
      </c>
      <c r="HP37" s="6">
        <f t="shared" si="173"/>
        <v>3.8387777398996008E-2</v>
      </c>
      <c r="HQ37" s="36">
        <f t="shared" si="174"/>
        <v>1.6754817365579946E-2</v>
      </c>
      <c r="HR37" s="6" t="str">
        <f t="shared" si="174"/>
        <v xml:space="preserve"> </v>
      </c>
      <c r="HS37" s="6">
        <f t="shared" si="174"/>
        <v>3.5945606587129961E-2</v>
      </c>
      <c r="HT37" s="36">
        <f t="shared" si="175"/>
        <v>1.1703661322896771E-2</v>
      </c>
      <c r="HU37" s="6" t="str">
        <f t="shared" si="175"/>
        <v xml:space="preserve"> </v>
      </c>
      <c r="HV37" s="6">
        <f t="shared" si="175"/>
        <v>2.5447974984565074E-2</v>
      </c>
      <c r="HW37" s="36">
        <f t="shared" si="176"/>
        <v>1.2115656858954498E-2</v>
      </c>
      <c r="HX37" s="6" t="str">
        <f t="shared" si="176"/>
        <v xml:space="preserve"> </v>
      </c>
      <c r="HY37" s="6">
        <f t="shared" si="176"/>
        <v>2.5992801084857825E-2</v>
      </c>
      <c r="HZ37" s="36">
        <f t="shared" si="177"/>
        <v>1.3763491839284761E-2</v>
      </c>
      <c r="IA37" s="6">
        <f t="shared" si="177"/>
        <v>2.5483483908200471E-2</v>
      </c>
      <c r="IB37" s="74" t="str">
        <f t="shared" si="177"/>
        <v xml:space="preserve"> </v>
      </c>
      <c r="IC37" s="36">
        <f t="shared" si="178"/>
        <v>2.4704514692649265E-2</v>
      </c>
      <c r="ID37" s="6">
        <f t="shared" si="178"/>
        <v>4.6273175939567646E-2</v>
      </c>
      <c r="IE37" s="6" t="str">
        <f t="shared" si="178"/>
        <v xml:space="preserve"> </v>
      </c>
    </row>
    <row r="38" spans="1:256" s="24" customFormat="1" outlineLevel="1" x14ac:dyDescent="0.2">
      <c r="A38" s="26">
        <v>27</v>
      </c>
      <c r="B38" s="27" t="s">
        <v>52</v>
      </c>
      <c r="C38" s="28">
        <f t="shared" si="147"/>
        <v>121832998.06999999</v>
      </c>
      <c r="D38" s="34">
        <v>70957402.170000002</v>
      </c>
      <c r="E38" s="29">
        <v>50875595.899999999</v>
      </c>
      <c r="F38" s="28">
        <f t="shared" si="148"/>
        <v>120064017.84999999</v>
      </c>
      <c r="G38" s="34">
        <v>68321151.140000001</v>
      </c>
      <c r="H38" s="29">
        <v>51742866.710000001</v>
      </c>
      <c r="I38" s="28">
        <f t="shared" si="149"/>
        <v>108401267.65000001</v>
      </c>
      <c r="J38" s="34">
        <v>63194116.57</v>
      </c>
      <c r="K38" s="29">
        <v>45207151.080000006</v>
      </c>
      <c r="L38" s="6">
        <f t="shared" si="150"/>
        <v>0.9854802865559984</v>
      </c>
      <c r="M38" s="6">
        <f t="shared" si="150"/>
        <v>0.96284741338635738</v>
      </c>
      <c r="N38" s="6">
        <f t="shared" si="150"/>
        <v>1.0170468924178242</v>
      </c>
      <c r="O38" s="6">
        <f t="shared" si="94"/>
        <v>1.1075886883320962</v>
      </c>
      <c r="P38" s="6">
        <f t="shared" si="94"/>
        <v>1.0811315174304366</v>
      </c>
      <c r="Q38" s="6">
        <f t="shared" si="94"/>
        <v>1.14457260574625</v>
      </c>
      <c r="R38" s="28">
        <f t="shared" si="95"/>
        <v>102605975.84999999</v>
      </c>
      <c r="S38" s="29">
        <v>56289900.299999997</v>
      </c>
      <c r="T38" s="29">
        <v>46316075.549999997</v>
      </c>
      <c r="U38" s="28">
        <f t="shared" si="43"/>
        <v>102254439.99000001</v>
      </c>
      <c r="V38" s="29">
        <v>55174116.899999999</v>
      </c>
      <c r="W38" s="29">
        <v>47080323.090000004</v>
      </c>
      <c r="X38" s="28">
        <f t="shared" si="44"/>
        <v>92803088.319999993</v>
      </c>
      <c r="Y38" s="29">
        <v>50382415.769999996</v>
      </c>
      <c r="Z38" s="29">
        <v>42420672.549999997</v>
      </c>
      <c r="AA38" s="6">
        <f t="shared" si="151"/>
        <v>0.99657392411028867</v>
      </c>
      <c r="AB38" s="6">
        <f t="shared" si="151"/>
        <v>0.98017791124067777</v>
      </c>
      <c r="AC38" s="6">
        <f t="shared" si="151"/>
        <v>1.016500697240097</v>
      </c>
      <c r="AD38" s="6">
        <f t="shared" si="96"/>
        <v>1.1018430726939845</v>
      </c>
      <c r="AE38" s="6">
        <f t="shared" si="96"/>
        <v>1.0951066171950652</v>
      </c>
      <c r="AF38" s="6">
        <f t="shared" si="96"/>
        <v>1.1098438629068839</v>
      </c>
      <c r="AG38" s="28">
        <f t="shared" si="97"/>
        <v>67312776.150000006</v>
      </c>
      <c r="AH38" s="29">
        <v>32923126.600000001</v>
      </c>
      <c r="AI38" s="29">
        <v>34389649.549999997</v>
      </c>
      <c r="AJ38" s="28">
        <f t="shared" si="98"/>
        <v>66693430</v>
      </c>
      <c r="AK38" s="29">
        <v>31828127.789999999</v>
      </c>
      <c r="AL38" s="29">
        <v>34865302.210000001</v>
      </c>
      <c r="AM38" s="28">
        <f t="shared" si="99"/>
        <v>62352740.530000001</v>
      </c>
      <c r="AN38" s="29">
        <v>30354164.649999999</v>
      </c>
      <c r="AO38" s="29">
        <v>31998575.879999999</v>
      </c>
      <c r="AP38" s="6">
        <f t="shared" si="100"/>
        <v>0.99079898073703199</v>
      </c>
      <c r="AQ38" s="6">
        <f t="shared" si="100"/>
        <v>0.96674074053464887</v>
      </c>
      <c r="AR38" s="6">
        <f t="shared" si="100"/>
        <v>1.0138312738345425</v>
      </c>
      <c r="AS38" s="6">
        <f t="shared" si="101"/>
        <v>1.0696150551379782</v>
      </c>
      <c r="AT38" s="6">
        <f t="shared" si="101"/>
        <v>1.0485588438026741</v>
      </c>
      <c r="AU38" s="6">
        <f t="shared" si="101"/>
        <v>1.0895891848671861</v>
      </c>
      <c r="AV38" s="28">
        <f t="shared" si="102"/>
        <v>15276300</v>
      </c>
      <c r="AW38" s="29">
        <v>11100300</v>
      </c>
      <c r="AX38" s="29">
        <v>4176000</v>
      </c>
      <c r="AY38" s="28">
        <f t="shared" si="103"/>
        <v>15081454.85</v>
      </c>
      <c r="AZ38" s="29">
        <v>10958652.09</v>
      </c>
      <c r="BA38" s="29">
        <v>4122802.76</v>
      </c>
      <c r="BB38" s="28">
        <f t="shared" si="104"/>
        <v>14625984.16</v>
      </c>
      <c r="BC38" s="29">
        <v>10625534.07</v>
      </c>
      <c r="BD38" s="29">
        <v>4000450.09</v>
      </c>
      <c r="BE38" s="6">
        <f t="shared" si="152"/>
        <v>0.98724526554204872</v>
      </c>
      <c r="BF38" s="6">
        <f t="shared" si="152"/>
        <v>0.9872392719115699</v>
      </c>
      <c r="BG38" s="71">
        <f t="shared" si="153"/>
        <v>0.98726119731800765</v>
      </c>
      <c r="BH38" s="72">
        <f t="shared" si="105"/>
        <v>1.031141199458266</v>
      </c>
      <c r="BI38" s="72">
        <f t="shared" si="105"/>
        <v>1.0313507083790283</v>
      </c>
      <c r="BJ38" s="72">
        <f t="shared" si="154"/>
        <v>1.0305847260301653</v>
      </c>
      <c r="BK38" s="28">
        <f t="shared" si="106"/>
        <v>6379141</v>
      </c>
      <c r="BL38" s="29">
        <v>6379141</v>
      </c>
      <c r="BM38" s="32"/>
      <c r="BN38" s="28">
        <f t="shared" si="107"/>
        <v>6215930.2199999997</v>
      </c>
      <c r="BO38" s="29">
        <v>6215930.2199999997</v>
      </c>
      <c r="BP38" s="32"/>
      <c r="BQ38" s="28">
        <f t="shared" si="108"/>
        <v>5872834.5099999998</v>
      </c>
      <c r="BR38" s="29">
        <v>5872834.5099999998</v>
      </c>
      <c r="BS38" s="32">
        <v>0</v>
      </c>
      <c r="BT38" s="6">
        <f t="shared" si="109"/>
        <v>0.97441492827952847</v>
      </c>
      <c r="BU38" s="6">
        <f t="shared" si="109"/>
        <v>0.97441492827952847</v>
      </c>
      <c r="BV38" s="66"/>
      <c r="BW38" s="6">
        <f t="shared" si="163"/>
        <v>1.058420803347309</v>
      </c>
      <c r="BX38" s="6">
        <f t="shared" si="110"/>
        <v>1.058420803347309</v>
      </c>
      <c r="BY38" s="66"/>
      <c r="BZ38" s="28">
        <f t="shared" si="111"/>
        <v>3906</v>
      </c>
      <c r="CA38" s="34">
        <v>3906</v>
      </c>
      <c r="CB38" s="34"/>
      <c r="CC38" s="28">
        <f t="shared" si="112"/>
        <v>3906</v>
      </c>
      <c r="CD38" s="29">
        <v>3906</v>
      </c>
      <c r="CE38" s="32"/>
      <c r="CF38" s="28">
        <f t="shared" si="113"/>
        <v>5208.17</v>
      </c>
      <c r="CG38" s="29">
        <v>5208.17</v>
      </c>
      <c r="CH38" s="32"/>
      <c r="CI38" s="6">
        <f t="shared" si="179"/>
        <v>1</v>
      </c>
      <c r="CJ38" s="6">
        <f t="shared" si="179"/>
        <v>1</v>
      </c>
      <c r="CK38" s="66"/>
      <c r="CL38" s="6">
        <f t="shared" si="161"/>
        <v>0.74997551923228312</v>
      </c>
      <c r="CM38" s="6">
        <f t="shared" si="155"/>
        <v>0.74997551923228312</v>
      </c>
      <c r="CN38" s="66"/>
      <c r="CO38" s="28">
        <f t="shared" si="114"/>
        <v>1525000</v>
      </c>
      <c r="CP38" s="29">
        <v>1525000</v>
      </c>
      <c r="CQ38" s="32"/>
      <c r="CR38" s="28">
        <f t="shared" si="115"/>
        <v>1871195.83</v>
      </c>
      <c r="CS38" s="29">
        <v>1871195.83</v>
      </c>
      <c r="CT38" s="32"/>
      <c r="CU38" s="28">
        <f t="shared" si="116"/>
        <v>1136730.28</v>
      </c>
      <c r="CV38" s="29">
        <v>1136730.28</v>
      </c>
      <c r="CW38" s="32">
        <v>0</v>
      </c>
      <c r="CX38" s="6">
        <f t="shared" si="181"/>
        <v>1.2270136590163936</v>
      </c>
      <c r="CY38" s="6">
        <f t="shared" si="181"/>
        <v>1.2270136590163936</v>
      </c>
      <c r="CZ38" s="6" t="str">
        <f t="shared" si="181"/>
        <v xml:space="preserve"> </v>
      </c>
      <c r="DA38" s="6">
        <f t="shared" si="182"/>
        <v>1.6461212153159148</v>
      </c>
      <c r="DB38" s="6">
        <f t="shared" si="182"/>
        <v>1.6461212153159148</v>
      </c>
      <c r="DC38" s="6" t="str">
        <f t="shared" si="182"/>
        <v xml:space="preserve"> </v>
      </c>
      <c r="DD38" s="28">
        <f t="shared" si="119"/>
        <v>498352.4</v>
      </c>
      <c r="DE38" s="29">
        <v>348426.4</v>
      </c>
      <c r="DF38" s="29">
        <v>149926</v>
      </c>
      <c r="DG38" s="28">
        <f t="shared" si="120"/>
        <v>497752</v>
      </c>
      <c r="DH38" s="29">
        <v>348426.4</v>
      </c>
      <c r="DI38" s="29">
        <v>149325.6</v>
      </c>
      <c r="DJ38" s="28">
        <f t="shared" si="121"/>
        <v>376491</v>
      </c>
      <c r="DK38" s="29">
        <v>263543.7</v>
      </c>
      <c r="DL38" s="29">
        <v>112947.3</v>
      </c>
      <c r="DM38" s="6">
        <f t="shared" si="122"/>
        <v>0.99879523004203452</v>
      </c>
      <c r="DN38" s="6">
        <f t="shared" si="122"/>
        <v>1</v>
      </c>
      <c r="DO38" s="6">
        <f t="shared" si="122"/>
        <v>0.99599535770980352</v>
      </c>
      <c r="DP38" s="6">
        <f t="shared" si="123"/>
        <v>1.322082068362856</v>
      </c>
      <c r="DQ38" s="6">
        <f t="shared" si="123"/>
        <v>1.322082068362856</v>
      </c>
      <c r="DR38" s="6">
        <f t="shared" si="123"/>
        <v>1.322082068362856</v>
      </c>
      <c r="DS38" s="28">
        <f t="shared" si="156"/>
        <v>2661000</v>
      </c>
      <c r="DT38" s="32"/>
      <c r="DU38" s="29">
        <v>2661000</v>
      </c>
      <c r="DV38" s="28">
        <f t="shared" si="124"/>
        <v>2966361.84</v>
      </c>
      <c r="DW38" s="32"/>
      <c r="DX38" s="29">
        <v>2966361.84</v>
      </c>
      <c r="DY38" s="28">
        <f t="shared" si="125"/>
        <v>2620495.19</v>
      </c>
      <c r="DZ38" s="32"/>
      <c r="EA38" s="29">
        <v>2620495.19</v>
      </c>
      <c r="EB38" s="6">
        <f t="shared" si="185"/>
        <v>1.114754543404735</v>
      </c>
      <c r="EC38" s="6" t="str">
        <f t="shared" si="185"/>
        <v xml:space="preserve"> </v>
      </c>
      <c r="ED38" s="6">
        <f t="shared" si="185"/>
        <v>1.114754543404735</v>
      </c>
      <c r="EE38" s="6">
        <f t="shared" si="162"/>
        <v>1.1319852260442425</v>
      </c>
      <c r="EF38" s="6" t="str">
        <f t="shared" si="162"/>
        <v xml:space="preserve"> </v>
      </c>
      <c r="EG38" s="6">
        <f t="shared" si="162"/>
        <v>1.1319852260442425</v>
      </c>
      <c r="EH38" s="28">
        <f t="shared" si="126"/>
        <v>4939500</v>
      </c>
      <c r="EI38" s="29"/>
      <c r="EJ38" s="29">
        <v>4939500</v>
      </c>
      <c r="EK38" s="28">
        <f t="shared" si="127"/>
        <v>4976530.68</v>
      </c>
      <c r="EL38" s="32"/>
      <c r="EM38" s="29">
        <v>4976530.68</v>
      </c>
      <c r="EN38" s="28">
        <f t="shared" si="128"/>
        <v>3688204.09</v>
      </c>
      <c r="EO38" s="32"/>
      <c r="EP38" s="29">
        <v>3688204.09</v>
      </c>
      <c r="EQ38" s="6">
        <f t="shared" si="183"/>
        <v>1.0074968478590949</v>
      </c>
      <c r="ER38" s="6" t="str">
        <f t="shared" si="183"/>
        <v xml:space="preserve"> </v>
      </c>
      <c r="ES38" s="6">
        <f t="shared" si="183"/>
        <v>1.0074968478590949</v>
      </c>
      <c r="ET38" s="6">
        <f t="shared" si="184"/>
        <v>1.3493100052388911</v>
      </c>
      <c r="EU38" s="6" t="str">
        <f t="shared" si="184"/>
        <v xml:space="preserve"> </v>
      </c>
      <c r="EV38" s="6">
        <f t="shared" si="184"/>
        <v>1.3493100052388911</v>
      </c>
      <c r="EW38" s="28">
        <f t="shared" si="131"/>
        <v>0</v>
      </c>
      <c r="EX38" s="32">
        <v>0</v>
      </c>
      <c r="EY38" s="28"/>
      <c r="EZ38" s="28">
        <f t="shared" si="132"/>
        <v>0</v>
      </c>
      <c r="FA38" s="29">
        <v>0</v>
      </c>
      <c r="FB38" s="28"/>
      <c r="FC38" s="28">
        <f t="shared" si="133"/>
        <v>0</v>
      </c>
      <c r="FD38" s="29">
        <v>0</v>
      </c>
      <c r="FE38" s="28"/>
      <c r="FF38" s="6" t="str">
        <f t="shared" si="186"/>
        <v xml:space="preserve"> </v>
      </c>
      <c r="FG38" s="6" t="str">
        <f t="shared" si="186"/>
        <v xml:space="preserve"> </v>
      </c>
      <c r="FH38" s="6" t="str">
        <f t="shared" si="134"/>
        <v xml:space="preserve"> </v>
      </c>
      <c r="FI38" s="6" t="str">
        <f t="shared" si="180"/>
        <v xml:space="preserve"> </v>
      </c>
      <c r="FJ38" s="6" t="str">
        <f t="shared" si="180"/>
        <v xml:space="preserve"> </v>
      </c>
      <c r="FK38" s="6" t="str">
        <f t="shared" si="160"/>
        <v xml:space="preserve"> </v>
      </c>
      <c r="FL38" s="28">
        <f t="shared" si="135"/>
        <v>4010000.3</v>
      </c>
      <c r="FM38" s="29">
        <v>4010000.3</v>
      </c>
      <c r="FN38" s="34">
        <v>0</v>
      </c>
      <c r="FO38" s="28">
        <f t="shared" si="136"/>
        <v>3947878.57</v>
      </c>
      <c r="FP38" s="29">
        <v>3947878.57</v>
      </c>
      <c r="FQ38" s="34">
        <v>0</v>
      </c>
      <c r="FR38" s="28">
        <f t="shared" si="137"/>
        <v>2124400.39</v>
      </c>
      <c r="FS38" s="29">
        <v>2124400.39</v>
      </c>
      <c r="FT38" s="34">
        <v>0</v>
      </c>
      <c r="FU38" s="6">
        <f t="shared" si="138"/>
        <v>0.98450829791708494</v>
      </c>
      <c r="FV38" s="6">
        <f t="shared" si="138"/>
        <v>0.98450829791708494</v>
      </c>
      <c r="FW38" s="6" t="str">
        <f t="shared" si="138"/>
        <v xml:space="preserve"> </v>
      </c>
      <c r="FX38" s="6">
        <f t="shared" si="139"/>
        <v>1.8583495788192732</v>
      </c>
      <c r="FY38" s="6">
        <f t="shared" si="139"/>
        <v>1.8583495788192732</v>
      </c>
      <c r="FZ38" s="6" t="str">
        <f t="shared" si="140"/>
        <v xml:space="preserve"> </v>
      </c>
      <c r="GA38" s="28">
        <f t="shared" si="141"/>
        <v>0</v>
      </c>
      <c r="GB38" s="29">
        <v>0</v>
      </c>
      <c r="GC38" s="28"/>
      <c r="GD38" s="28">
        <f t="shared" si="142"/>
        <v>0</v>
      </c>
      <c r="GE38" s="29">
        <v>0</v>
      </c>
      <c r="GF38" s="28"/>
      <c r="GG38" s="6" t="str">
        <f>IF(GA38&lt;0," ",IF(GD38&lt;0," ",IF(GD38=0," ",IF(GA38/GD38*100&gt;200,"СВ.200",GA38/GD38))))</f>
        <v xml:space="preserve"> </v>
      </c>
      <c r="GH38" s="6" t="str">
        <f>IF(GB38&lt;0," ",IF(GE38&lt;0," ",IF(GE38=0," ",IF(GB38/GE38*100&gt;200,"СВ.200",GB38/GE38))))</f>
        <v xml:space="preserve"> </v>
      </c>
      <c r="GI38" s="6" t="str">
        <f>IF(GC38&lt;0," ",IF(GF38&lt;0," ",IF(GF38=0," ",IF(GC38/GF38*100&gt;200,"СВ.200",GC38/GF38))))</f>
        <v xml:space="preserve"> </v>
      </c>
      <c r="GJ38" s="36">
        <f t="shared" si="166"/>
        <v>0.85610703944567745</v>
      </c>
      <c r="GK38" s="6">
        <f t="shared" si="166"/>
        <v>0.79726434207196317</v>
      </c>
      <c r="GL38" s="6">
        <f t="shared" si="166"/>
        <v>0.93836199664365116</v>
      </c>
      <c r="GM38" s="36">
        <f t="shared" si="167"/>
        <v>0.85166598470617494</v>
      </c>
      <c r="GN38" s="6">
        <f t="shared" si="167"/>
        <v>0.80757007133764747</v>
      </c>
      <c r="GO38" s="6">
        <f t="shared" si="167"/>
        <v>0.90989011787592167</v>
      </c>
      <c r="GP38" s="36">
        <f t="shared" si="168"/>
        <v>0.6718821717979655</v>
      </c>
      <c r="GQ38" s="6">
        <f t="shared" si="168"/>
        <v>0.60247537133926521</v>
      </c>
      <c r="GR38" s="6">
        <f t="shared" si="168"/>
        <v>0.75431561916620304</v>
      </c>
      <c r="GS38" s="36">
        <f t="shared" si="169"/>
        <v>0.65223016239218845</v>
      </c>
      <c r="GT38" s="6">
        <f t="shared" si="169"/>
        <v>0.57686700899421195</v>
      </c>
      <c r="GU38" s="6">
        <f t="shared" si="169"/>
        <v>0.74054934039748532</v>
      </c>
      <c r="GV38" s="36">
        <f t="shared" si="144"/>
        <v>0.15760234303374959</v>
      </c>
      <c r="GW38" s="6">
        <f t="shared" si="144"/>
        <v>0.21089766950648944</v>
      </c>
      <c r="GX38" s="6">
        <f t="shared" si="144"/>
        <v>9.4304258973847879E-2</v>
      </c>
      <c r="GY38" s="38">
        <f t="shared" si="170"/>
        <v>0.1474894865345201</v>
      </c>
      <c r="GZ38" s="39">
        <f t="shared" si="170"/>
        <v>0.19861943798505999</v>
      </c>
      <c r="HA38" s="6">
        <f t="shared" si="170"/>
        <v>8.7569551129008605E-2</v>
      </c>
      <c r="HB38" s="36">
        <f t="shared" si="145"/>
        <v>6.3282748627389654E-2</v>
      </c>
      <c r="HC38" s="6">
        <f t="shared" si="145"/>
        <v>0.11656516306820197</v>
      </c>
      <c r="HD38" s="6" t="str">
        <f t="shared" si="92"/>
        <v xml:space="preserve"> </v>
      </c>
      <c r="HE38" s="36">
        <f t="shared" si="171"/>
        <v>6.0788853966711742E-2</v>
      </c>
      <c r="HF38" s="6">
        <f t="shared" si="171"/>
        <v>0.11266025754913352</v>
      </c>
      <c r="HG38" s="6" t="str">
        <f t="shared" si="93"/>
        <v xml:space="preserve"> </v>
      </c>
      <c r="HH38" s="36">
        <f t="shared" si="172"/>
        <v>5.6120653895066415E-5</v>
      </c>
      <c r="HI38" s="6">
        <f t="shared" si="172"/>
        <v>1.0337277243266258E-4</v>
      </c>
      <c r="HJ38" s="6" t="str">
        <f t="shared" si="172"/>
        <v xml:space="preserve"> </v>
      </c>
      <c r="HK38" s="36">
        <f t="shared" si="146"/>
        <v>3.8198830294136744E-5</v>
      </c>
      <c r="HL38" s="6">
        <f t="shared" si="146"/>
        <v>7.0794064671291556E-5</v>
      </c>
      <c r="HM38" s="6" t="str">
        <f t="shared" si="146"/>
        <v xml:space="preserve"> </v>
      </c>
      <c r="HN38" s="36">
        <f t="shared" si="173"/>
        <v>3.9742255961164548E-2</v>
      </c>
      <c r="HO38" s="6" t="str">
        <f t="shared" si="173"/>
        <v xml:space="preserve"> </v>
      </c>
      <c r="HP38" s="6">
        <f t="shared" si="173"/>
        <v>8.6943555306739237E-2</v>
      </c>
      <c r="HQ38" s="36">
        <f t="shared" si="174"/>
        <v>4.8668113389371458E-2</v>
      </c>
      <c r="HR38" s="6" t="str">
        <f t="shared" si="174"/>
        <v xml:space="preserve"> </v>
      </c>
      <c r="HS38" s="6">
        <f t="shared" si="174"/>
        <v>0.10570298488578192</v>
      </c>
      <c r="HT38" s="36">
        <f t="shared" si="175"/>
        <v>2.8237155006782862E-2</v>
      </c>
      <c r="HU38" s="6" t="str">
        <f t="shared" si="175"/>
        <v xml:space="preserve"> </v>
      </c>
      <c r="HV38" s="6">
        <f t="shared" si="175"/>
        <v>6.1774013292959923E-2</v>
      </c>
      <c r="HW38" s="36">
        <f t="shared" si="176"/>
        <v>2.90096140596936E-2</v>
      </c>
      <c r="HX38" s="6" t="str">
        <f t="shared" si="176"/>
        <v xml:space="preserve"> </v>
      </c>
      <c r="HY38" s="6">
        <f t="shared" si="176"/>
        <v>6.300640363766033E-2</v>
      </c>
      <c r="HZ38" s="36">
        <f t="shared" si="177"/>
        <v>2.2891483769103948E-2</v>
      </c>
      <c r="IA38" s="6">
        <f t="shared" si="177"/>
        <v>4.2165512660172315E-2</v>
      </c>
      <c r="IB38" s="74" t="str">
        <f t="shared" si="177"/>
        <v xml:space="preserve"> </v>
      </c>
      <c r="IC38" s="36">
        <f t="shared" si="178"/>
        <v>3.8608382876930171E-2</v>
      </c>
      <c r="ID38" s="6">
        <f t="shared" si="178"/>
        <v>7.1553090322321045E-2</v>
      </c>
      <c r="IE38" s="6" t="str">
        <f t="shared" si="178"/>
        <v xml:space="preserve"> </v>
      </c>
    </row>
    <row r="39" spans="1:256" s="64" customFormat="1" ht="49.5" customHeight="1" x14ac:dyDescent="0.2">
      <c r="A39" s="15"/>
      <c r="B39" s="51" t="s">
        <v>53</v>
      </c>
      <c r="C39" s="55">
        <f>D39+E39</f>
        <v>5488776691.3999996</v>
      </c>
      <c r="D39" s="55">
        <f>SUM(D18:D38)</f>
        <v>3433012970.6399994</v>
      </c>
      <c r="E39" s="55">
        <f>SUM(E18:E38)</f>
        <v>2055763720.7599998</v>
      </c>
      <c r="F39" s="55">
        <f>G39+H39</f>
        <v>5836471277.2600002</v>
      </c>
      <c r="G39" s="55">
        <f>SUM(G18:G38)</f>
        <v>3618281858.0299997</v>
      </c>
      <c r="H39" s="55">
        <f>SUM(H18:H38)</f>
        <v>2218189419.23</v>
      </c>
      <c r="I39" s="55">
        <f>J39+K39</f>
        <v>5178056737.539999</v>
      </c>
      <c r="J39" s="55">
        <f>SUM(J18:J38)</f>
        <v>3261748151.2599993</v>
      </c>
      <c r="K39" s="55">
        <f>SUM(K18:K38)</f>
        <v>1916308586.28</v>
      </c>
      <c r="L39" s="57">
        <f>F39/C39</f>
        <v>1.0633464623191504</v>
      </c>
      <c r="M39" s="57">
        <f t="shared" si="150"/>
        <v>1.0539668474819253</v>
      </c>
      <c r="N39" s="57">
        <f t="shared" si="150"/>
        <v>1.0790099060654466</v>
      </c>
      <c r="O39" s="57">
        <f>IF(I39=0," ",IF(F39/I39*100&gt;200,"СВ.200",F39/I39))</f>
        <v>1.1271547557497028</v>
      </c>
      <c r="P39" s="57">
        <f t="shared" ref="P39:Q42" si="187">G39/J39</f>
        <v>1.109307552341916</v>
      </c>
      <c r="Q39" s="57">
        <f t="shared" si="187"/>
        <v>1.1575324742117974</v>
      </c>
      <c r="R39" s="58">
        <f t="shared" si="95"/>
        <v>4777509565.5199995</v>
      </c>
      <c r="S39" s="55">
        <f>SUM(S18:S38)</f>
        <v>2886266568.0099998</v>
      </c>
      <c r="T39" s="55">
        <f>SUM(T18:T38)</f>
        <v>1891242997.5099998</v>
      </c>
      <c r="U39" s="58">
        <f t="shared" si="43"/>
        <v>5164040560.04</v>
      </c>
      <c r="V39" s="55">
        <f>SUM(V18:V38)</f>
        <v>3106425614.0999999</v>
      </c>
      <c r="W39" s="55">
        <f>SUM(W18:W38)</f>
        <v>2057614945.9400001</v>
      </c>
      <c r="X39" s="58">
        <f t="shared" si="44"/>
        <v>4523142606.8699999</v>
      </c>
      <c r="Y39" s="55">
        <f>SUM(Y18:Y38)</f>
        <v>2746183936.75</v>
      </c>
      <c r="Z39" s="55">
        <f>SUM(Z18:Z38)</f>
        <v>1776958670.1200001</v>
      </c>
      <c r="AA39" s="57">
        <f t="shared" si="151"/>
        <v>1.0809063779400154</v>
      </c>
      <c r="AB39" s="57">
        <f t="shared" si="151"/>
        <v>1.0762781402556985</v>
      </c>
      <c r="AC39" s="57">
        <f t="shared" si="151"/>
        <v>1.0879696308983271</v>
      </c>
      <c r="AD39" s="57">
        <f>IF(X39=0," ",IF(U39/X39*100&gt;200,"СВ.200",U39/X39))</f>
        <v>1.1416930680444541</v>
      </c>
      <c r="AE39" s="57">
        <f t="shared" ref="AE39:AF42" si="188">V39/Y39</f>
        <v>1.1311790053569142</v>
      </c>
      <c r="AF39" s="57">
        <f t="shared" si="188"/>
        <v>1.1579419265846216</v>
      </c>
      <c r="AG39" s="58">
        <f t="shared" si="97"/>
        <v>3805736353.6199999</v>
      </c>
      <c r="AH39" s="55">
        <f>SUM(AH18:AH38)</f>
        <v>2300199340.1999998</v>
      </c>
      <c r="AI39" s="55">
        <f>SUM(AI18:AI38)</f>
        <v>1505537013.4199998</v>
      </c>
      <c r="AJ39" s="58">
        <f t="shared" si="98"/>
        <v>4121465845.4499998</v>
      </c>
      <c r="AK39" s="55">
        <f>SUM(AK18:AK38)</f>
        <v>2472530394.8299999</v>
      </c>
      <c r="AL39" s="55">
        <f>SUM(AL18:AL38)</f>
        <v>1648935450.6199999</v>
      </c>
      <c r="AM39" s="58">
        <f t="shared" si="99"/>
        <v>3643943858.3100004</v>
      </c>
      <c r="AN39" s="55">
        <f>SUM(AN18:AN38)</f>
        <v>2204597340.0800004</v>
      </c>
      <c r="AO39" s="55">
        <f>SUM(AO18:AO38)</f>
        <v>1439346518.2300003</v>
      </c>
      <c r="AP39" s="57">
        <f t="shared" si="100"/>
        <v>1.0829614724965588</v>
      </c>
      <c r="AQ39" s="57">
        <f t="shared" si="100"/>
        <v>1.0749200521964397</v>
      </c>
      <c r="AR39" s="57">
        <f t="shared" si="100"/>
        <v>1.0952473674986269</v>
      </c>
      <c r="AS39" s="57">
        <f>AJ39/AM39</f>
        <v>1.1310453743822129</v>
      </c>
      <c r="AT39" s="57">
        <f>AK39/AN39</f>
        <v>1.1215337830083187</v>
      </c>
      <c r="AU39" s="57">
        <f>IF(AO39=0," ",IF(AL39/AO39*100&gt;200,"СВ.200",AL39/AO39))</f>
        <v>1.1456139503138802</v>
      </c>
      <c r="AV39" s="58">
        <f t="shared" si="102"/>
        <v>292771631.61000001</v>
      </c>
      <c r="AW39" s="55">
        <f>SUM(AW18:AW38)</f>
        <v>237985177.22000003</v>
      </c>
      <c r="AX39" s="55">
        <f>SUM(AX18:AX38)</f>
        <v>54786454.390000001</v>
      </c>
      <c r="AY39" s="58">
        <f t="shared" si="103"/>
        <v>293530341.53000003</v>
      </c>
      <c r="AZ39" s="55">
        <f>SUM(AZ18:AZ38)</f>
        <v>239082177.29000002</v>
      </c>
      <c r="BA39" s="55">
        <f>SUM(BA18:BA38)</f>
        <v>54448164.24000001</v>
      </c>
      <c r="BB39" s="58">
        <f t="shared" si="104"/>
        <v>281400265.81999999</v>
      </c>
      <c r="BC39" s="55">
        <f>SUM(BC18:BC38)</f>
        <v>229196861.21000001</v>
      </c>
      <c r="BD39" s="55">
        <f>SUM(BD18:BD38)</f>
        <v>52203404.609999999</v>
      </c>
      <c r="BE39" s="57">
        <f t="shared" si="152"/>
        <v>1.0025914734833692</v>
      </c>
      <c r="BF39" s="57">
        <f t="shared" si="152"/>
        <v>1.0046095310759036</v>
      </c>
      <c r="BG39" s="75">
        <f>BA39/AX39</f>
        <v>0.9938252958004572</v>
      </c>
      <c r="BH39" s="59">
        <f t="shared" si="105"/>
        <v>1.0431061274041551</v>
      </c>
      <c r="BI39" s="59">
        <f t="shared" si="105"/>
        <v>1.0431302419579938</v>
      </c>
      <c r="BJ39" s="59">
        <f t="shared" si="154"/>
        <v>1.0430002534656524</v>
      </c>
      <c r="BK39" s="58">
        <f t="shared" si="106"/>
        <v>138203284.75999999</v>
      </c>
      <c r="BL39" s="55">
        <f>SUM(BL18:BL38)</f>
        <v>138203284.75999999</v>
      </c>
      <c r="BM39" s="55">
        <f>SUM(BM18:BM38)</f>
        <v>0</v>
      </c>
      <c r="BN39" s="58">
        <f t="shared" si="107"/>
        <v>144772822.98999998</v>
      </c>
      <c r="BO39" s="55">
        <f>SUM(BO18:BO38)</f>
        <v>144772822.98999998</v>
      </c>
      <c r="BP39" s="55">
        <f>SUM(BP18:BP38)</f>
        <v>0</v>
      </c>
      <c r="BQ39" s="58">
        <f t="shared" si="108"/>
        <v>136781911.57999998</v>
      </c>
      <c r="BR39" s="55">
        <f>SUM(BR18:BR38)</f>
        <v>136781911.57999998</v>
      </c>
      <c r="BS39" s="55">
        <f>SUM(BS18:BS38)</f>
        <v>0</v>
      </c>
      <c r="BT39" s="57">
        <f t="shared" si="109"/>
        <v>1.0475353262508085</v>
      </c>
      <c r="BU39" s="57">
        <f t="shared" si="109"/>
        <v>1.0475353262508085</v>
      </c>
      <c r="BV39" s="54"/>
      <c r="BW39" s="57">
        <f t="shared" si="163"/>
        <v>1.0584208198123211</v>
      </c>
      <c r="BX39" s="57">
        <f t="shared" si="110"/>
        <v>1.0584208198123211</v>
      </c>
      <c r="BY39" s="54"/>
      <c r="BZ39" s="58">
        <f t="shared" si="111"/>
        <v>58652.11</v>
      </c>
      <c r="CA39" s="55">
        <f>SUM(CA18:CA38)</f>
        <v>58652.11</v>
      </c>
      <c r="CB39" s="55">
        <f>SUM(CB18:CB38)</f>
        <v>0</v>
      </c>
      <c r="CC39" s="58">
        <f t="shared" si="112"/>
        <v>82325.700000000012</v>
      </c>
      <c r="CD39" s="55">
        <f>SUM(CD18:CD38)</f>
        <v>82325.700000000012</v>
      </c>
      <c r="CE39" s="55">
        <f>SUM(CE18:CE38)</f>
        <v>0</v>
      </c>
      <c r="CF39" s="58">
        <f t="shared" si="113"/>
        <v>118692.98</v>
      </c>
      <c r="CG39" s="55">
        <f>SUM(CG18:CG38)</f>
        <v>118692.98</v>
      </c>
      <c r="CH39" s="55">
        <f>SUM(CH18:CH38)</f>
        <v>0</v>
      </c>
      <c r="CI39" s="60">
        <f t="shared" si="179"/>
        <v>0.71243985778438557</v>
      </c>
      <c r="CJ39" s="60">
        <f t="shared" si="179"/>
        <v>0.71243985778438557</v>
      </c>
      <c r="CK39" s="54"/>
      <c r="CL39" s="60">
        <f>IF(CC39&lt;0," ",IF(CF39&lt;0," ",IF(CF39=0," ",IF(CC39/CF39*100&gt;200,"СВ.200",CC39/CF39))))</f>
        <v>0.69360209845603349</v>
      </c>
      <c r="CM39" s="60">
        <f t="shared" si="155"/>
        <v>0.69360209845603349</v>
      </c>
      <c r="CN39" s="54"/>
      <c r="CO39" s="58">
        <f t="shared" si="114"/>
        <v>70802163.469999999</v>
      </c>
      <c r="CP39" s="55">
        <f>SUM(CP18:CP38)</f>
        <v>70802163.469999999</v>
      </c>
      <c r="CQ39" s="55">
        <f>SUM(CQ18:CQ38)</f>
        <v>0</v>
      </c>
      <c r="CR39" s="58">
        <f t="shared" si="115"/>
        <v>80473403.909999996</v>
      </c>
      <c r="CS39" s="55">
        <f>SUM(CS18:CS38)</f>
        <v>80473403.909999996</v>
      </c>
      <c r="CT39" s="55">
        <f>SUM(CT18:CT38)</f>
        <v>0</v>
      </c>
      <c r="CU39" s="58">
        <f t="shared" si="116"/>
        <v>49452090.950000003</v>
      </c>
      <c r="CV39" s="55">
        <f>SUM(CV18:CV38)</f>
        <v>49452090.950000003</v>
      </c>
      <c r="CW39" s="55">
        <f>SUM(CW18:CW38)</f>
        <v>0</v>
      </c>
      <c r="CX39" s="57">
        <f t="shared" si="181"/>
        <v>1.1365952672349886</v>
      </c>
      <c r="CY39" s="57">
        <f t="shared" si="181"/>
        <v>1.1365952672349886</v>
      </c>
      <c r="CZ39" s="57" t="str">
        <f t="shared" si="181"/>
        <v xml:space="preserve"> </v>
      </c>
      <c r="DA39" s="57">
        <f t="shared" si="182"/>
        <v>1.6273003297548128</v>
      </c>
      <c r="DB39" s="57">
        <f t="shared" si="182"/>
        <v>1.6273003297548128</v>
      </c>
      <c r="DC39" s="57" t="str">
        <f t="shared" si="182"/>
        <v xml:space="preserve"> </v>
      </c>
      <c r="DD39" s="58">
        <f t="shared" si="119"/>
        <v>30896989.93</v>
      </c>
      <c r="DE39" s="55">
        <f>SUM(DE18:DE38)</f>
        <v>21869236.009999998</v>
      </c>
      <c r="DF39" s="55">
        <f>SUM(DF18:DF38)</f>
        <v>9027753.9199999999</v>
      </c>
      <c r="DG39" s="58">
        <f>SUM(DH39:DI39)</f>
        <v>31994981.769999996</v>
      </c>
      <c r="DH39" s="55">
        <f>SUM(DH18:DH38)</f>
        <v>22119005.159999996</v>
      </c>
      <c r="DI39" s="55">
        <f>SUM(DI18:DI38)</f>
        <v>9875976.6099999994</v>
      </c>
      <c r="DJ39" s="58">
        <f>SUM(DK39:DL39)</f>
        <v>38904745.359999999</v>
      </c>
      <c r="DK39" s="55">
        <f>SUM(DK18:DK38)</f>
        <v>26696593.309999999</v>
      </c>
      <c r="DL39" s="55">
        <f>SUM(DL18:DL38)</f>
        <v>12208152.050000004</v>
      </c>
      <c r="DM39" s="57">
        <f t="shared" ref="DM39:DO42" si="189">IF(DD39=0," ",IF(DG39/DD39*100&gt;200,"СВ.200",DG39/DD39))</f>
        <v>1.0355371782975493</v>
      </c>
      <c r="DN39" s="57">
        <f t="shared" si="189"/>
        <v>1.0114210276886577</v>
      </c>
      <c r="DO39" s="57">
        <f t="shared" si="189"/>
        <v>1.0939572231937842</v>
      </c>
      <c r="DP39" s="57">
        <f t="shared" si="123"/>
        <v>0.82239278200997323</v>
      </c>
      <c r="DQ39" s="57">
        <f t="shared" si="123"/>
        <v>0.8285328732080085</v>
      </c>
      <c r="DR39" s="57">
        <f t="shared" si="123"/>
        <v>0.80896572794569643</v>
      </c>
      <c r="DS39" s="58">
        <f>SUM(DT39:DU39)</f>
        <v>73158963.929999992</v>
      </c>
      <c r="DT39" s="55">
        <f>SUM(DT18:DT38)</f>
        <v>0</v>
      </c>
      <c r="DU39" s="55">
        <f>SUM(DU18:DU38)</f>
        <v>73158963.929999992</v>
      </c>
      <c r="DV39" s="58">
        <f>SUM(DW39:DX39)</f>
        <v>84161101.320000008</v>
      </c>
      <c r="DW39" s="55">
        <f>SUM(DW18:DW38)</f>
        <v>0</v>
      </c>
      <c r="DX39" s="55">
        <f>SUM(DX18:DX38)</f>
        <v>84161101.320000008</v>
      </c>
      <c r="DY39" s="58">
        <f>SUM(DZ39:EA39)</f>
        <v>66975893.759999998</v>
      </c>
      <c r="DZ39" s="55">
        <f>SUM(DZ18:DZ38)</f>
        <v>0</v>
      </c>
      <c r="EA39" s="55">
        <f>SUM(EA18:EA38)</f>
        <v>66975893.759999998</v>
      </c>
      <c r="EB39" s="57">
        <f t="shared" ref="EB39:ED42" si="190">IF(DS39=0," ",IF(DV39/DS39*100&gt;200,"СВ.200",DV39/DS39))</f>
        <v>1.1503867304699269</v>
      </c>
      <c r="EC39" s="57" t="str">
        <f>IF(DW39&lt;=0," ",IF(DW39/DT39*100&gt;200,"СВ.200",DW39/DT39))</f>
        <v xml:space="preserve"> </v>
      </c>
      <c r="ED39" s="57">
        <f t="shared" si="190"/>
        <v>1.1503867304699269</v>
      </c>
      <c r="EE39" s="57">
        <f t="shared" ref="EE39:EG42" si="191">IF(DY39=0," ",IF(DV39/DY39*100&gt;200,"СВ.200",DV39/DY39))</f>
        <v>1.2565879541911171</v>
      </c>
      <c r="EF39" s="57" t="str">
        <f>IF(DW39&lt;=0," ",IF(DZ39/DW39*100&gt;200,"СВ.200",DZ39/DW39))</f>
        <v xml:space="preserve"> </v>
      </c>
      <c r="EG39" s="57">
        <f t="shared" si="191"/>
        <v>1.2565879541911171</v>
      </c>
      <c r="EH39" s="58">
        <f t="shared" si="126"/>
        <v>246230016.85000005</v>
      </c>
      <c r="EI39" s="55">
        <f>SUM(EI18:EI38)</f>
        <v>0</v>
      </c>
      <c r="EJ39" s="55">
        <f>SUM(EJ18:EJ38)</f>
        <v>246230016.85000005</v>
      </c>
      <c r="EK39" s="58">
        <f t="shared" si="127"/>
        <v>257752086.15000001</v>
      </c>
      <c r="EL39" s="55">
        <f>SUM(EL18:EL38)</f>
        <v>0</v>
      </c>
      <c r="EM39" s="55">
        <f>SUM(EM18:EM38)</f>
        <v>257752086.15000001</v>
      </c>
      <c r="EN39" s="58">
        <f t="shared" si="128"/>
        <v>206139556.46999997</v>
      </c>
      <c r="EO39" s="55">
        <f>SUM(EO18:EO38)</f>
        <v>0</v>
      </c>
      <c r="EP39" s="55">
        <f>SUM(EP18:EP38)</f>
        <v>206139556.46999997</v>
      </c>
      <c r="EQ39" s="57">
        <f t="shared" si="183"/>
        <v>1.0467939264570616</v>
      </c>
      <c r="ER39" s="57" t="str">
        <f t="shared" si="183"/>
        <v xml:space="preserve"> </v>
      </c>
      <c r="ES39" s="57">
        <f t="shared" si="183"/>
        <v>1.0467939264570616</v>
      </c>
      <c r="ET39" s="57">
        <f t="shared" si="184"/>
        <v>1.2503766407759365</v>
      </c>
      <c r="EU39" s="57" t="str">
        <f t="shared" si="184"/>
        <v xml:space="preserve"> </v>
      </c>
      <c r="EV39" s="57">
        <f t="shared" si="184"/>
        <v>1.2503766407759365</v>
      </c>
      <c r="EW39" s="58">
        <f t="shared" si="131"/>
        <v>39765843</v>
      </c>
      <c r="EX39" s="55">
        <f>SUM(EX18:EX38)</f>
        <v>39765843</v>
      </c>
      <c r="EY39" s="58">
        <f>SUM(EY18:EY38)</f>
        <v>0</v>
      </c>
      <c r="EZ39" s="58">
        <f t="shared" si="132"/>
        <v>44499957.329999998</v>
      </c>
      <c r="FA39" s="55">
        <f>SUM(FA18:FA38)</f>
        <v>44499957.329999998</v>
      </c>
      <c r="FB39" s="58">
        <f>SUM(FB18:FB38)</f>
        <v>0</v>
      </c>
      <c r="FC39" s="58">
        <f t="shared" si="133"/>
        <v>42219399.090000004</v>
      </c>
      <c r="FD39" s="55">
        <f>SUM(FD18:FD38)</f>
        <v>42219399.090000004</v>
      </c>
      <c r="FE39" s="58">
        <f>SUM(FE18:FE38)</f>
        <v>0</v>
      </c>
      <c r="FF39" s="57">
        <f t="shared" si="186"/>
        <v>1.1190497666552675</v>
      </c>
      <c r="FG39" s="57">
        <f t="shared" si="186"/>
        <v>1.1190497666552675</v>
      </c>
      <c r="FH39" s="57" t="str">
        <f t="shared" si="134"/>
        <v xml:space="preserve"> </v>
      </c>
      <c r="FI39" s="57">
        <f t="shared" si="180"/>
        <v>1.0540168332367421</v>
      </c>
      <c r="FJ39" s="57">
        <f t="shared" si="180"/>
        <v>1.0540168332367421</v>
      </c>
      <c r="FK39" s="57" t="str">
        <f>IF(FE39=0," ",IF(FB39/FE39*100&gt;200,"СВ.200",FB39/FE39))</f>
        <v xml:space="preserve"> </v>
      </c>
      <c r="FL39" s="58">
        <f t="shared" si="135"/>
        <v>77511639.239999995</v>
      </c>
      <c r="FM39" s="55">
        <f>SUM(FM18:FM38)</f>
        <v>77382871.239999995</v>
      </c>
      <c r="FN39" s="58">
        <f>SUM(FN18:FN38)</f>
        <v>128768</v>
      </c>
      <c r="FO39" s="58">
        <f t="shared" si="136"/>
        <v>102933655.29000001</v>
      </c>
      <c r="FP39" s="55">
        <f>SUM(FP18:FP38)</f>
        <v>102865515.29000001</v>
      </c>
      <c r="FQ39" s="58">
        <f>SUM(FQ18:FQ38)</f>
        <v>68140</v>
      </c>
      <c r="FR39" s="58">
        <f t="shared" si="137"/>
        <v>57206417.439999998</v>
      </c>
      <c r="FS39" s="55">
        <f>SUM(FS18:FS38)</f>
        <v>57121272.439999998</v>
      </c>
      <c r="FT39" s="58">
        <f>SUM(FT18:FT38)</f>
        <v>85145</v>
      </c>
      <c r="FU39" s="57">
        <f t="shared" si="138"/>
        <v>1.3279767567717875</v>
      </c>
      <c r="FV39" s="57">
        <f t="shared" si="138"/>
        <v>1.3293060032751509</v>
      </c>
      <c r="FW39" s="57">
        <f t="shared" si="138"/>
        <v>0.52916873757455274</v>
      </c>
      <c r="FX39" s="57">
        <f t="shared" si="139"/>
        <v>1.7993375550559563</v>
      </c>
      <c r="FY39" s="57">
        <f t="shared" si="139"/>
        <v>1.8008267480044253</v>
      </c>
      <c r="FZ39" s="57">
        <f t="shared" si="140"/>
        <v>1.2495597299677135</v>
      </c>
      <c r="GA39" s="58">
        <f t="shared" si="141"/>
        <v>11.6</v>
      </c>
      <c r="GB39" s="55">
        <f>SUM(GB18:GB38)</f>
        <v>11.6</v>
      </c>
      <c r="GC39" s="58">
        <f>SUM(GC18:GC38)</f>
        <v>0</v>
      </c>
      <c r="GD39" s="58">
        <f t="shared" si="142"/>
        <v>-224.89</v>
      </c>
      <c r="GE39" s="55">
        <f>SUM(GE18:GE38)</f>
        <v>-224.89</v>
      </c>
      <c r="GF39" s="58">
        <f>SUM(GF18:GF38)</f>
        <v>0</v>
      </c>
      <c r="GG39" s="57" t="str">
        <f>IF(GA39&lt;=0," ",IF(GD39&lt;0," ",IF(GD39=0," ",IF(GA39/GD39*100&gt;200,"СВ.200",GA39/GD39))))</f>
        <v xml:space="preserve"> </v>
      </c>
      <c r="GH39" s="60" t="str">
        <f>IF(GB39&lt;=0," ",IF(GE39&lt;0," ",IF(GE39=0," ",IF(GB39/GE39*100&gt;200,"СВ.200",GB39/GE39))))</f>
        <v xml:space="preserve"> </v>
      </c>
      <c r="GI39" s="57" t="str">
        <f>IF(GC39&lt;=0," ",IF(GF39&lt;0," ",IF(GF39=0," ",IF(GC39/GF39*100&gt;200,"СВ.200",GC39/GF39))))</f>
        <v xml:space="preserve"> </v>
      </c>
      <c r="GJ39" s="57">
        <f t="shared" si="166"/>
        <v>0.87352125249575052</v>
      </c>
      <c r="GK39" s="57">
        <f t="shared" si="166"/>
        <v>0.84193622848813787</v>
      </c>
      <c r="GL39" s="57">
        <f t="shared" si="166"/>
        <v>0.92728211042955744</v>
      </c>
      <c r="GM39" s="57">
        <f t="shared" si="167"/>
        <v>0.88478813905245834</v>
      </c>
      <c r="GN39" s="57">
        <f t="shared" si="167"/>
        <v>0.85853610525281643</v>
      </c>
      <c r="GO39" s="57">
        <f t="shared" si="167"/>
        <v>0.92761011665733206</v>
      </c>
      <c r="GP39" s="57">
        <f t="shared" si="168"/>
        <v>0.8056221470389584</v>
      </c>
      <c r="GQ39" s="57">
        <f t="shared" si="168"/>
        <v>0.80278575319650802</v>
      </c>
      <c r="GR39" s="57">
        <f t="shared" si="168"/>
        <v>0.81000562502266837</v>
      </c>
      <c r="GS39" s="57">
        <f t="shared" si="169"/>
        <v>0.79810872852983084</v>
      </c>
      <c r="GT39" s="57">
        <f t="shared" si="169"/>
        <v>0.79594064110443752</v>
      </c>
      <c r="GU39" s="57">
        <f t="shared" si="169"/>
        <v>0.80138193682623204</v>
      </c>
      <c r="GV39" s="57">
        <f t="shared" si="144"/>
        <v>6.2213441024962082E-2</v>
      </c>
      <c r="GW39" s="57">
        <f t="shared" si="144"/>
        <v>8.3460127394542047E-2</v>
      </c>
      <c r="GX39" s="57">
        <f t="shared" si="144"/>
        <v>2.9377950926947918E-2</v>
      </c>
      <c r="GY39" s="76">
        <f t="shared" si="170"/>
        <v>5.6841215346249405E-2</v>
      </c>
      <c r="GZ39" s="76">
        <f t="shared" si="170"/>
        <v>7.6963754163245079E-2</v>
      </c>
      <c r="HA39" s="57">
        <f t="shared" si="170"/>
        <v>2.6461784964886097E-2</v>
      </c>
      <c r="HB39" s="57">
        <f t="shared" si="145"/>
        <v>3.0240459668958487E-2</v>
      </c>
      <c r="HC39" s="57">
        <f t="shared" si="145"/>
        <v>4.9807993466699819E-2</v>
      </c>
      <c r="HD39" s="57" t="str">
        <f t="shared" si="92"/>
        <v xml:space="preserve"> </v>
      </c>
      <c r="HE39" s="57">
        <f t="shared" si="171"/>
        <v>2.8034795874817567E-2</v>
      </c>
      <c r="HF39" s="57">
        <f t="shared" si="171"/>
        <v>4.6604310218432143E-2</v>
      </c>
      <c r="HG39" s="57" t="str">
        <f t="shared" si="93"/>
        <v xml:space="preserve"> </v>
      </c>
      <c r="HH39" s="57">
        <f t="shared" si="172"/>
        <v>2.6241264164371586E-5</v>
      </c>
      <c r="HI39" s="57">
        <f t="shared" si="172"/>
        <v>4.322105974462455E-5</v>
      </c>
      <c r="HJ39" s="57" t="str">
        <f t="shared" si="172"/>
        <v xml:space="preserve"> </v>
      </c>
      <c r="HK39" s="57">
        <f t="shared" si="146"/>
        <v>1.5942109486328729E-5</v>
      </c>
      <c r="HL39" s="57">
        <f t="shared" si="146"/>
        <v>2.6501745165351911E-5</v>
      </c>
      <c r="HM39" s="57" t="str">
        <f t="shared" si="146"/>
        <v xml:space="preserve"> </v>
      </c>
      <c r="HN39" s="57">
        <f t="shared" si="173"/>
        <v>4.5574410180413895E-2</v>
      </c>
      <c r="HO39" s="57" t="str">
        <f t="shared" si="173"/>
        <v xml:space="preserve"> </v>
      </c>
      <c r="HP39" s="57">
        <f t="shared" si="173"/>
        <v>0.11600695049147042</v>
      </c>
      <c r="HQ39" s="57">
        <f t="shared" si="174"/>
        <v>4.9912870194033392E-2</v>
      </c>
      <c r="HR39" s="57" t="str">
        <f t="shared" si="174"/>
        <v xml:space="preserve"> </v>
      </c>
      <c r="HS39" s="57">
        <f t="shared" si="174"/>
        <v>0.12526740567207956</v>
      </c>
      <c r="HT39" s="57">
        <f t="shared" si="175"/>
        <v>1.4807380527483987E-2</v>
      </c>
      <c r="HU39" s="57" t="str">
        <f t="shared" si="175"/>
        <v xml:space="preserve"> </v>
      </c>
      <c r="HV39" s="57">
        <f t="shared" si="175"/>
        <v>3.7691306436225126E-2</v>
      </c>
      <c r="HW39" s="57">
        <f t="shared" si="176"/>
        <v>1.6297529103711787E-2</v>
      </c>
      <c r="HX39" s="57" t="str">
        <f t="shared" si="176"/>
        <v xml:space="preserve"> </v>
      </c>
      <c r="HY39" s="57">
        <f t="shared" si="176"/>
        <v>4.0902259913140296E-2</v>
      </c>
      <c r="HZ39" s="57">
        <f t="shared" si="177"/>
        <v>1.26474936591899E-2</v>
      </c>
      <c r="IA39" s="57">
        <f t="shared" si="177"/>
        <v>2.080023543783479E-2</v>
      </c>
      <c r="IB39" s="63">
        <f t="shared" si="177"/>
        <v>4.791613976832115E-5</v>
      </c>
      <c r="IC39" s="57">
        <f t="shared" si="178"/>
        <v>1.9932774364034563E-2</v>
      </c>
      <c r="ID39" s="57">
        <f t="shared" si="178"/>
        <v>3.3113786733889788E-2</v>
      </c>
      <c r="IE39" s="57">
        <f t="shared" si="178"/>
        <v>3.3116011396812123E-5</v>
      </c>
      <c r="IF39" s="10"/>
      <c r="IG39" s="10"/>
      <c r="IH39" s="10"/>
      <c r="II39" s="10"/>
      <c r="IJ39" s="10"/>
      <c r="IK39" s="10"/>
      <c r="IL39" s="10"/>
      <c r="IM39" s="10"/>
      <c r="IN39" s="10"/>
      <c r="IO39" s="10"/>
      <c r="IP39" s="10"/>
      <c r="IQ39" s="10"/>
      <c r="IR39" s="10"/>
      <c r="IS39" s="10"/>
      <c r="IT39" s="10"/>
      <c r="IU39" s="10"/>
      <c r="IV39" s="10"/>
    </row>
    <row r="40" spans="1:256" s="64" customFormat="1" ht="31.5" x14ac:dyDescent="0.2">
      <c r="A40" s="15"/>
      <c r="B40" s="51" t="s">
        <v>54</v>
      </c>
      <c r="C40" s="55">
        <f>C16+C39</f>
        <v>13039787550.049999</v>
      </c>
      <c r="D40" s="55">
        <f>D39+D16</f>
        <v>10984023829.290001</v>
      </c>
      <c r="E40" s="55">
        <f>E39</f>
        <v>2055763720.7599998</v>
      </c>
      <c r="F40" s="55">
        <f>F16+F39</f>
        <v>14013990810.700001</v>
      </c>
      <c r="G40" s="55">
        <f>G39+G16</f>
        <v>11795801391.470001</v>
      </c>
      <c r="H40" s="55">
        <f>H39</f>
        <v>2218189419.23</v>
      </c>
      <c r="I40" s="55">
        <f>I16+I39</f>
        <v>12170952570.700001</v>
      </c>
      <c r="J40" s="55">
        <f>J39+J16</f>
        <v>10254643984.42</v>
      </c>
      <c r="K40" s="55">
        <f>K39</f>
        <v>1916308586.28</v>
      </c>
      <c r="L40" s="57">
        <f t="shared" si="150"/>
        <v>1.0747100561961431</v>
      </c>
      <c r="M40" s="57">
        <f t="shared" si="150"/>
        <v>1.0739052987135109</v>
      </c>
      <c r="N40" s="57">
        <f t="shared" si="150"/>
        <v>1.0790099060654466</v>
      </c>
      <c r="O40" s="57">
        <f>IF(I40=0," ",IF(F40/I40*100&gt;200,"СВ.200",F40/I40))</f>
        <v>1.15142925167886</v>
      </c>
      <c r="P40" s="57">
        <f t="shared" si="187"/>
        <v>1.15028872863763</v>
      </c>
      <c r="Q40" s="57">
        <f t="shared" si="187"/>
        <v>1.1575324742117974</v>
      </c>
      <c r="R40" s="58">
        <f>S40+T40</f>
        <v>11445857739.34</v>
      </c>
      <c r="S40" s="55">
        <f>S39+S16</f>
        <v>9554614741.8299999</v>
      </c>
      <c r="T40" s="55">
        <f>T39</f>
        <v>1891242997.5099998</v>
      </c>
      <c r="U40" s="58">
        <f>V40+W40</f>
        <v>12428719448.01</v>
      </c>
      <c r="V40" s="55">
        <f>V39+V16</f>
        <v>10371104502.07</v>
      </c>
      <c r="W40" s="55">
        <f>W39</f>
        <v>2057614945.9400001</v>
      </c>
      <c r="X40" s="58">
        <f>Y40+Z40</f>
        <v>10613055918.769999</v>
      </c>
      <c r="Y40" s="55">
        <f>Y39+Y16</f>
        <v>8836097248.6499977</v>
      </c>
      <c r="Z40" s="55">
        <f>Z39</f>
        <v>1776958670.1200001</v>
      </c>
      <c r="AA40" s="57">
        <f t="shared" si="151"/>
        <v>1.0858705158715938</v>
      </c>
      <c r="AB40" s="57">
        <f t="shared" si="151"/>
        <v>1.0854550164817653</v>
      </c>
      <c r="AC40" s="57">
        <f t="shared" si="151"/>
        <v>1.0879696308983271</v>
      </c>
      <c r="AD40" s="57">
        <f>IF(X40=0," ",IF(U40/X40*100&gt;200,"СВ.200",U40/X40))</f>
        <v>1.1710782966882198</v>
      </c>
      <c r="AE40" s="57">
        <f t="shared" si="188"/>
        <v>1.1737200497260851</v>
      </c>
      <c r="AF40" s="57">
        <f t="shared" si="188"/>
        <v>1.1579419265846216</v>
      </c>
      <c r="AG40" s="58">
        <f>AH40+AI40</f>
        <v>8436073659.1400003</v>
      </c>
      <c r="AH40" s="55">
        <f>AH39+AH16</f>
        <v>6930536645.7200003</v>
      </c>
      <c r="AI40" s="55">
        <f>AI39</f>
        <v>1505537013.4199998</v>
      </c>
      <c r="AJ40" s="58">
        <f>AK40+AL40</f>
        <v>9305039749.3899994</v>
      </c>
      <c r="AK40" s="55">
        <f>AK39+AK16</f>
        <v>7656104298.7699995</v>
      </c>
      <c r="AL40" s="55">
        <f>AL39</f>
        <v>1648935450.6199999</v>
      </c>
      <c r="AM40" s="58">
        <f>AN40+AO40</f>
        <v>7985648992.1900015</v>
      </c>
      <c r="AN40" s="55">
        <f>AN39+AN16</f>
        <v>6546302473.960001</v>
      </c>
      <c r="AO40" s="55">
        <f>AO39</f>
        <v>1439346518.2300003</v>
      </c>
      <c r="AP40" s="57">
        <f t="shared" si="100"/>
        <v>1.1030059865952597</v>
      </c>
      <c r="AQ40" s="57">
        <f t="shared" si="100"/>
        <v>1.1046914099354888</v>
      </c>
      <c r="AR40" s="57">
        <f t="shared" si="100"/>
        <v>1.0952473674986269</v>
      </c>
      <c r="AS40" s="57">
        <f>AJ40/AM40</f>
        <v>1.165220229250042</v>
      </c>
      <c r="AT40" s="57">
        <f>AK40/AN40</f>
        <v>1.1695310947247837</v>
      </c>
      <c r="AU40" s="57">
        <f>IF(AO40=0," ",IF(AL40/AO40*100&gt;200,"СВ.200",AL40/AO40))</f>
        <v>1.1456139503138802</v>
      </c>
      <c r="AV40" s="58">
        <f>AW40+AX40</f>
        <v>367485060.61000001</v>
      </c>
      <c r="AW40" s="55">
        <f>AW39+AW16</f>
        <v>312698606.22000003</v>
      </c>
      <c r="AX40" s="55">
        <f>AX39</f>
        <v>54786454.390000001</v>
      </c>
      <c r="AY40" s="58">
        <f>AZ40+BA40</f>
        <v>367124022.68000007</v>
      </c>
      <c r="AZ40" s="55">
        <f>AZ39+AZ16</f>
        <v>312675858.44000006</v>
      </c>
      <c r="BA40" s="55">
        <f>BA39</f>
        <v>54448164.24000001</v>
      </c>
      <c r="BB40" s="58">
        <f>BC40+BD40</f>
        <v>352773374.93000001</v>
      </c>
      <c r="BC40" s="55">
        <f>BC39+BC16</f>
        <v>300569970.31999999</v>
      </c>
      <c r="BD40" s="55">
        <f>BD39</f>
        <v>52203404.609999999</v>
      </c>
      <c r="BE40" s="57">
        <f t="shared" si="152"/>
        <v>0.9990175439257295</v>
      </c>
      <c r="BF40" s="57">
        <f t="shared" si="152"/>
        <v>0.99992725333740706</v>
      </c>
      <c r="BG40" s="75">
        <f t="shared" si="153"/>
        <v>0.9938252958004572</v>
      </c>
      <c r="BH40" s="59">
        <f t="shared" si="105"/>
        <v>1.0406795091972223</v>
      </c>
      <c r="BI40" s="59">
        <f t="shared" si="105"/>
        <v>1.040276439150297</v>
      </c>
      <c r="BJ40" s="59">
        <f t="shared" si="154"/>
        <v>1.0430002534656524</v>
      </c>
      <c r="BK40" s="58">
        <f>BL40+BM40</f>
        <v>641503880.86000001</v>
      </c>
      <c r="BL40" s="55">
        <f>BL39+BL16</f>
        <v>641503880.86000001</v>
      </c>
      <c r="BM40" s="55">
        <f>BM39</f>
        <v>0</v>
      </c>
      <c r="BN40" s="58">
        <f>BO40+BP40</f>
        <v>648457743.73000002</v>
      </c>
      <c r="BO40" s="55">
        <f>BO39+BO16</f>
        <v>648457743.73000002</v>
      </c>
      <c r="BP40" s="55">
        <f>BP39</f>
        <v>0</v>
      </c>
      <c r="BQ40" s="58">
        <f>BR40+BS40</f>
        <v>612665333.8499999</v>
      </c>
      <c r="BR40" s="55">
        <f>BR39+BR16</f>
        <v>612665333.8499999</v>
      </c>
      <c r="BS40" s="55">
        <f>BS39</f>
        <v>0</v>
      </c>
      <c r="BT40" s="57">
        <f t="shared" si="109"/>
        <v>1.010839938895892</v>
      </c>
      <c r="BU40" s="57">
        <f t="shared" si="109"/>
        <v>1.010839938895892</v>
      </c>
      <c r="BV40" s="54"/>
      <c r="BW40" s="57">
        <f t="shared" si="163"/>
        <v>1.0584208178632859</v>
      </c>
      <c r="BX40" s="57">
        <f t="shared" si="110"/>
        <v>1.0584208178632859</v>
      </c>
      <c r="BY40" s="54"/>
      <c r="BZ40" s="58">
        <f>CA40+CB40</f>
        <v>126040.11</v>
      </c>
      <c r="CA40" s="55">
        <f>CA39+CA16</f>
        <v>126040.11</v>
      </c>
      <c r="CB40" s="55">
        <f>CB39</f>
        <v>0</v>
      </c>
      <c r="CC40" s="58">
        <f>CD40+CE40</f>
        <v>316480.37</v>
      </c>
      <c r="CD40" s="55">
        <f>CD39+CD16</f>
        <v>316480.37</v>
      </c>
      <c r="CE40" s="55">
        <f>CE39</f>
        <v>0</v>
      </c>
      <c r="CF40" s="58">
        <f>CG40+CH40</f>
        <v>926312.9</v>
      </c>
      <c r="CG40" s="55">
        <f>CG39+CG16</f>
        <v>926312.9</v>
      </c>
      <c r="CH40" s="55">
        <f>CH39</f>
        <v>0</v>
      </c>
      <c r="CI40" s="60">
        <f t="shared" si="179"/>
        <v>0.3982556959219935</v>
      </c>
      <c r="CJ40" s="60">
        <f t="shared" si="179"/>
        <v>0.3982556959219935</v>
      </c>
      <c r="CK40" s="54"/>
      <c r="CL40" s="60">
        <f t="shared" si="161"/>
        <v>0.34165601062016948</v>
      </c>
      <c r="CM40" s="60">
        <f t="shared" si="155"/>
        <v>0.34165601062016948</v>
      </c>
      <c r="CN40" s="54"/>
      <c r="CO40" s="58">
        <f>CP40+CQ40</f>
        <v>282414163.47000003</v>
      </c>
      <c r="CP40" s="55">
        <f>CP39+CP16</f>
        <v>282414163.47000003</v>
      </c>
      <c r="CQ40" s="55">
        <f>CQ39</f>
        <v>0</v>
      </c>
      <c r="CR40" s="58">
        <f>CS40+CT40</f>
        <v>296732707.51999998</v>
      </c>
      <c r="CS40" s="55">
        <f>CS39+CS16</f>
        <v>296732707.51999998</v>
      </c>
      <c r="CT40" s="55">
        <f>CT39</f>
        <v>0</v>
      </c>
      <c r="CU40" s="58">
        <f>CV40+CW40</f>
        <v>182115258.92000002</v>
      </c>
      <c r="CV40" s="55">
        <f>CV39+CV16</f>
        <v>182115258.92000002</v>
      </c>
      <c r="CW40" s="55">
        <f>CW39</f>
        <v>0</v>
      </c>
      <c r="CX40" s="57">
        <f t="shared" si="181"/>
        <v>1.0507005168369361</v>
      </c>
      <c r="CY40" s="57">
        <f t="shared" si="181"/>
        <v>1.0507005168369361</v>
      </c>
      <c r="CZ40" s="57" t="str">
        <f t="shared" si="181"/>
        <v xml:space="preserve"> </v>
      </c>
      <c r="DA40" s="57">
        <f t="shared" si="182"/>
        <v>1.6293676283893892</v>
      </c>
      <c r="DB40" s="57">
        <f t="shared" si="182"/>
        <v>1.6293676283893892</v>
      </c>
      <c r="DC40" s="57" t="str">
        <f t="shared" si="182"/>
        <v xml:space="preserve"> </v>
      </c>
      <c r="DD40" s="58">
        <f>DE40+DF40</f>
        <v>32064389.93</v>
      </c>
      <c r="DE40" s="55">
        <f>DE39+DE16</f>
        <v>23036636.009999998</v>
      </c>
      <c r="DF40" s="55">
        <f>DF39</f>
        <v>9027753.9199999999</v>
      </c>
      <c r="DG40" s="58">
        <f>DH40+DI40</f>
        <v>33111867.769999996</v>
      </c>
      <c r="DH40" s="55">
        <f>DH39+DH16</f>
        <v>23235891.159999996</v>
      </c>
      <c r="DI40" s="55">
        <f>DI39</f>
        <v>9875976.6099999994</v>
      </c>
      <c r="DJ40" s="58">
        <f>DK40+DL40</f>
        <v>41998961.359999999</v>
      </c>
      <c r="DK40" s="55">
        <f>DK39+DK16</f>
        <v>29790809.309999999</v>
      </c>
      <c r="DL40" s="55">
        <f>DL39</f>
        <v>12208152.050000004</v>
      </c>
      <c r="DM40" s="57">
        <f t="shared" si="189"/>
        <v>1.0326679485337706</v>
      </c>
      <c r="DN40" s="57">
        <f t="shared" si="189"/>
        <v>1.0086494898783618</v>
      </c>
      <c r="DO40" s="57">
        <f t="shared" si="189"/>
        <v>1.0939572231937842</v>
      </c>
      <c r="DP40" s="57">
        <f t="shared" si="123"/>
        <v>0.78839730073743886</v>
      </c>
      <c r="DQ40" s="57">
        <f t="shared" si="123"/>
        <v>0.77996844322723091</v>
      </c>
      <c r="DR40" s="57">
        <f t="shared" si="123"/>
        <v>0.80896572794569643</v>
      </c>
      <c r="DS40" s="58">
        <f>DT40+DU40</f>
        <v>427944363.93000001</v>
      </c>
      <c r="DT40" s="55">
        <f>DT39+DT16</f>
        <v>354785400</v>
      </c>
      <c r="DU40" s="55">
        <f>DU39</f>
        <v>73158963.929999992</v>
      </c>
      <c r="DV40" s="58">
        <f>DW40+DX40</f>
        <v>444500570.5</v>
      </c>
      <c r="DW40" s="55">
        <f>DW39+DW16</f>
        <v>360339469.18000001</v>
      </c>
      <c r="DX40" s="55">
        <f>DX39</f>
        <v>84161101.320000008</v>
      </c>
      <c r="DY40" s="58">
        <f>DZ40+EA40</f>
        <v>352546109.65000004</v>
      </c>
      <c r="DZ40" s="55">
        <f>DZ39+DZ16</f>
        <v>285570215.89000005</v>
      </c>
      <c r="EA40" s="55">
        <f>EA39</f>
        <v>66975893.759999998</v>
      </c>
      <c r="EB40" s="57">
        <f t="shared" si="190"/>
        <v>1.0386877546837097</v>
      </c>
      <c r="EC40" s="57">
        <f t="shared" si="190"/>
        <v>1.0156547286895121</v>
      </c>
      <c r="ED40" s="57">
        <f t="shared" si="190"/>
        <v>1.1503867304699269</v>
      </c>
      <c r="EE40" s="57">
        <f t="shared" si="191"/>
        <v>1.2608296002508448</v>
      </c>
      <c r="EF40" s="57">
        <f t="shared" si="191"/>
        <v>1.2618244100036</v>
      </c>
      <c r="EG40" s="57">
        <f t="shared" si="191"/>
        <v>1.2565879541911171</v>
      </c>
      <c r="EH40" s="58">
        <f>EI40+EJ40</f>
        <v>832072230.05000007</v>
      </c>
      <c r="EI40" s="55">
        <f>EI39+EI16</f>
        <v>585842213.20000005</v>
      </c>
      <c r="EJ40" s="55">
        <f>EJ39</f>
        <v>246230016.85000005</v>
      </c>
      <c r="EK40" s="58">
        <f>EL40+EM40</f>
        <v>867418920.77999997</v>
      </c>
      <c r="EL40" s="55">
        <f>EL39+EL16</f>
        <v>609666834.63</v>
      </c>
      <c r="EM40" s="55">
        <f>EM39</f>
        <v>257752086.15000001</v>
      </c>
      <c r="EN40" s="58">
        <f>EO40+EP40</f>
        <v>814475705.66000009</v>
      </c>
      <c r="EO40" s="55">
        <f>EO39+EO16</f>
        <v>608336149.19000006</v>
      </c>
      <c r="EP40" s="55">
        <f>EP39</f>
        <v>206139556.46999997</v>
      </c>
      <c r="EQ40" s="57">
        <f t="shared" si="183"/>
        <v>1.0424803153542042</v>
      </c>
      <c r="ER40" s="57">
        <f t="shared" si="183"/>
        <v>1.0406673006710536</v>
      </c>
      <c r="ES40" s="57">
        <f t="shared" si="183"/>
        <v>1.0467939264570616</v>
      </c>
      <c r="ET40" s="57">
        <f t="shared" si="184"/>
        <v>1.0650028168453447</v>
      </c>
      <c r="EU40" s="57">
        <f t="shared" si="184"/>
        <v>1.0021874179954153</v>
      </c>
      <c r="EV40" s="57">
        <f t="shared" si="184"/>
        <v>1.2503766407759365</v>
      </c>
      <c r="EW40" s="58">
        <f>EX40+EY40</f>
        <v>39765843</v>
      </c>
      <c r="EX40" s="55">
        <f>EX39+EX16</f>
        <v>39765843</v>
      </c>
      <c r="EY40" s="58">
        <f>EY39+EY16</f>
        <v>0</v>
      </c>
      <c r="EZ40" s="58">
        <f>FA40+FB40</f>
        <v>44499957.329999998</v>
      </c>
      <c r="FA40" s="55">
        <f>FA39+FA16</f>
        <v>44499957.329999998</v>
      </c>
      <c r="FB40" s="58">
        <f>FB39+FB16</f>
        <v>0</v>
      </c>
      <c r="FC40" s="58">
        <f>FD40+FE40</f>
        <v>42219399.090000004</v>
      </c>
      <c r="FD40" s="55">
        <f>FD39+FD16</f>
        <v>42219399.090000004</v>
      </c>
      <c r="FE40" s="58">
        <f>FE39+FE16</f>
        <v>0</v>
      </c>
      <c r="FF40" s="57">
        <f t="shared" si="186"/>
        <v>1.1190497666552675</v>
      </c>
      <c r="FG40" s="57">
        <f t="shared" si="186"/>
        <v>1.1190497666552675</v>
      </c>
      <c r="FH40" s="57" t="str">
        <f t="shared" si="134"/>
        <v xml:space="preserve"> </v>
      </c>
      <c r="FI40" s="57">
        <f t="shared" si="180"/>
        <v>1.0540168332367421</v>
      </c>
      <c r="FJ40" s="57">
        <f t="shared" si="180"/>
        <v>1.0540168332367421</v>
      </c>
      <c r="FK40" s="57" t="str">
        <f>IF(FE40=0," ",IF(FB40/FE40*100&gt;200,"СВ.200",FB40/FE40))</f>
        <v xml:space="preserve"> </v>
      </c>
      <c r="FL40" s="58">
        <f>FM40+FN40</f>
        <v>384034081.24000001</v>
      </c>
      <c r="FM40" s="55">
        <f>FM39+FM16</f>
        <v>383905313.24000001</v>
      </c>
      <c r="FN40" s="58">
        <f>FN39+FN16</f>
        <v>128768</v>
      </c>
      <c r="FO40" s="58">
        <f>FP40+FQ40</f>
        <v>419143389.33999997</v>
      </c>
      <c r="FP40" s="55">
        <f>FP39+FP16</f>
        <v>419075249.33999997</v>
      </c>
      <c r="FQ40" s="58">
        <f>FQ39+FQ16</f>
        <v>68140</v>
      </c>
      <c r="FR40" s="58">
        <f>FS40+FT40</f>
        <v>227686727.09999996</v>
      </c>
      <c r="FS40" s="55">
        <f>FS39+FS16</f>
        <v>227601582.09999996</v>
      </c>
      <c r="FT40" s="58">
        <f>FT39+FT16</f>
        <v>85145</v>
      </c>
      <c r="FU40" s="57">
        <f t="shared" si="138"/>
        <v>1.0914223758126784</v>
      </c>
      <c r="FV40" s="57">
        <f t="shared" si="138"/>
        <v>1.0916109647016354</v>
      </c>
      <c r="FW40" s="57">
        <f t="shared" si="138"/>
        <v>0.52916873757455274</v>
      </c>
      <c r="FX40" s="57">
        <f t="shared" si="139"/>
        <v>1.8408775719100758</v>
      </c>
      <c r="FY40" s="57">
        <f t="shared" si="139"/>
        <v>1.8412668553238498</v>
      </c>
      <c r="FZ40" s="57">
        <f t="shared" si="140"/>
        <v>1.2495597299677135</v>
      </c>
      <c r="GA40" s="58">
        <f>GB40+GC40</f>
        <v>11.6</v>
      </c>
      <c r="GB40" s="55">
        <f>GB39+GB16</f>
        <v>11.6</v>
      </c>
      <c r="GC40" s="58">
        <f>GC39+GC16</f>
        <v>0</v>
      </c>
      <c r="GD40" s="58">
        <f>GE40+GF40</f>
        <v>-256.88</v>
      </c>
      <c r="GE40" s="55">
        <f>GE39+GE16</f>
        <v>-256.88</v>
      </c>
      <c r="GF40" s="58">
        <f>GF39+GF16</f>
        <v>0</v>
      </c>
      <c r="GG40" s="57" t="str">
        <f>IF(GA40&lt;=0," ",IF(GD40&lt;0," ",IF(GD40=0," ",IF(GA40/GD40*100&gt;200,"СВ.200",GA40/GD40))))</f>
        <v xml:space="preserve"> </v>
      </c>
      <c r="GH40" s="57"/>
      <c r="GI40" s="57"/>
      <c r="GJ40" s="57">
        <f t="shared" si="166"/>
        <v>0.87199879032636796</v>
      </c>
      <c r="GK40" s="57">
        <f t="shared" si="166"/>
        <v>0.86166787087633501</v>
      </c>
      <c r="GL40" s="57">
        <f t="shared" si="166"/>
        <v>0.92728211042955744</v>
      </c>
      <c r="GM40" s="57">
        <f t="shared" si="167"/>
        <v>0.88687937760886715</v>
      </c>
      <c r="GN40" s="57">
        <f t="shared" si="167"/>
        <v>0.87922000022565194</v>
      </c>
      <c r="GO40" s="57">
        <f t="shared" si="167"/>
        <v>0.92761011665733206</v>
      </c>
      <c r="GP40" s="57">
        <f t="shared" si="168"/>
        <v>0.75243634381184898</v>
      </c>
      <c r="GQ40" s="57">
        <f t="shared" si="168"/>
        <v>0.74085903422579036</v>
      </c>
      <c r="GR40" s="57">
        <f t="shared" si="168"/>
        <v>0.81000562502266837</v>
      </c>
      <c r="GS40" s="57">
        <f t="shared" si="169"/>
        <v>0.74867244274951084</v>
      </c>
      <c r="GT40" s="57">
        <f t="shared" si="169"/>
        <v>0.7382149410645602</v>
      </c>
      <c r="GU40" s="57">
        <f t="shared" si="169"/>
        <v>0.80138193682623204</v>
      </c>
      <c r="GV40" s="57">
        <f t="shared" si="144"/>
        <v>3.3239566212601726E-2</v>
      </c>
      <c r="GW40" s="57">
        <f t="shared" si="144"/>
        <v>3.4016145574441464E-2</v>
      </c>
      <c r="GX40" s="57">
        <f t="shared" si="144"/>
        <v>2.9377950926947918E-2</v>
      </c>
      <c r="GY40" s="76">
        <f t="shared" si="170"/>
        <v>2.9538362678126217E-2</v>
      </c>
      <c r="GZ40" s="76">
        <f t="shared" si="170"/>
        <v>3.0148752081091475E-2</v>
      </c>
      <c r="HA40" s="57">
        <f t="shared" si="170"/>
        <v>2.6461784964886097E-2</v>
      </c>
      <c r="HB40" s="57">
        <f t="shared" si="145"/>
        <v>5.7727513973280263E-2</v>
      </c>
      <c r="HC40" s="57">
        <f t="shared" si="145"/>
        <v>6.9336644517307061E-2</v>
      </c>
      <c r="HD40" s="57" t="str">
        <f t="shared" si="92"/>
        <v xml:space="preserve"> </v>
      </c>
      <c r="HE40" s="57">
        <f t="shared" si="171"/>
        <v>5.2174139616115202E-2</v>
      </c>
      <c r="HF40" s="57">
        <f t="shared" si="171"/>
        <v>6.2525427605186354E-2</v>
      </c>
      <c r="HG40" s="57" t="str">
        <f t="shared" si="93"/>
        <v xml:space="preserve"> </v>
      </c>
      <c r="HH40" s="57">
        <f t="shared" si="172"/>
        <v>8.7280506867182806E-5</v>
      </c>
      <c r="HI40" s="57">
        <f t="shared" si="172"/>
        <v>1.0483280954626485E-4</v>
      </c>
      <c r="HJ40" s="57" t="str">
        <f t="shared" si="172"/>
        <v xml:space="preserve"> </v>
      </c>
      <c r="HK40" s="57">
        <f t="shared" si="146"/>
        <v>2.546363455413523E-5</v>
      </c>
      <c r="HL40" s="57">
        <f t="shared" si="146"/>
        <v>3.0515589726902543E-5</v>
      </c>
      <c r="HM40" s="57" t="str">
        <f t="shared" si="146"/>
        <v xml:space="preserve"> </v>
      </c>
      <c r="HN40" s="57">
        <f t="shared" si="173"/>
        <v>7.6742807339734986E-2</v>
      </c>
      <c r="HO40" s="57">
        <f t="shared" si="173"/>
        <v>6.8846701441967861E-2</v>
      </c>
      <c r="HP40" s="57">
        <f t="shared" si="173"/>
        <v>0.11600695049147042</v>
      </c>
      <c r="HQ40" s="57">
        <f t="shared" si="174"/>
        <v>6.9791495769814402E-2</v>
      </c>
      <c r="HR40" s="57">
        <f t="shared" si="174"/>
        <v>5.8785140435940526E-2</v>
      </c>
      <c r="HS40" s="57">
        <f t="shared" si="174"/>
        <v>0.12526740567207956</v>
      </c>
      <c r="HT40" s="57">
        <f t="shared" si="175"/>
        <v>3.3218152466953026E-2</v>
      </c>
      <c r="HU40" s="57">
        <f t="shared" si="175"/>
        <v>3.2318591325330902E-2</v>
      </c>
      <c r="HV40" s="57">
        <f t="shared" si="175"/>
        <v>3.7691306436225126E-2</v>
      </c>
      <c r="HW40" s="57">
        <f t="shared" si="176"/>
        <v>3.5763987783244258E-2</v>
      </c>
      <c r="HX40" s="57">
        <f t="shared" si="176"/>
        <v>3.4744560630748517E-2</v>
      </c>
      <c r="HY40" s="57">
        <f t="shared" si="176"/>
        <v>4.0902259913140296E-2</v>
      </c>
      <c r="HZ40" s="57">
        <f t="shared" si="177"/>
        <v>2.1453455898344853E-2</v>
      </c>
      <c r="IA40" s="57">
        <f t="shared" si="177"/>
        <v>2.5758157215254002E-2</v>
      </c>
      <c r="IB40" s="63">
        <f t="shared" si="177"/>
        <v>4.791613976832115E-5</v>
      </c>
      <c r="IC40" s="57">
        <f t="shared" si="178"/>
        <v>3.3723779114437274E-2</v>
      </c>
      <c r="ID40" s="57">
        <f t="shared" si="178"/>
        <v>4.0407967083578751E-2</v>
      </c>
      <c r="IE40" s="57">
        <f t="shared" si="178"/>
        <v>3.3116011396812123E-5</v>
      </c>
      <c r="IF40" s="10"/>
      <c r="IG40" s="10"/>
      <c r="IH40" s="10"/>
      <c r="II40" s="10"/>
      <c r="IJ40" s="10"/>
      <c r="IK40" s="10"/>
      <c r="IL40" s="10"/>
      <c r="IM40" s="10"/>
      <c r="IN40" s="10"/>
      <c r="IO40" s="10"/>
      <c r="IP40" s="10"/>
      <c r="IQ40" s="10"/>
      <c r="IR40" s="10"/>
      <c r="IS40" s="10"/>
      <c r="IT40" s="10"/>
      <c r="IU40" s="10"/>
      <c r="IV40" s="10"/>
    </row>
    <row r="41" spans="1:256" s="64" customFormat="1" ht="21.75" customHeight="1" x14ac:dyDescent="0.2">
      <c r="A41" s="15"/>
      <c r="B41" s="51" t="s">
        <v>55</v>
      </c>
      <c r="C41" s="58">
        <v>56396598814.25</v>
      </c>
      <c r="D41" s="55"/>
      <c r="E41" s="55"/>
      <c r="F41" s="58">
        <v>57047325813.110001</v>
      </c>
      <c r="G41" s="55"/>
      <c r="H41" s="55"/>
      <c r="I41" s="58">
        <v>50166614799.400002</v>
      </c>
      <c r="J41" s="55"/>
      <c r="K41" s="55"/>
      <c r="L41" s="57">
        <f t="shared" si="150"/>
        <v>1.0115384085661487</v>
      </c>
      <c r="M41" s="57"/>
      <c r="N41" s="57"/>
      <c r="O41" s="57">
        <f>IF(I41=0," ",IF(F41/I41*100&gt;200,"СВ.200",F41/I41))</f>
        <v>1.1371571719802847</v>
      </c>
      <c r="P41" s="57"/>
      <c r="Q41" s="57"/>
      <c r="R41" s="58">
        <v>48273261863.190002</v>
      </c>
      <c r="S41" s="55"/>
      <c r="T41" s="55"/>
      <c r="U41" s="58">
        <v>48677992904.830002</v>
      </c>
      <c r="V41" s="55"/>
      <c r="W41" s="55"/>
      <c r="X41" s="58">
        <v>45562477822.519989</v>
      </c>
      <c r="Y41" s="55"/>
      <c r="Z41" s="55"/>
      <c r="AA41" s="57">
        <f t="shared" si="151"/>
        <v>1.0083841660169357</v>
      </c>
      <c r="AB41" s="57"/>
      <c r="AC41" s="57"/>
      <c r="AD41" s="57">
        <f>IF(X41=0," ",IF(U41/X41*100&gt;200,"СВ.200",U41/X41))</f>
        <v>1.0683789651310429</v>
      </c>
      <c r="AE41" s="57"/>
      <c r="AF41" s="57"/>
      <c r="AG41" s="58">
        <v>16215164000</v>
      </c>
      <c r="AH41" s="55"/>
      <c r="AI41" s="55"/>
      <c r="AJ41" s="58">
        <v>16731935035.75</v>
      </c>
      <c r="AK41" s="55"/>
      <c r="AL41" s="55"/>
      <c r="AM41" s="58">
        <v>14226386107.98</v>
      </c>
      <c r="AN41" s="55"/>
      <c r="AO41" s="55"/>
      <c r="AP41" s="57">
        <f>AJ41/AG41</f>
        <v>1.0318696151176763</v>
      </c>
      <c r="AQ41" s="57"/>
      <c r="AR41" s="57"/>
      <c r="AS41" s="57">
        <f>AJ41/AM41</f>
        <v>1.1761198458099322</v>
      </c>
      <c r="AT41" s="57"/>
      <c r="AU41" s="57" t="str">
        <f>IF(AO41=0," ",IF(AL41/AO41*100&gt;200,"СВ.200",AL41/AO41))</f>
        <v xml:space="preserve"> </v>
      </c>
      <c r="AV41" s="58">
        <v>4619331500</v>
      </c>
      <c r="AW41" s="55"/>
      <c r="AX41" s="55"/>
      <c r="AY41" s="58">
        <v>4557532427.8000002</v>
      </c>
      <c r="AZ41" s="55"/>
      <c r="BA41" s="55"/>
      <c r="BB41" s="58">
        <v>5360171224.3100004</v>
      </c>
      <c r="BC41" s="55"/>
      <c r="BD41" s="55"/>
      <c r="BE41" s="57">
        <f t="shared" si="152"/>
        <v>0.98662164163797295</v>
      </c>
      <c r="BF41" s="57"/>
      <c r="BG41" s="54"/>
      <c r="BH41" s="59">
        <f t="shared" si="105"/>
        <v>0.85025873933470819</v>
      </c>
      <c r="BI41" s="59"/>
      <c r="BJ41" s="59"/>
      <c r="BK41" s="58">
        <v>8841445782.6900005</v>
      </c>
      <c r="BL41" s="55"/>
      <c r="BM41" s="55"/>
      <c r="BN41" s="58">
        <v>8615246344.2299995</v>
      </c>
      <c r="BO41" s="55"/>
      <c r="BP41" s="55"/>
      <c r="BQ41" s="58">
        <v>8139677175.2700005</v>
      </c>
      <c r="BR41" s="55"/>
      <c r="BS41" s="55"/>
      <c r="BT41" s="57">
        <f>BN41/BK41</f>
        <v>0.97441601249166065</v>
      </c>
      <c r="BU41" s="57"/>
      <c r="BV41" s="54"/>
      <c r="BW41" s="57">
        <f>BN41/BQ41</f>
        <v>1.0584260479524759</v>
      </c>
      <c r="BX41" s="57"/>
      <c r="BY41" s="54"/>
      <c r="BZ41" s="58">
        <v>0</v>
      </c>
      <c r="CA41" s="55"/>
      <c r="CB41" s="55"/>
      <c r="CC41" s="58">
        <v>0</v>
      </c>
      <c r="CD41" s="55"/>
      <c r="CE41" s="55"/>
      <c r="CF41" s="58">
        <v>0</v>
      </c>
      <c r="CG41" s="55"/>
      <c r="CH41" s="55"/>
      <c r="CI41" s="60" t="str">
        <f t="shared" si="179"/>
        <v xml:space="preserve"> </v>
      </c>
      <c r="CJ41" s="60" t="str">
        <f t="shared" si="179"/>
        <v xml:space="preserve"> </v>
      </c>
      <c r="CK41" s="54"/>
      <c r="CL41" s="60" t="str">
        <f t="shared" si="161"/>
        <v xml:space="preserve"> </v>
      </c>
      <c r="CM41" s="60" t="str">
        <f t="shared" si="155"/>
        <v xml:space="preserve"> </v>
      </c>
      <c r="CN41" s="54"/>
      <c r="CO41" s="58">
        <v>0</v>
      </c>
      <c r="CP41" s="55"/>
      <c r="CQ41" s="55"/>
      <c r="CR41" s="58">
        <v>0</v>
      </c>
      <c r="CS41" s="55"/>
      <c r="CT41" s="55"/>
      <c r="CU41" s="58">
        <v>0</v>
      </c>
      <c r="CV41" s="55"/>
      <c r="CW41" s="55"/>
      <c r="CX41" s="57" t="str">
        <f t="shared" si="181"/>
        <v xml:space="preserve"> </v>
      </c>
      <c r="CY41" s="57" t="str">
        <f t="shared" si="181"/>
        <v xml:space="preserve"> </v>
      </c>
      <c r="CZ41" s="57" t="str">
        <f t="shared" si="181"/>
        <v xml:space="preserve"> </v>
      </c>
      <c r="DA41" s="57" t="str">
        <f t="shared" si="182"/>
        <v xml:space="preserve"> </v>
      </c>
      <c r="DB41" s="57" t="str">
        <f t="shared" si="182"/>
        <v xml:space="preserve"> </v>
      </c>
      <c r="DC41" s="57" t="str">
        <f t="shared" si="182"/>
        <v xml:space="preserve"> </v>
      </c>
      <c r="DD41" s="58"/>
      <c r="DE41" s="55"/>
      <c r="DF41" s="55"/>
      <c r="DG41" s="58"/>
      <c r="DH41" s="55"/>
      <c r="DI41" s="55"/>
      <c r="DJ41" s="58">
        <v>0</v>
      </c>
      <c r="DK41" s="55"/>
      <c r="DL41" s="55"/>
      <c r="DM41" s="57" t="str">
        <f t="shared" si="189"/>
        <v xml:space="preserve"> </v>
      </c>
      <c r="DN41" s="57" t="str">
        <f t="shared" si="189"/>
        <v xml:space="preserve"> </v>
      </c>
      <c r="DO41" s="57" t="str">
        <f t="shared" si="189"/>
        <v xml:space="preserve"> </v>
      </c>
      <c r="DP41" s="60"/>
      <c r="DQ41" s="60"/>
      <c r="DR41" s="60"/>
      <c r="DS41" s="58">
        <v>0</v>
      </c>
      <c r="DT41" s="55"/>
      <c r="DU41" s="55"/>
      <c r="DV41" s="58">
        <v>0</v>
      </c>
      <c r="DW41" s="55"/>
      <c r="DX41" s="55"/>
      <c r="DY41" s="58">
        <v>0</v>
      </c>
      <c r="DZ41" s="55"/>
      <c r="EA41" s="55"/>
      <c r="EB41" s="57" t="str">
        <f t="shared" si="190"/>
        <v xml:space="preserve"> </v>
      </c>
      <c r="EC41" s="57" t="str">
        <f t="shared" si="190"/>
        <v xml:space="preserve"> </v>
      </c>
      <c r="ED41" s="57" t="str">
        <f t="shared" si="190"/>
        <v xml:space="preserve"> </v>
      </c>
      <c r="EE41" s="57" t="str">
        <f t="shared" si="191"/>
        <v xml:space="preserve"> </v>
      </c>
      <c r="EF41" s="57" t="str">
        <f t="shared" si="191"/>
        <v xml:space="preserve"> </v>
      </c>
      <c r="EG41" s="57" t="str">
        <f t="shared" si="191"/>
        <v xml:space="preserve"> </v>
      </c>
      <c r="EH41" s="58">
        <v>0</v>
      </c>
      <c r="EI41" s="55"/>
      <c r="EJ41" s="55"/>
      <c r="EK41" s="58">
        <v>0</v>
      </c>
      <c r="EL41" s="55"/>
      <c r="EM41" s="55"/>
      <c r="EN41" s="58">
        <v>0</v>
      </c>
      <c r="EO41" s="55"/>
      <c r="EP41" s="55"/>
      <c r="EQ41" s="57" t="str">
        <f>IF(EH41=0," ",IF(EK41/EH41*100&gt;200,"СВ.200",EK41/EH41))</f>
        <v xml:space="preserve"> </v>
      </c>
      <c r="ER41" s="57" t="str">
        <f t="shared" si="183"/>
        <v xml:space="preserve"> </v>
      </c>
      <c r="ES41" s="57" t="str">
        <f t="shared" si="183"/>
        <v xml:space="preserve"> </v>
      </c>
      <c r="ET41" s="57" t="str">
        <f t="shared" si="184"/>
        <v xml:space="preserve"> </v>
      </c>
      <c r="EU41" s="57" t="str">
        <f t="shared" si="184"/>
        <v xml:space="preserve"> </v>
      </c>
      <c r="EV41" s="57" t="str">
        <f t="shared" si="184"/>
        <v xml:space="preserve"> </v>
      </c>
      <c r="EW41" s="58">
        <v>17000</v>
      </c>
      <c r="EX41" s="55"/>
      <c r="EY41" s="58"/>
      <c r="EZ41" s="58">
        <v>15760.8</v>
      </c>
      <c r="FA41" s="55"/>
      <c r="FB41" s="58"/>
      <c r="FC41" s="58">
        <v>16606.8</v>
      </c>
      <c r="FD41" s="55"/>
      <c r="FE41" s="58"/>
      <c r="FF41" s="57">
        <f t="shared" si="186"/>
        <v>0.92710588235294111</v>
      </c>
      <c r="FG41" s="57" t="str">
        <f t="shared" si="186"/>
        <v xml:space="preserve"> </v>
      </c>
      <c r="FH41" s="57" t="str">
        <f t="shared" si="134"/>
        <v xml:space="preserve"> </v>
      </c>
      <c r="FI41" s="57">
        <f t="shared" si="180"/>
        <v>0.94905701278994148</v>
      </c>
      <c r="FJ41" s="57" t="str">
        <f t="shared" si="180"/>
        <v xml:space="preserve"> </v>
      </c>
      <c r="FK41" s="57" t="str">
        <f>IF(FE41=0," ",IF(FB41/FE41*100&gt;200,"СВ.200",FB41/FE41))</f>
        <v xml:space="preserve"> </v>
      </c>
      <c r="FL41" s="58">
        <v>127930044</v>
      </c>
      <c r="FM41" s="55"/>
      <c r="FN41" s="58"/>
      <c r="FO41" s="58">
        <v>138336140.25999999</v>
      </c>
      <c r="FP41" s="55"/>
      <c r="FQ41" s="58"/>
      <c r="FR41" s="58">
        <v>109460741.02</v>
      </c>
      <c r="FS41" s="55"/>
      <c r="FT41" s="58"/>
      <c r="FU41" s="57">
        <f t="shared" si="138"/>
        <v>1.0813420830215612</v>
      </c>
      <c r="FV41" s="57" t="str">
        <f t="shared" si="138"/>
        <v xml:space="preserve"> </v>
      </c>
      <c r="FW41" s="57" t="str">
        <f t="shared" si="138"/>
        <v xml:space="preserve"> </v>
      </c>
      <c r="FX41" s="57">
        <f t="shared" si="139"/>
        <v>1.2637968551183485</v>
      </c>
      <c r="FY41" s="57" t="str">
        <f t="shared" si="139"/>
        <v xml:space="preserve"> </v>
      </c>
      <c r="FZ41" s="57" t="str">
        <f t="shared" si="140"/>
        <v xml:space="preserve"> </v>
      </c>
      <c r="GA41" s="58">
        <v>0</v>
      </c>
      <c r="GB41" s="55"/>
      <c r="GC41" s="58"/>
      <c r="GD41" s="58">
        <v>30.75</v>
      </c>
      <c r="GE41" s="55"/>
      <c r="GF41" s="58"/>
      <c r="GG41" s="57" t="str">
        <f>IF(GA41&lt;=0," ",IF(GD41&lt;0," ",IF(GD41=0," ",IF(GA41/GD41*100&gt;200,"СВ.200",GA41/GD41))))</f>
        <v xml:space="preserve"> </v>
      </c>
      <c r="GH41" s="57" t="str">
        <f>IF(GE41=0," ",IF(GB41/GE41*100&gt;200,"СВ.200",GB41/GE41))</f>
        <v xml:space="preserve"> </v>
      </c>
      <c r="GI41" s="57"/>
      <c r="GJ41" s="57">
        <f t="shared" si="166"/>
        <v>0.90822308829705845</v>
      </c>
      <c r="GK41" s="57" t="str">
        <f t="shared" si="166"/>
        <v xml:space="preserve"> </v>
      </c>
      <c r="GL41" s="57" t="str">
        <f t="shared" si="166"/>
        <v xml:space="preserve"> </v>
      </c>
      <c r="GM41" s="57">
        <f t="shared" si="167"/>
        <v>0.85329140693293204</v>
      </c>
      <c r="GN41" s="57" t="str">
        <f t="shared" si="167"/>
        <v xml:space="preserve"> </v>
      </c>
      <c r="GO41" s="57" t="str">
        <f t="shared" si="167"/>
        <v xml:space="preserve"> </v>
      </c>
      <c r="GP41" s="57">
        <f t="shared" si="168"/>
        <v>0.31223907890602864</v>
      </c>
      <c r="GQ41" s="57" t="str">
        <f t="shared" si="168"/>
        <v xml:space="preserve"> </v>
      </c>
      <c r="GR41" s="57" t="str">
        <f t="shared" si="168"/>
        <v xml:space="preserve"> </v>
      </c>
      <c r="GS41" s="57">
        <f t="shared" si="169"/>
        <v>0.34372688842086169</v>
      </c>
      <c r="GT41" s="57" t="str">
        <f t="shared" si="169"/>
        <v xml:space="preserve"> </v>
      </c>
      <c r="GU41" s="57" t="str">
        <f t="shared" si="169"/>
        <v xml:space="preserve"> </v>
      </c>
      <c r="GV41" s="57">
        <f t="shared" si="144"/>
        <v>0.11764441883932505</v>
      </c>
      <c r="GW41" s="57" t="str">
        <f t="shared" si="144"/>
        <v xml:space="preserve"> </v>
      </c>
      <c r="GX41" s="57" t="str">
        <f t="shared" si="144"/>
        <v xml:space="preserve"> </v>
      </c>
      <c r="GY41" s="76">
        <f t="shared" si="170"/>
        <v>9.3626136901543977E-2</v>
      </c>
      <c r="GZ41" s="76" t="str">
        <f t="shared" si="170"/>
        <v xml:space="preserve"> </v>
      </c>
      <c r="HA41" s="57" t="str">
        <f t="shared" si="170"/>
        <v xml:space="preserve"> </v>
      </c>
      <c r="HB41" s="57">
        <f>IF(BQ41&lt;=0," ",IF(X41&lt;=0," ",IF(BQ41/X41*100&gt;200,"СВ.200",BQ41/X41)))</f>
        <v>0.17864869437032316</v>
      </c>
      <c r="HC41" s="57" t="str">
        <f>IF(BR41&lt;=0," ",IF(Y41&lt;=0," ",IF(DR41/Y41*100&gt;200,"СВ.200",BR41/Y41)))</f>
        <v xml:space="preserve"> </v>
      </c>
      <c r="HD41" s="57" t="str">
        <f t="shared" si="92"/>
        <v xml:space="preserve"> </v>
      </c>
      <c r="HE41" s="57"/>
      <c r="HF41" s="57" t="str">
        <f t="shared" si="171"/>
        <v xml:space="preserve"> </v>
      </c>
      <c r="HG41" s="57" t="str">
        <f t="shared" si="93"/>
        <v xml:space="preserve"> </v>
      </c>
      <c r="HH41" s="57" t="str">
        <f t="shared" si="172"/>
        <v xml:space="preserve"> </v>
      </c>
      <c r="HI41" s="57" t="str">
        <f t="shared" si="172"/>
        <v xml:space="preserve"> </v>
      </c>
      <c r="HJ41" s="57" t="str">
        <f t="shared" si="172"/>
        <v xml:space="preserve"> </v>
      </c>
      <c r="HK41" s="57" t="str">
        <f t="shared" ref="HK41:HM42" si="192">IF(CC41&lt;=0," ",IF(U41&lt;=0," ",IF(CC41/U41*100&gt;200,"СВ.200",CC41/U41)))</f>
        <v xml:space="preserve"> </v>
      </c>
      <c r="HL41" s="57" t="str">
        <f t="shared" si="192"/>
        <v xml:space="preserve"> </v>
      </c>
      <c r="HM41" s="57" t="str">
        <f t="shared" si="192"/>
        <v xml:space="preserve"> </v>
      </c>
      <c r="HN41" s="57" t="str">
        <f t="shared" si="173"/>
        <v xml:space="preserve"> </v>
      </c>
      <c r="HO41" s="57" t="str">
        <f t="shared" si="173"/>
        <v xml:space="preserve"> </v>
      </c>
      <c r="HP41" s="57" t="str">
        <f t="shared" si="173"/>
        <v xml:space="preserve"> </v>
      </c>
      <c r="HQ41" s="57" t="str">
        <f t="shared" si="174"/>
        <v xml:space="preserve"> </v>
      </c>
      <c r="HR41" s="57" t="str">
        <f t="shared" si="174"/>
        <v xml:space="preserve"> </v>
      </c>
      <c r="HS41" s="57" t="str">
        <f t="shared" si="174"/>
        <v xml:space="preserve"> </v>
      </c>
      <c r="HT41" s="57" t="str">
        <f t="shared" si="175"/>
        <v xml:space="preserve"> </v>
      </c>
      <c r="HU41" s="57" t="str">
        <f t="shared" si="175"/>
        <v xml:space="preserve"> </v>
      </c>
      <c r="HV41" s="57" t="str">
        <f t="shared" si="175"/>
        <v xml:space="preserve"> </v>
      </c>
      <c r="HW41" s="57" t="str">
        <f t="shared" si="176"/>
        <v xml:space="preserve"> </v>
      </c>
      <c r="HX41" s="57" t="str">
        <f t="shared" si="176"/>
        <v xml:space="preserve"> </v>
      </c>
      <c r="HY41" s="57" t="str">
        <f t="shared" si="176"/>
        <v xml:space="preserve"> </v>
      </c>
      <c r="HZ41" s="57">
        <f t="shared" si="177"/>
        <v>2.4024316993115167E-3</v>
      </c>
      <c r="IA41" s="57" t="str">
        <f t="shared" si="177"/>
        <v xml:space="preserve"> </v>
      </c>
      <c r="IB41" s="63" t="str">
        <f t="shared" si="177"/>
        <v xml:space="preserve"> </v>
      </c>
      <c r="IC41" s="57">
        <f t="shared" si="178"/>
        <v>2.8418620408294155E-3</v>
      </c>
      <c r="ID41" s="57" t="str">
        <f t="shared" si="178"/>
        <v xml:space="preserve"> </v>
      </c>
      <c r="IE41" s="57" t="str">
        <f t="shared" si="178"/>
        <v xml:space="preserve"> </v>
      </c>
      <c r="IF41" s="10"/>
      <c r="IG41" s="10"/>
      <c r="IH41" s="10"/>
      <c r="II41" s="10"/>
      <c r="IJ41" s="10"/>
      <c r="IK41" s="10"/>
      <c r="IL41" s="10"/>
      <c r="IM41" s="10"/>
      <c r="IN41" s="10"/>
      <c r="IO41" s="10"/>
      <c r="IP41" s="10"/>
      <c r="IQ41" s="10"/>
      <c r="IR41" s="10"/>
      <c r="IS41" s="10"/>
      <c r="IT41" s="10"/>
      <c r="IU41" s="10"/>
      <c r="IV41" s="10"/>
    </row>
    <row r="42" spans="1:256" s="64" customFormat="1" x14ac:dyDescent="0.2">
      <c r="A42" s="15"/>
      <c r="B42" s="77" t="s">
        <v>56</v>
      </c>
      <c r="C42" s="78">
        <v>69422842664.080002</v>
      </c>
      <c r="D42" s="58">
        <f>D16+D39</f>
        <v>10984023829.290001</v>
      </c>
      <c r="E42" s="58">
        <f>E40</f>
        <v>2055763720.7599998</v>
      </c>
      <c r="F42" s="78">
        <v>71047772923.589996</v>
      </c>
      <c r="G42" s="58">
        <f>G16+G39</f>
        <v>11795801391.470001</v>
      </c>
      <c r="H42" s="58">
        <f>H40</f>
        <v>2218189419.23</v>
      </c>
      <c r="I42" s="78">
        <v>62324014506.489998</v>
      </c>
      <c r="J42" s="58">
        <f>J16+J39</f>
        <v>10254643984.42</v>
      </c>
      <c r="K42" s="58">
        <f>K40</f>
        <v>1916308586.28</v>
      </c>
      <c r="L42" s="57">
        <f t="shared" si="150"/>
        <v>1.023406276625298</v>
      </c>
      <c r="M42" s="57">
        <f t="shared" si="150"/>
        <v>1.0739052987135109</v>
      </c>
      <c r="N42" s="57">
        <f t="shared" si="150"/>
        <v>1.0790099060654466</v>
      </c>
      <c r="O42" s="57">
        <f>IF(I42=0," ",IF(F42/I42*100&gt;200,"СВ.200",F42/I42))</f>
        <v>1.1399742697285902</v>
      </c>
      <c r="P42" s="57">
        <f t="shared" si="187"/>
        <v>1.15028872863763</v>
      </c>
      <c r="Q42" s="57">
        <f t="shared" si="187"/>
        <v>1.1575324742117974</v>
      </c>
      <c r="R42" s="58">
        <f>R41+R40</f>
        <v>59719119602.529999</v>
      </c>
      <c r="S42" s="58">
        <f>S16+S39</f>
        <v>9554614741.8299999</v>
      </c>
      <c r="T42" s="58">
        <f>T40</f>
        <v>1891242997.5099998</v>
      </c>
      <c r="U42" s="58">
        <f>U41+U40</f>
        <v>61106712352.840004</v>
      </c>
      <c r="V42" s="58">
        <f>V16+V39</f>
        <v>10371104502.07</v>
      </c>
      <c r="W42" s="58">
        <f>W40</f>
        <v>2057614945.9400001</v>
      </c>
      <c r="X42" s="58">
        <f>X41+X40</f>
        <v>56175533741.289986</v>
      </c>
      <c r="Y42" s="58">
        <f>Y16+Y39</f>
        <v>8836097248.6499977</v>
      </c>
      <c r="Z42" s="58">
        <f>Z40</f>
        <v>1776958670.1200001</v>
      </c>
      <c r="AA42" s="57">
        <f t="shared" si="151"/>
        <v>1.0232353182623144</v>
      </c>
      <c r="AB42" s="57">
        <f t="shared" si="151"/>
        <v>1.0854550164817653</v>
      </c>
      <c r="AC42" s="57">
        <f t="shared" si="151"/>
        <v>1.0879696308983271</v>
      </c>
      <c r="AD42" s="57">
        <f>IF(X42=0," ",IF(U42/X42*100&gt;200,"СВ.200",U42/X42))</f>
        <v>1.0877816067446728</v>
      </c>
      <c r="AE42" s="57">
        <f t="shared" si="188"/>
        <v>1.1737200497260851</v>
      </c>
      <c r="AF42" s="57">
        <f t="shared" si="188"/>
        <v>1.1579419265846216</v>
      </c>
      <c r="AG42" s="58">
        <f>AG40+AG41</f>
        <v>24651237659.139999</v>
      </c>
      <c r="AH42" s="58">
        <f>AH16+AH39</f>
        <v>6930536645.7200003</v>
      </c>
      <c r="AI42" s="58">
        <f>AI40</f>
        <v>1505537013.4199998</v>
      </c>
      <c r="AJ42" s="58">
        <f>AJ40+AJ41</f>
        <v>26036974785.139999</v>
      </c>
      <c r="AK42" s="58">
        <f>AK16+AK39</f>
        <v>7656104298.7699995</v>
      </c>
      <c r="AL42" s="58">
        <f>AL40</f>
        <v>1648935450.6199999</v>
      </c>
      <c r="AM42" s="58">
        <f>AM40+AM41</f>
        <v>22212035100.170002</v>
      </c>
      <c r="AN42" s="58">
        <f>AN16+AN39</f>
        <v>6546302473.960001</v>
      </c>
      <c r="AO42" s="58">
        <f>AO40</f>
        <v>1439346518.2300003</v>
      </c>
      <c r="AP42" s="57">
        <f>AJ42/AG42</f>
        <v>1.0562136938177709</v>
      </c>
      <c r="AQ42" s="57">
        <f>AK42/AH42</f>
        <v>1.1046914099354888</v>
      </c>
      <c r="AR42" s="57">
        <f>AL42/AI42</f>
        <v>1.0952473674986269</v>
      </c>
      <c r="AS42" s="57">
        <f>AJ42/AM42</f>
        <v>1.1722012263946369</v>
      </c>
      <c r="AT42" s="57">
        <f>AK42/AN42</f>
        <v>1.1695310947247837</v>
      </c>
      <c r="AU42" s="57">
        <f>IF(AO42=0," ",IF(AL42/AO42*100&gt;200,"СВ.200",AL42/AO42))</f>
        <v>1.1456139503138802</v>
      </c>
      <c r="AV42" s="58">
        <f>AV40+AV41</f>
        <v>4986816560.6099997</v>
      </c>
      <c r="AW42" s="58">
        <f>AW16+AW39</f>
        <v>312698606.22000003</v>
      </c>
      <c r="AX42" s="58">
        <f>AX40</f>
        <v>54786454.390000001</v>
      </c>
      <c r="AY42" s="58">
        <f>AY40+AY41</f>
        <v>4924656450.4800005</v>
      </c>
      <c r="AZ42" s="58">
        <f>AZ16+AZ39</f>
        <v>312675858.44000006</v>
      </c>
      <c r="BA42" s="58">
        <f>BA40</f>
        <v>54448164.24000001</v>
      </c>
      <c r="BB42" s="58">
        <f>BB40+BB41</f>
        <v>5712944599.2400007</v>
      </c>
      <c r="BC42" s="58">
        <f>BC16+BC39</f>
        <v>300569970.31999999</v>
      </c>
      <c r="BD42" s="58">
        <f>BD40</f>
        <v>52203404.609999999</v>
      </c>
      <c r="BE42" s="57">
        <f t="shared" si="152"/>
        <v>0.98753511195479071</v>
      </c>
      <c r="BF42" s="57">
        <f>BC42/AW42</f>
        <v>0.96121301579621721</v>
      </c>
      <c r="BG42" s="54"/>
      <c r="BH42" s="59">
        <f t="shared" si="105"/>
        <v>0.86201719007307243</v>
      </c>
      <c r="BI42" s="59">
        <f t="shared" si="105"/>
        <v>1.040276439150297</v>
      </c>
      <c r="BJ42" s="59"/>
      <c r="BK42" s="58">
        <f>BK40+BK41</f>
        <v>9482949663.5500011</v>
      </c>
      <c r="BL42" s="58">
        <f>BL16+BL39</f>
        <v>641503880.86000001</v>
      </c>
      <c r="BM42" s="58">
        <f>BM40</f>
        <v>0</v>
      </c>
      <c r="BN42" s="58">
        <f>BN40+BN41</f>
        <v>9263704087.9599991</v>
      </c>
      <c r="BO42" s="58">
        <f>BO16+BO39</f>
        <v>648457743.73000002</v>
      </c>
      <c r="BP42" s="58">
        <f>BP40</f>
        <v>0</v>
      </c>
      <c r="BQ42" s="58">
        <f>BQ40+BQ41</f>
        <v>8752342509.1200008</v>
      </c>
      <c r="BR42" s="58">
        <f>BR16+BR39</f>
        <v>612665333.8499999</v>
      </c>
      <c r="BS42" s="58">
        <f>BS40</f>
        <v>0</v>
      </c>
      <c r="BT42" s="57">
        <f>BN42/BK42</f>
        <v>0.97688002326610202</v>
      </c>
      <c r="BU42" s="57">
        <f>BO42/BL42</f>
        <v>1.010839938895892</v>
      </c>
      <c r="BV42" s="54"/>
      <c r="BW42" s="57">
        <f>BN42/BQ42</f>
        <v>1.058425681845421</v>
      </c>
      <c r="BX42" s="57">
        <f>BO42/BR42</f>
        <v>1.0584208178632859</v>
      </c>
      <c r="BY42" s="54"/>
      <c r="BZ42" s="58">
        <f>BZ40+BZ41</f>
        <v>126040.11</v>
      </c>
      <c r="CA42" s="58">
        <f>CA16+CA39</f>
        <v>126040.11</v>
      </c>
      <c r="CB42" s="58">
        <f>CB40</f>
        <v>0</v>
      </c>
      <c r="CC42" s="58">
        <f>CC40+CC41</f>
        <v>316480.37</v>
      </c>
      <c r="CD42" s="58">
        <f>CD16+CD39</f>
        <v>316480.37</v>
      </c>
      <c r="CE42" s="58">
        <f>CE40</f>
        <v>0</v>
      </c>
      <c r="CF42" s="58">
        <f>CF40+CF41</f>
        <v>926312.9</v>
      </c>
      <c r="CG42" s="58">
        <f>CG16+CG39</f>
        <v>926312.9</v>
      </c>
      <c r="CH42" s="58">
        <f>CH40</f>
        <v>0</v>
      </c>
      <c r="CI42" s="60">
        <f t="shared" si="179"/>
        <v>0.3982556959219935</v>
      </c>
      <c r="CJ42" s="60">
        <f t="shared" si="179"/>
        <v>0.3982556959219935</v>
      </c>
      <c r="CK42" s="54"/>
      <c r="CL42" s="60">
        <f t="shared" si="161"/>
        <v>0.34165601062016948</v>
      </c>
      <c r="CM42" s="60">
        <f t="shared" si="155"/>
        <v>0.34165601062016948</v>
      </c>
      <c r="CN42" s="54"/>
      <c r="CO42" s="58">
        <f>CO40+CO41</f>
        <v>282414163.47000003</v>
      </c>
      <c r="CP42" s="58">
        <f>CP16+CP39</f>
        <v>282414163.47000003</v>
      </c>
      <c r="CQ42" s="58">
        <f>CQ40</f>
        <v>0</v>
      </c>
      <c r="CR42" s="58">
        <f>CR40+CR41</f>
        <v>296732707.51999998</v>
      </c>
      <c r="CS42" s="58">
        <f>CS16+CS39</f>
        <v>296732707.51999998</v>
      </c>
      <c r="CT42" s="58">
        <f>CT40</f>
        <v>0</v>
      </c>
      <c r="CU42" s="58">
        <f>CU40+CU41</f>
        <v>182115258.92000002</v>
      </c>
      <c r="CV42" s="58">
        <f>CV16+CV39</f>
        <v>182115258.92000002</v>
      </c>
      <c r="CW42" s="58">
        <f>CW40</f>
        <v>0</v>
      </c>
      <c r="CX42" s="57">
        <f t="shared" si="181"/>
        <v>1.0507005168369361</v>
      </c>
      <c r="CY42" s="57">
        <f t="shared" si="181"/>
        <v>1.0507005168369361</v>
      </c>
      <c r="CZ42" s="57" t="str">
        <f t="shared" si="181"/>
        <v xml:space="preserve"> </v>
      </c>
      <c r="DA42" s="57">
        <f t="shared" si="182"/>
        <v>1.6293676283893892</v>
      </c>
      <c r="DB42" s="57">
        <f t="shared" si="182"/>
        <v>1.6293676283893892</v>
      </c>
      <c r="DC42" s="57" t="str">
        <f t="shared" si="182"/>
        <v xml:space="preserve"> </v>
      </c>
      <c r="DD42" s="58">
        <f>DD40+DD41</f>
        <v>32064389.93</v>
      </c>
      <c r="DE42" s="58">
        <f>DE16+DE39</f>
        <v>23036636.009999998</v>
      </c>
      <c r="DF42" s="58">
        <f>DF40</f>
        <v>9027753.9199999999</v>
      </c>
      <c r="DG42" s="58">
        <f>DG40+DG41</f>
        <v>33111867.769999996</v>
      </c>
      <c r="DH42" s="58">
        <f>DH16+DH39</f>
        <v>23235891.159999996</v>
      </c>
      <c r="DI42" s="58">
        <f>DI40</f>
        <v>9875976.6099999994</v>
      </c>
      <c r="DJ42" s="58">
        <f>DJ40+DJ41</f>
        <v>41998961.359999999</v>
      </c>
      <c r="DK42" s="58">
        <f>DK16+DK39</f>
        <v>29790809.309999999</v>
      </c>
      <c r="DL42" s="58">
        <f>DL40</f>
        <v>12208152.050000004</v>
      </c>
      <c r="DM42" s="57">
        <f t="shared" si="189"/>
        <v>1.0326679485337706</v>
      </c>
      <c r="DN42" s="57">
        <f t="shared" si="189"/>
        <v>1.0086494898783618</v>
      </c>
      <c r="DO42" s="57">
        <f t="shared" si="189"/>
        <v>1.0939572231937842</v>
      </c>
      <c r="DP42" s="57">
        <f>IF(DJ42&lt;=0," ",IF(DG42&lt;=0," ",IF(DG42/DJ42*100&gt;200,"СВ.200",DG42/DJ42)))</f>
        <v>0.78839730073743886</v>
      </c>
      <c r="DQ42" s="57">
        <f>IF(DK42&lt;=0," ",IF(DH42&lt;=0," ",IF(DH42/DK42*100&gt;200,"СВ.200",DH42/DK42)))</f>
        <v>0.77996844322723091</v>
      </c>
      <c r="DR42" s="57">
        <f>IF(DL42&lt;=0," ",IF(DI42&lt;=0," ",IF(DI42/DL42*100&gt;200,"СВ.200",DI42/DL42)))</f>
        <v>0.80896572794569643</v>
      </c>
      <c r="DS42" s="58">
        <f>DS40+DS41</f>
        <v>427944363.93000001</v>
      </c>
      <c r="DT42" s="58">
        <f>DT16+DT39</f>
        <v>354785400</v>
      </c>
      <c r="DU42" s="58">
        <f>DU40</f>
        <v>73158963.929999992</v>
      </c>
      <c r="DV42" s="58">
        <f>DV40+DV41</f>
        <v>444500570.5</v>
      </c>
      <c r="DW42" s="58">
        <f>DW16+DW39</f>
        <v>360339469.18000001</v>
      </c>
      <c r="DX42" s="58">
        <f>DX40</f>
        <v>84161101.320000008</v>
      </c>
      <c r="DY42" s="58">
        <f>DY40+DY41</f>
        <v>352546109.65000004</v>
      </c>
      <c r="DZ42" s="58">
        <f>DZ16+DZ39</f>
        <v>285570215.89000005</v>
      </c>
      <c r="EA42" s="58">
        <f>EA40</f>
        <v>66975893.759999998</v>
      </c>
      <c r="EB42" s="57">
        <f t="shared" si="190"/>
        <v>1.0386877546837097</v>
      </c>
      <c r="EC42" s="57">
        <f t="shared" si="190"/>
        <v>1.0156547286895121</v>
      </c>
      <c r="ED42" s="57">
        <f t="shared" si="190"/>
        <v>1.1503867304699269</v>
      </c>
      <c r="EE42" s="57">
        <f t="shared" si="191"/>
        <v>1.2608296002508448</v>
      </c>
      <c r="EF42" s="57">
        <f t="shared" si="191"/>
        <v>1.2618244100036</v>
      </c>
      <c r="EG42" s="57">
        <f t="shared" si="191"/>
        <v>1.2565879541911171</v>
      </c>
      <c r="EH42" s="58">
        <f>EH40+EH41</f>
        <v>832072230.05000007</v>
      </c>
      <c r="EI42" s="58">
        <f>EI16+EI39</f>
        <v>585842213.20000005</v>
      </c>
      <c r="EJ42" s="58">
        <f>EJ40</f>
        <v>246230016.85000005</v>
      </c>
      <c r="EK42" s="58">
        <f>EK40+EK41</f>
        <v>867418920.77999997</v>
      </c>
      <c r="EL42" s="58">
        <f>EL16+EL39</f>
        <v>609666834.63</v>
      </c>
      <c r="EM42" s="58">
        <f>EM40</f>
        <v>257752086.15000001</v>
      </c>
      <c r="EN42" s="58">
        <f>EN40+EN41</f>
        <v>814475705.66000009</v>
      </c>
      <c r="EO42" s="58">
        <f>EO16+EO39</f>
        <v>608336149.19000006</v>
      </c>
      <c r="EP42" s="58">
        <f>EP40</f>
        <v>206139556.46999997</v>
      </c>
      <c r="EQ42" s="57">
        <f t="shared" si="183"/>
        <v>1.0424803153542042</v>
      </c>
      <c r="ER42" s="57">
        <f t="shared" si="183"/>
        <v>1.0406673006710536</v>
      </c>
      <c r="ES42" s="57">
        <f t="shared" si="183"/>
        <v>1.0467939264570616</v>
      </c>
      <c r="ET42" s="57">
        <f t="shared" si="184"/>
        <v>1.0650028168453447</v>
      </c>
      <c r="EU42" s="57">
        <f t="shared" si="184"/>
        <v>1.0021874179954153</v>
      </c>
      <c r="EV42" s="57">
        <f t="shared" si="184"/>
        <v>1.2503766407759365</v>
      </c>
      <c r="EW42" s="58">
        <f>EW40+EW41</f>
        <v>39782843</v>
      </c>
      <c r="EX42" s="58">
        <f>EX16+EX39</f>
        <v>39765843</v>
      </c>
      <c r="EY42" s="58">
        <f>EY40</f>
        <v>0</v>
      </c>
      <c r="EZ42" s="58">
        <f>EZ40+EZ41</f>
        <v>44515718.129999995</v>
      </c>
      <c r="FA42" s="58">
        <f>FA16+FA39</f>
        <v>44499957.329999998</v>
      </c>
      <c r="FB42" s="58">
        <f>FB40</f>
        <v>0</v>
      </c>
      <c r="FC42" s="58">
        <f>FC40+FC41</f>
        <v>42236005.890000001</v>
      </c>
      <c r="FD42" s="58">
        <f>FD16+FD39</f>
        <v>42219399.090000004</v>
      </c>
      <c r="FE42" s="58">
        <f>FE40</f>
        <v>0</v>
      </c>
      <c r="FF42" s="57">
        <f t="shared" si="186"/>
        <v>1.1189677452161977</v>
      </c>
      <c r="FG42" s="57">
        <f t="shared" si="186"/>
        <v>1.1190497666552675</v>
      </c>
      <c r="FH42" s="57" t="str">
        <f t="shared" si="134"/>
        <v xml:space="preserve"> </v>
      </c>
      <c r="FI42" s="57">
        <f t="shared" si="180"/>
        <v>1.0539755640232011</v>
      </c>
      <c r="FJ42" s="57">
        <f t="shared" si="180"/>
        <v>1.0540168332367421</v>
      </c>
      <c r="FK42" s="57" t="str">
        <f>IF(FE42=0," ",IF(FB42/FE42*100&gt;200,"СВ.200",FB42/FE42))</f>
        <v xml:space="preserve"> </v>
      </c>
      <c r="FL42" s="58">
        <f>FL40+FL41</f>
        <v>511964125.24000001</v>
      </c>
      <c r="FM42" s="58">
        <f>FM16+FM39</f>
        <v>383905313.24000001</v>
      </c>
      <c r="FN42" s="58">
        <f>FN40</f>
        <v>128768</v>
      </c>
      <c r="FO42" s="58">
        <f>FO40+FO41</f>
        <v>557479529.5999999</v>
      </c>
      <c r="FP42" s="58">
        <f>FP16+FP39</f>
        <v>419075249.33999997</v>
      </c>
      <c r="FQ42" s="58">
        <f>FQ40</f>
        <v>68140</v>
      </c>
      <c r="FR42" s="58">
        <f>FR40+FR41</f>
        <v>337147468.11999995</v>
      </c>
      <c r="FS42" s="58">
        <f>FS16+FS39</f>
        <v>227601582.09999996</v>
      </c>
      <c r="FT42" s="58">
        <f>FT40</f>
        <v>85145</v>
      </c>
      <c r="FU42" s="57">
        <f t="shared" si="138"/>
        <v>1.0889035034215788</v>
      </c>
      <c r="FV42" s="57">
        <f t="shared" si="138"/>
        <v>1.0916109647016354</v>
      </c>
      <c r="FW42" s="57">
        <f t="shared" si="138"/>
        <v>0.52916873757455274</v>
      </c>
      <c r="FX42" s="57">
        <f t="shared" si="139"/>
        <v>1.653518363073033</v>
      </c>
      <c r="FY42" s="57">
        <f t="shared" si="139"/>
        <v>1.8412668553238498</v>
      </c>
      <c r="FZ42" s="57">
        <f t="shared" si="140"/>
        <v>1.2495597299677135</v>
      </c>
      <c r="GA42" s="58">
        <f>GA40+GA41</f>
        <v>11.6</v>
      </c>
      <c r="GB42" s="58">
        <f>GB16+GB39</f>
        <v>11.6</v>
      </c>
      <c r="GC42" s="58">
        <f>GC40</f>
        <v>0</v>
      </c>
      <c r="GD42" s="58">
        <f>GD40+GD41</f>
        <v>-226.13</v>
      </c>
      <c r="GE42" s="58">
        <f>GE16+GE39</f>
        <v>-256.88</v>
      </c>
      <c r="GF42" s="58">
        <f>GF40</f>
        <v>0</v>
      </c>
      <c r="GG42" s="57" t="str">
        <f>IF(GA42&lt;=0," ",IF(GD42&lt;0," ",IF(GD42=0," ",IF(GA42/GD42*100&gt;200,"СВ.200",GA42/GD42))))</f>
        <v xml:space="preserve"> </v>
      </c>
      <c r="GH42" s="57" t="str">
        <f>IF(GB42&lt;=0," ",IF(GE42&lt;0," ",IF(GE42=0," ",IF(GB42/GE42*100&gt;200,"СВ.200",GB42/GE42))))</f>
        <v xml:space="preserve"> </v>
      </c>
      <c r="GI42" s="57" t="str">
        <f>IF(GC42&lt;=0," ",IF(GF42&lt;0," ",IF(GF42=0," ",IF(GC42/GF42*100&gt;200,"СВ.200",GC42/GF42))))</f>
        <v xml:space="preserve"> </v>
      </c>
      <c r="GJ42" s="57">
        <f t="shared" si="166"/>
        <v>0.9013465224619035</v>
      </c>
      <c r="GK42" s="57">
        <f t="shared" si="166"/>
        <v>0.86166787087633501</v>
      </c>
      <c r="GL42" s="57">
        <f t="shared" si="166"/>
        <v>0.92728211042955744</v>
      </c>
      <c r="GM42" s="57">
        <f t="shared" si="167"/>
        <v>0.86007920921826309</v>
      </c>
      <c r="GN42" s="57">
        <f t="shared" si="167"/>
        <v>0.87922000022565194</v>
      </c>
      <c r="GO42" s="57">
        <f t="shared" si="167"/>
        <v>0.92761011665733206</v>
      </c>
      <c r="GP42" s="57">
        <f t="shared" si="168"/>
        <v>0.39540407755563117</v>
      </c>
      <c r="GQ42" s="57">
        <f t="shared" si="168"/>
        <v>0.74085903422579036</v>
      </c>
      <c r="GR42" s="57">
        <f t="shared" si="168"/>
        <v>0.81000562502266837</v>
      </c>
      <c r="GS42" s="57">
        <f t="shared" si="169"/>
        <v>0.42609025723390764</v>
      </c>
      <c r="GT42" s="57">
        <f t="shared" si="169"/>
        <v>0.7382149410645602</v>
      </c>
      <c r="GU42" s="57">
        <f t="shared" si="169"/>
        <v>0.80138193682623204</v>
      </c>
      <c r="GV42" s="57">
        <f t="shared" si="144"/>
        <v>0.10169809201191243</v>
      </c>
      <c r="GW42" s="57">
        <f t="shared" si="144"/>
        <v>3.4016145574441464E-2</v>
      </c>
      <c r="GX42" s="57">
        <f t="shared" si="144"/>
        <v>2.9377950926947918E-2</v>
      </c>
      <c r="GY42" s="76">
        <f t="shared" si="170"/>
        <v>8.0591088292301521E-2</v>
      </c>
      <c r="GZ42" s="76">
        <f t="shared" si="170"/>
        <v>3.0148752081091475E-2</v>
      </c>
      <c r="HA42" s="57">
        <f t="shared" si="170"/>
        <v>2.6461784964886097E-2</v>
      </c>
      <c r="HB42" s="57">
        <f>IF(BQ42&lt;=0," ",IF(X42&lt;=0," ",IF(BQ42/X42*100&gt;200,"СВ.200",BQ42/X42)))</f>
        <v>0.15580345973084861</v>
      </c>
      <c r="HC42" s="57">
        <f>IF(BR42&lt;=0," ",IF(Y42&lt;=0," ",IF(BR42/Y42*100&gt;200,"СВ.200",BR42/Y42)))</f>
        <v>6.9336644517307061E-2</v>
      </c>
      <c r="HD42" s="57" t="str">
        <f t="shared" si="92"/>
        <v xml:space="preserve"> </v>
      </c>
      <c r="HE42" s="57">
        <f t="shared" si="171"/>
        <v>0.15159879710873461</v>
      </c>
      <c r="HF42" s="57">
        <f t="shared" si="171"/>
        <v>6.2525427605186354E-2</v>
      </c>
      <c r="HG42" s="57" t="str">
        <f t="shared" si="93"/>
        <v xml:space="preserve"> </v>
      </c>
      <c r="HH42" s="57">
        <f t="shared" si="172"/>
        <v>1.6489614576089805E-5</v>
      </c>
      <c r="HI42" s="57">
        <f t="shared" si="172"/>
        <v>1.0483280954626485E-4</v>
      </c>
      <c r="HJ42" s="57" t="str">
        <f t="shared" si="172"/>
        <v xml:space="preserve"> </v>
      </c>
      <c r="HK42" s="57">
        <f t="shared" si="192"/>
        <v>5.1791424839319016E-6</v>
      </c>
      <c r="HL42" s="57">
        <f t="shared" si="192"/>
        <v>3.0515589726902543E-5</v>
      </c>
      <c r="HM42" s="57" t="str">
        <f t="shared" si="192"/>
        <v xml:space="preserve"> </v>
      </c>
      <c r="HN42" s="57">
        <f t="shared" si="173"/>
        <v>1.4498762208668548E-2</v>
      </c>
      <c r="HO42" s="57">
        <f t="shared" si="173"/>
        <v>6.8846701441967861E-2</v>
      </c>
      <c r="HP42" s="57">
        <f t="shared" si="173"/>
        <v>0.11600695049147042</v>
      </c>
      <c r="HQ42" s="57">
        <f t="shared" si="174"/>
        <v>1.4195149556915832E-2</v>
      </c>
      <c r="HR42" s="57">
        <f t="shared" si="174"/>
        <v>5.8785140435940526E-2</v>
      </c>
      <c r="HS42" s="57">
        <f t="shared" si="174"/>
        <v>0.12526740567207956</v>
      </c>
      <c r="HT42" s="57">
        <f t="shared" si="175"/>
        <v>6.2757945705262178E-3</v>
      </c>
      <c r="HU42" s="57">
        <f t="shared" si="175"/>
        <v>3.2318591325330902E-2</v>
      </c>
      <c r="HV42" s="57">
        <f t="shared" si="175"/>
        <v>3.7691306436225126E-2</v>
      </c>
      <c r="HW42" s="57">
        <f t="shared" si="176"/>
        <v>7.2741692914745941E-3</v>
      </c>
      <c r="HX42" s="57">
        <f t="shared" si="176"/>
        <v>3.4744560630748517E-2</v>
      </c>
      <c r="HY42" s="57">
        <f t="shared" si="176"/>
        <v>4.0902259913140296E-2</v>
      </c>
      <c r="HZ42" s="57">
        <f t="shared" si="177"/>
        <v>6.0016780556584326E-3</v>
      </c>
      <c r="IA42" s="57">
        <f t="shared" si="177"/>
        <v>2.5758157215254002E-2</v>
      </c>
      <c r="IB42" s="63">
        <f t="shared" si="177"/>
        <v>4.791613976832115E-5</v>
      </c>
      <c r="IC42" s="57">
        <f t="shared" si="178"/>
        <v>9.1230489766987184E-3</v>
      </c>
      <c r="ID42" s="57">
        <f t="shared" si="178"/>
        <v>4.0407967083578751E-2</v>
      </c>
      <c r="IE42" s="57">
        <f t="shared" si="178"/>
        <v>3.3116011396812123E-5</v>
      </c>
      <c r="IF42" s="10"/>
      <c r="IG42" s="10"/>
      <c r="IH42" s="10"/>
      <c r="II42" s="10"/>
      <c r="IJ42" s="10"/>
      <c r="IK42" s="10"/>
      <c r="IL42" s="10"/>
      <c r="IM42" s="10"/>
      <c r="IN42" s="10"/>
      <c r="IO42" s="10"/>
      <c r="IP42" s="10"/>
      <c r="IQ42" s="10"/>
      <c r="IR42" s="10"/>
      <c r="IS42" s="10"/>
      <c r="IT42" s="10"/>
      <c r="IU42" s="10"/>
      <c r="IV42" s="10"/>
    </row>
    <row r="43" spans="1:256" x14ac:dyDescent="0.2">
      <c r="A43" s="81"/>
      <c r="B43" s="82"/>
      <c r="C43" s="83"/>
      <c r="D43" s="83"/>
      <c r="E43" s="83"/>
      <c r="F43" s="83"/>
      <c r="G43" s="84"/>
      <c r="H43" s="4"/>
      <c r="I43" s="85"/>
      <c r="J43" s="4"/>
      <c r="K43" s="4"/>
      <c r="L43" s="4"/>
      <c r="M43" s="4"/>
      <c r="N43" s="4"/>
      <c r="O43" s="4"/>
      <c r="P43" s="4"/>
      <c r="Q43" s="4"/>
      <c r="R43" s="86"/>
      <c r="S43" s="4"/>
      <c r="T43" s="4"/>
      <c r="U43" s="84"/>
      <c r="V43" s="4"/>
      <c r="W43" s="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4"/>
      <c r="AI43" s="4"/>
      <c r="AJ43" s="84"/>
      <c r="AK43" s="4"/>
      <c r="AL43" s="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4"/>
      <c r="AX43" s="4"/>
      <c r="AY43" s="84"/>
      <c r="AZ43" s="4"/>
      <c r="BA43" s="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4"/>
      <c r="BM43" s="4"/>
      <c r="BN43" s="84"/>
      <c r="BO43" s="4"/>
      <c r="BP43" s="4"/>
      <c r="BQ43" s="84"/>
      <c r="BR43" s="84"/>
      <c r="BS43" s="84"/>
      <c r="BT43" s="84"/>
      <c r="BU43" s="84"/>
      <c r="BV43" s="84"/>
      <c r="BW43" s="84"/>
      <c r="BX43" s="84"/>
      <c r="BY43" s="84"/>
      <c r="BZ43" s="84"/>
      <c r="CA43" s="4"/>
      <c r="CB43" s="4"/>
      <c r="CC43" s="84"/>
      <c r="CD43" s="4"/>
      <c r="CE43" s="4"/>
      <c r="CF43" s="84"/>
      <c r="CG43" s="84"/>
      <c r="CH43" s="84"/>
      <c r="CI43" s="84"/>
      <c r="CJ43" s="84"/>
      <c r="CK43" s="84"/>
      <c r="CL43" s="84"/>
      <c r="CM43" s="84"/>
      <c r="CN43" s="84"/>
      <c r="CO43" s="84"/>
      <c r="CP43" s="4"/>
      <c r="CQ43" s="4"/>
      <c r="CR43" s="84"/>
      <c r="CS43" s="4"/>
      <c r="CT43" s="4"/>
      <c r="CU43" s="84"/>
      <c r="CV43" s="84"/>
      <c r="CW43" s="84"/>
      <c r="CX43" s="84"/>
      <c r="CY43" s="84"/>
      <c r="CZ43" s="84"/>
      <c r="DA43" s="84"/>
      <c r="DB43" s="84"/>
      <c r="DC43" s="84"/>
      <c r="DD43" s="84"/>
      <c r="DE43" s="4"/>
      <c r="DF43" s="4"/>
      <c r="DG43" s="84"/>
      <c r="DH43" s="4"/>
      <c r="DI43" s="4"/>
      <c r="DJ43" s="84"/>
      <c r="DK43" s="84"/>
      <c r="DL43" s="84"/>
      <c r="DM43" s="84"/>
      <c r="DN43" s="84"/>
      <c r="DO43" s="84"/>
      <c r="DP43" s="84"/>
      <c r="DQ43" s="84"/>
      <c r="DR43" s="84"/>
      <c r="DS43" s="84"/>
      <c r="DT43" s="4"/>
      <c r="DU43" s="4"/>
      <c r="DV43" s="84"/>
      <c r="DW43" s="4"/>
      <c r="DX43" s="4"/>
      <c r="DY43" s="84"/>
      <c r="DZ43" s="84"/>
      <c r="EA43" s="84"/>
      <c r="EB43" s="84"/>
      <c r="EC43" s="84"/>
      <c r="ED43" s="84"/>
      <c r="EE43" s="84"/>
      <c r="EF43" s="84"/>
      <c r="EG43" s="84"/>
      <c r="EH43" s="84"/>
      <c r="EI43" s="4"/>
      <c r="EJ43" s="4"/>
      <c r="EK43" s="84"/>
      <c r="EL43" s="4"/>
      <c r="EM43" s="4"/>
      <c r="EN43" s="84"/>
      <c r="EO43" s="84"/>
      <c r="EP43" s="84"/>
      <c r="EQ43" s="84"/>
      <c r="ER43" s="84"/>
      <c r="ES43" s="84"/>
      <c r="ET43" s="84"/>
      <c r="EU43" s="84"/>
      <c r="EV43" s="84"/>
      <c r="EW43" s="84"/>
      <c r="EX43" s="4"/>
      <c r="EY43" s="84"/>
      <c r="EZ43" s="84"/>
      <c r="FA43" s="4"/>
      <c r="FB43" s="84"/>
      <c r="FC43" s="84"/>
      <c r="FD43" s="84"/>
      <c r="FE43" s="84"/>
      <c r="FF43" s="84"/>
      <c r="FG43" s="84"/>
      <c r="FH43" s="84"/>
      <c r="FI43" s="84"/>
      <c r="FJ43" s="84"/>
      <c r="FK43" s="84"/>
      <c r="FL43" s="84"/>
      <c r="FM43" s="4"/>
      <c r="FN43" s="84"/>
      <c r="FO43" s="84"/>
      <c r="FP43" s="4"/>
      <c r="FQ43" s="84"/>
      <c r="FR43" s="84"/>
      <c r="FS43" s="84"/>
      <c r="FT43" s="84"/>
      <c r="FU43" s="84"/>
      <c r="FV43" s="84"/>
      <c r="FW43" s="84"/>
      <c r="FX43" s="84"/>
      <c r="FY43" s="84"/>
      <c r="FZ43" s="84"/>
      <c r="GA43" s="84"/>
      <c r="GB43" s="4"/>
      <c r="GC43" s="84"/>
      <c r="GD43" s="84"/>
      <c r="GE43" s="84"/>
      <c r="GF43" s="84"/>
      <c r="GG43" s="84"/>
      <c r="GH43" s="84"/>
      <c r="GI43" s="84"/>
    </row>
    <row r="44" spans="1:256" x14ac:dyDescent="0.2">
      <c r="A44" s="4"/>
      <c r="B44" s="82"/>
      <c r="C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84"/>
      <c r="V44" s="4"/>
      <c r="W44" s="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4"/>
      <c r="AI44" s="4"/>
      <c r="AJ44" s="84"/>
      <c r="AK44" s="87"/>
      <c r="AL44" s="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4"/>
      <c r="AX44" s="4"/>
      <c r="AY44" s="84"/>
      <c r="AZ44" s="4"/>
      <c r="BA44" s="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4"/>
      <c r="BM44" s="4"/>
      <c r="BN44" s="84"/>
      <c r="BO44" s="4"/>
      <c r="BP44" s="4"/>
      <c r="BQ44" s="84"/>
      <c r="BR44" s="84"/>
      <c r="BS44" s="84"/>
      <c r="BT44" s="84"/>
      <c r="BU44" s="84"/>
      <c r="BV44" s="84"/>
      <c r="BW44" s="84"/>
      <c r="BX44" s="84"/>
      <c r="BY44" s="84"/>
      <c r="BZ44" s="84"/>
      <c r="CA44" s="4"/>
      <c r="CB44" s="4"/>
      <c r="CC44" s="84"/>
      <c r="CD44" s="4"/>
      <c r="CE44" s="4"/>
      <c r="CF44" s="84"/>
      <c r="CG44" s="84"/>
      <c r="CH44" s="84"/>
      <c r="CI44" s="84"/>
      <c r="CJ44" s="84"/>
      <c r="CK44" s="84"/>
      <c r="CL44" s="84"/>
      <c r="CM44" s="84"/>
      <c r="CN44" s="84"/>
      <c r="CO44" s="84"/>
      <c r="CP44" s="4"/>
      <c r="CQ44" s="4"/>
      <c r="CR44" s="84"/>
      <c r="CS44" s="4"/>
      <c r="CT44" s="4"/>
      <c r="CU44" s="84"/>
      <c r="CV44" s="84"/>
      <c r="CW44" s="84"/>
      <c r="CX44" s="84"/>
      <c r="CY44" s="84"/>
      <c r="CZ44" s="84"/>
      <c r="DA44" s="84"/>
      <c r="DB44" s="84"/>
      <c r="DC44" s="84"/>
      <c r="DD44" s="84"/>
      <c r="DE44" s="4"/>
      <c r="DF44" s="4"/>
      <c r="DG44" s="84"/>
      <c r="DH44" s="4"/>
      <c r="DI44" s="4"/>
      <c r="DJ44" s="84"/>
      <c r="DK44" s="84"/>
      <c r="DL44" s="84"/>
      <c r="DM44" s="84"/>
      <c r="DN44" s="84"/>
      <c r="DO44" s="84"/>
      <c r="DP44" s="84"/>
      <c r="DQ44" s="84"/>
      <c r="DR44" s="84"/>
      <c r="DS44" s="84"/>
      <c r="DT44" s="4"/>
      <c r="DU44" s="4"/>
      <c r="DV44" s="84"/>
      <c r="DW44" s="4"/>
      <c r="DX44" s="4"/>
      <c r="DY44" s="84"/>
      <c r="DZ44" s="84"/>
      <c r="EA44" s="84"/>
      <c r="EB44" s="84"/>
      <c r="EC44" s="84"/>
      <c r="ED44" s="84"/>
      <c r="EE44" s="84"/>
      <c r="EF44" s="84"/>
      <c r="EG44" s="84"/>
      <c r="EH44" s="84"/>
      <c r="EI44" s="4"/>
      <c r="EJ44" s="4"/>
      <c r="EK44" s="84"/>
      <c r="EL44" s="4"/>
      <c r="EM44" s="4"/>
      <c r="EN44" s="84"/>
      <c r="EO44" s="84"/>
      <c r="EP44" s="84"/>
      <c r="EQ44" s="84"/>
      <c r="ER44" s="84"/>
      <c r="ES44" s="84"/>
      <c r="ET44" s="84"/>
      <c r="EU44" s="84"/>
      <c r="EV44" s="84"/>
      <c r="EW44" s="84"/>
      <c r="EX44" s="4"/>
      <c r="EY44" s="84"/>
      <c r="EZ44" s="84"/>
      <c r="FA44" s="4"/>
      <c r="FB44" s="84"/>
      <c r="FC44" s="84"/>
      <c r="FD44" s="84"/>
      <c r="FE44" s="84"/>
      <c r="FF44" s="84"/>
      <c r="FG44" s="84"/>
      <c r="FH44" s="84"/>
      <c r="FI44" s="84"/>
      <c r="FJ44" s="84"/>
      <c r="FK44" s="84"/>
      <c r="FL44" s="84"/>
      <c r="FM44" s="4"/>
      <c r="FN44" s="84"/>
      <c r="FO44" s="84"/>
      <c r="FP44" s="4"/>
      <c r="FQ44" s="84"/>
      <c r="FR44" s="84"/>
      <c r="FS44" s="84"/>
      <c r="FT44" s="84"/>
      <c r="FU44" s="84"/>
      <c r="FV44" s="84"/>
      <c r="FW44" s="84"/>
      <c r="FX44" s="84"/>
      <c r="FY44" s="84"/>
      <c r="FZ44" s="84"/>
      <c r="GA44" s="84"/>
      <c r="GB44" s="4"/>
      <c r="GC44" s="84"/>
      <c r="GD44" s="84"/>
      <c r="GE44" s="84"/>
      <c r="GF44" s="84"/>
      <c r="GG44" s="84"/>
      <c r="GH44" s="84"/>
      <c r="GI44" s="84"/>
    </row>
    <row r="45" spans="1:256" x14ac:dyDescent="0.2">
      <c r="A45" s="4"/>
      <c r="B45" s="82"/>
      <c r="C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84"/>
      <c r="V45" s="4"/>
      <c r="W45" s="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4"/>
      <c r="AI45" s="4"/>
      <c r="AJ45" s="84"/>
      <c r="AK45" s="4"/>
      <c r="AL45" s="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4"/>
      <c r="AX45" s="4"/>
      <c r="AY45" s="84"/>
      <c r="AZ45" s="4"/>
      <c r="BA45" s="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4"/>
      <c r="BM45" s="4"/>
      <c r="BN45" s="84"/>
      <c r="BO45" s="4"/>
      <c r="BP45" s="4"/>
      <c r="BQ45" s="84"/>
      <c r="BR45" s="84"/>
      <c r="BS45" s="84"/>
      <c r="BT45" s="84"/>
      <c r="BU45" s="84"/>
      <c r="BV45" s="84"/>
      <c r="BW45" s="84"/>
      <c r="BX45" s="84"/>
      <c r="BY45" s="84"/>
      <c r="BZ45" s="84"/>
      <c r="CA45" s="4"/>
      <c r="CB45" s="4"/>
      <c r="CC45" s="84"/>
      <c r="CD45" s="4"/>
      <c r="CE45" s="4"/>
      <c r="CF45" s="84"/>
      <c r="CG45" s="84"/>
      <c r="CH45" s="84"/>
      <c r="CI45" s="84"/>
      <c r="CJ45" s="84"/>
      <c r="CK45" s="84"/>
      <c r="CL45" s="84"/>
      <c r="CM45" s="84"/>
      <c r="CN45" s="84"/>
      <c r="CO45" s="84"/>
      <c r="CP45" s="4"/>
      <c r="CQ45" s="4"/>
      <c r="CR45" s="84"/>
      <c r="CS45" s="4"/>
      <c r="CT45" s="4"/>
      <c r="CU45" s="84"/>
      <c r="CV45" s="84"/>
      <c r="CW45" s="84"/>
      <c r="CX45" s="84"/>
      <c r="CY45" s="84"/>
      <c r="CZ45" s="84"/>
      <c r="DA45" s="84"/>
      <c r="DB45" s="84"/>
      <c r="DC45" s="84"/>
      <c r="DD45" s="84"/>
      <c r="DE45" s="4"/>
      <c r="DF45" s="4"/>
      <c r="DG45" s="84"/>
      <c r="DH45" s="4"/>
      <c r="DI45" s="4"/>
      <c r="DJ45" s="84"/>
      <c r="DK45" s="84"/>
      <c r="DL45" s="84"/>
      <c r="DM45" s="84"/>
      <c r="DN45" s="84"/>
      <c r="DO45" s="84"/>
      <c r="DP45" s="84"/>
      <c r="DQ45" s="84"/>
      <c r="DR45" s="84"/>
      <c r="DS45" s="84"/>
      <c r="DT45" s="4"/>
      <c r="DU45" s="4"/>
      <c r="DV45" s="84"/>
      <c r="DW45" s="4"/>
      <c r="DX45" s="4"/>
      <c r="DY45" s="84"/>
      <c r="DZ45" s="84"/>
      <c r="EA45" s="84"/>
      <c r="EB45" s="84"/>
      <c r="EC45" s="84"/>
      <c r="ED45" s="84"/>
      <c r="EE45" s="84"/>
      <c r="EF45" s="84"/>
      <c r="EG45" s="84"/>
      <c r="EH45" s="84"/>
      <c r="EI45" s="4"/>
      <c r="EJ45" s="4"/>
      <c r="EK45" s="84"/>
      <c r="EL45" s="4"/>
      <c r="EM45" s="4"/>
      <c r="EN45" s="84"/>
      <c r="EO45" s="84"/>
      <c r="EP45" s="84"/>
      <c r="EQ45" s="84"/>
      <c r="ER45" s="84"/>
      <c r="ES45" s="84"/>
      <c r="ET45" s="84"/>
      <c r="EU45" s="84"/>
      <c r="EV45" s="84"/>
      <c r="EW45" s="84"/>
      <c r="EX45" s="4"/>
      <c r="EY45" s="84"/>
      <c r="EZ45" s="84"/>
      <c r="FA45" s="4"/>
      <c r="FB45" s="84"/>
      <c r="FC45" s="84"/>
      <c r="FD45" s="84"/>
      <c r="FE45" s="84"/>
      <c r="FF45" s="84"/>
      <c r="FG45" s="84"/>
      <c r="FH45" s="84"/>
      <c r="FI45" s="84"/>
      <c r="FJ45" s="84"/>
      <c r="FK45" s="84"/>
      <c r="FL45" s="84"/>
      <c r="FM45" s="4"/>
      <c r="FN45" s="84"/>
      <c r="FO45" s="84"/>
      <c r="FP45" s="4"/>
      <c r="FQ45" s="84"/>
      <c r="FR45" s="84"/>
      <c r="FS45" s="84"/>
      <c r="FT45" s="84"/>
      <c r="FU45" s="84"/>
      <c r="FV45" s="84"/>
      <c r="FW45" s="84"/>
      <c r="FX45" s="84"/>
      <c r="FY45" s="84"/>
      <c r="FZ45" s="84"/>
      <c r="GA45" s="84"/>
      <c r="GB45" s="4"/>
      <c r="GC45" s="84"/>
      <c r="GD45" s="84"/>
      <c r="GE45" s="84"/>
      <c r="GF45" s="84"/>
      <c r="GG45" s="84"/>
      <c r="GH45" s="84"/>
      <c r="GI45" s="84"/>
    </row>
    <row r="46" spans="1:256" x14ac:dyDescent="0.2">
      <c r="A46" s="4"/>
      <c r="B46" s="82"/>
      <c r="C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84"/>
      <c r="V46" s="4"/>
      <c r="W46" s="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4"/>
      <c r="AI46" s="4"/>
      <c r="AJ46" s="88"/>
      <c r="AK46" s="87"/>
      <c r="AL46" s="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4"/>
      <c r="AX46" s="4"/>
      <c r="AY46" s="84"/>
      <c r="AZ46" s="4"/>
      <c r="BA46" s="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4"/>
      <c r="BM46" s="4"/>
      <c r="BN46" s="84"/>
      <c r="BO46" s="4"/>
      <c r="BP46" s="4"/>
      <c r="BQ46" s="84"/>
      <c r="BR46" s="84"/>
      <c r="BS46" s="84"/>
      <c r="BT46" s="84"/>
      <c r="BU46" s="84"/>
      <c r="BV46" s="84"/>
      <c r="BW46" s="84"/>
      <c r="BX46" s="84"/>
      <c r="BY46" s="84"/>
      <c r="BZ46" s="84"/>
      <c r="CA46" s="4"/>
      <c r="CB46" s="4"/>
      <c r="CC46" s="84"/>
      <c r="CD46" s="4"/>
      <c r="CE46" s="4"/>
      <c r="CF46" s="84"/>
      <c r="CG46" s="84"/>
      <c r="CH46" s="84"/>
      <c r="CI46" s="84"/>
      <c r="CJ46" s="84"/>
      <c r="CK46" s="84"/>
      <c r="CL46" s="84"/>
      <c r="CM46" s="84"/>
      <c r="CN46" s="84"/>
      <c r="CO46" s="84"/>
      <c r="CP46" s="4"/>
      <c r="CQ46" s="4"/>
      <c r="CR46" s="84"/>
      <c r="CS46" s="4"/>
      <c r="CT46" s="4"/>
      <c r="CU46" s="84"/>
      <c r="CV46" s="84"/>
      <c r="CW46" s="84"/>
      <c r="CX46" s="84"/>
      <c r="CY46" s="84"/>
      <c r="CZ46" s="84"/>
      <c r="DA46" s="84"/>
      <c r="DB46" s="84"/>
      <c r="DC46" s="84"/>
      <c r="DD46" s="84"/>
      <c r="DE46" s="4"/>
      <c r="DF46" s="4"/>
      <c r="DG46" s="84"/>
      <c r="DH46" s="4"/>
      <c r="DI46" s="4"/>
      <c r="DJ46" s="84"/>
      <c r="DK46" s="84"/>
      <c r="DL46" s="84"/>
      <c r="DM46" s="84"/>
      <c r="DN46" s="84"/>
      <c r="DO46" s="84"/>
      <c r="DP46" s="84"/>
      <c r="DQ46" s="84"/>
      <c r="DR46" s="84"/>
      <c r="DS46" s="84"/>
      <c r="DT46" s="4"/>
      <c r="DU46" s="4"/>
      <c r="DV46" s="84"/>
      <c r="DW46" s="4"/>
      <c r="DX46" s="4"/>
      <c r="DY46" s="84"/>
      <c r="DZ46" s="84"/>
      <c r="EA46" s="84"/>
      <c r="EB46" s="84"/>
      <c r="EC46" s="84"/>
      <c r="ED46" s="84"/>
      <c r="EE46" s="84"/>
      <c r="EF46" s="84"/>
      <c r="EG46" s="84"/>
      <c r="EH46" s="84"/>
      <c r="EI46" s="4"/>
      <c r="EJ46" s="4"/>
      <c r="EK46" s="84"/>
      <c r="EL46" s="4"/>
      <c r="EM46" s="4"/>
      <c r="EN46" s="84"/>
      <c r="EO46" s="84"/>
      <c r="EP46" s="84"/>
      <c r="EQ46" s="84"/>
      <c r="ER46" s="84"/>
      <c r="ES46" s="84"/>
      <c r="ET46" s="84"/>
      <c r="EU46" s="84"/>
      <c r="EV46" s="84"/>
      <c r="EW46" s="84"/>
      <c r="EX46" s="4"/>
      <c r="EY46" s="84"/>
      <c r="EZ46" s="84"/>
      <c r="FA46" s="4"/>
      <c r="FB46" s="84"/>
      <c r="FC46" s="84"/>
      <c r="FD46" s="84"/>
      <c r="FE46" s="84"/>
      <c r="FF46" s="84"/>
      <c r="FG46" s="84"/>
      <c r="FH46" s="84"/>
      <c r="FI46" s="84"/>
      <c r="FJ46" s="84"/>
      <c r="FK46" s="84"/>
      <c r="FL46" s="84"/>
      <c r="FM46" s="4"/>
      <c r="FN46" s="84"/>
      <c r="FO46" s="84"/>
      <c r="FP46" s="4"/>
      <c r="FQ46" s="84"/>
      <c r="FR46" s="84"/>
      <c r="FS46" s="84"/>
      <c r="FT46" s="84"/>
      <c r="FU46" s="84"/>
      <c r="FV46" s="84"/>
      <c r="FW46" s="84"/>
      <c r="FX46" s="84"/>
      <c r="FY46" s="84"/>
      <c r="FZ46" s="84"/>
      <c r="GA46" s="84"/>
      <c r="GB46" s="4"/>
      <c r="GC46" s="84"/>
      <c r="GD46" s="84"/>
      <c r="GE46" s="84"/>
      <c r="GF46" s="84"/>
      <c r="GG46" s="84"/>
      <c r="GH46" s="84"/>
      <c r="GI46" s="84"/>
    </row>
    <row r="47" spans="1:256" x14ac:dyDescent="0.2">
      <c r="A47" s="4"/>
      <c r="B47" s="82"/>
      <c r="C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84"/>
      <c r="V47" s="4"/>
      <c r="W47" s="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4"/>
      <c r="AI47" s="4"/>
      <c r="AJ47" s="84"/>
      <c r="AK47" s="4"/>
      <c r="AL47" s="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4"/>
      <c r="AX47" s="4"/>
      <c r="AY47" s="84"/>
      <c r="AZ47" s="4"/>
      <c r="BA47" s="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4"/>
      <c r="BM47" s="4"/>
      <c r="BN47" s="84"/>
      <c r="BO47" s="4"/>
      <c r="BP47" s="4"/>
      <c r="BQ47" s="84"/>
      <c r="BR47" s="84"/>
      <c r="BS47" s="84"/>
      <c r="BT47" s="84"/>
      <c r="BU47" s="84"/>
      <c r="BV47" s="84"/>
      <c r="BW47" s="84"/>
      <c r="BX47" s="84"/>
      <c r="BY47" s="84"/>
      <c r="BZ47" s="84"/>
      <c r="CA47" s="4"/>
      <c r="CB47" s="4"/>
      <c r="CC47" s="84"/>
      <c r="CD47" s="4"/>
      <c r="CE47" s="4"/>
      <c r="CF47" s="84"/>
      <c r="CG47" s="84"/>
      <c r="CH47" s="84"/>
      <c r="CI47" s="84"/>
      <c r="CJ47" s="84"/>
      <c r="CK47" s="84"/>
      <c r="CL47" s="84"/>
      <c r="CM47" s="84"/>
      <c r="CN47" s="84"/>
      <c r="CO47" s="84"/>
      <c r="CP47" s="4"/>
      <c r="CQ47" s="4"/>
      <c r="CR47" s="84"/>
      <c r="CS47" s="4"/>
      <c r="CT47" s="4"/>
      <c r="CU47" s="84"/>
      <c r="CV47" s="84"/>
      <c r="CW47" s="84"/>
      <c r="CX47" s="84"/>
      <c r="CY47" s="84"/>
      <c r="CZ47" s="84"/>
      <c r="DA47" s="84"/>
      <c r="DB47" s="84"/>
      <c r="DC47" s="84"/>
      <c r="DD47" s="84"/>
      <c r="DE47" s="4"/>
      <c r="DF47" s="4"/>
      <c r="DG47" s="84"/>
      <c r="DH47" s="4"/>
      <c r="DI47" s="4"/>
      <c r="DJ47" s="84"/>
      <c r="DK47" s="84"/>
      <c r="DL47" s="84"/>
      <c r="DM47" s="84"/>
      <c r="DN47" s="84"/>
      <c r="DO47" s="84"/>
      <c r="DP47" s="84"/>
      <c r="DQ47" s="84"/>
      <c r="DR47" s="84"/>
      <c r="DS47" s="84"/>
      <c r="DT47" s="4"/>
      <c r="DU47" s="4"/>
      <c r="DV47" s="84"/>
      <c r="DW47" s="4"/>
      <c r="DX47" s="4"/>
      <c r="DY47" s="84"/>
      <c r="DZ47" s="84"/>
      <c r="EA47" s="84"/>
      <c r="EB47" s="84"/>
      <c r="EC47" s="84"/>
      <c r="ED47" s="84"/>
      <c r="EE47" s="84"/>
      <c r="EF47" s="84"/>
      <c r="EG47" s="84"/>
      <c r="EH47" s="84"/>
      <c r="EI47" s="4"/>
      <c r="EJ47" s="4"/>
      <c r="EK47" s="84"/>
      <c r="EL47" s="4"/>
      <c r="EM47" s="4"/>
      <c r="EN47" s="84"/>
      <c r="EO47" s="84"/>
      <c r="EP47" s="84"/>
      <c r="EQ47" s="84"/>
      <c r="ER47" s="84"/>
      <c r="ES47" s="84"/>
      <c r="ET47" s="84"/>
      <c r="EU47" s="84"/>
      <c r="EV47" s="84"/>
      <c r="EW47" s="84"/>
      <c r="EX47" s="4"/>
      <c r="EY47" s="84"/>
      <c r="EZ47" s="84"/>
      <c r="FA47" s="4"/>
      <c r="FB47" s="84"/>
      <c r="FC47" s="84"/>
      <c r="FD47" s="84"/>
      <c r="FE47" s="84"/>
      <c r="FF47" s="84"/>
      <c r="FG47" s="84"/>
      <c r="FH47" s="84"/>
      <c r="FI47" s="84"/>
      <c r="FJ47" s="84"/>
      <c r="FK47" s="84"/>
      <c r="FL47" s="84"/>
      <c r="FM47" s="4"/>
      <c r="FN47" s="84"/>
      <c r="FO47" s="84"/>
      <c r="FP47" s="4"/>
      <c r="FQ47" s="84"/>
      <c r="FR47" s="84"/>
      <c r="FS47" s="84"/>
      <c r="FT47" s="84"/>
      <c r="FU47" s="84"/>
      <c r="FV47" s="84"/>
      <c r="FW47" s="84"/>
      <c r="FX47" s="84"/>
      <c r="FY47" s="84"/>
      <c r="FZ47" s="84"/>
      <c r="GA47" s="84"/>
      <c r="GB47" s="4"/>
      <c r="GC47" s="84"/>
      <c r="GD47" s="84"/>
      <c r="GE47" s="84"/>
      <c r="GF47" s="84"/>
      <c r="GG47" s="84"/>
      <c r="GH47" s="84"/>
      <c r="GI47" s="84"/>
    </row>
    <row r="48" spans="1:256" x14ac:dyDescent="0.2">
      <c r="A48" s="4"/>
      <c r="B48" s="82"/>
      <c r="C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</row>
    <row r="49" spans="1:191" x14ac:dyDescent="0.2">
      <c r="A49" s="4"/>
      <c r="B49" s="82"/>
      <c r="C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</row>
    <row r="50" spans="1:191" x14ac:dyDescent="0.2">
      <c r="A50" s="4"/>
      <c r="B50" s="82"/>
      <c r="C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</row>
    <row r="51" spans="1:191" x14ac:dyDescent="0.2">
      <c r="A51" s="4"/>
      <c r="B51" s="82"/>
      <c r="C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</row>
    <row r="52" spans="1:191" x14ac:dyDescent="0.2">
      <c r="A52" s="4"/>
      <c r="B52" s="82"/>
      <c r="C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</row>
    <row r="53" spans="1:191" x14ac:dyDescent="0.2">
      <c r="A53" s="4"/>
      <c r="B53" s="82"/>
      <c r="C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</row>
    <row r="54" spans="1:191" x14ac:dyDescent="0.2">
      <c r="A54" s="4"/>
      <c r="B54" s="82"/>
      <c r="C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</row>
    <row r="55" spans="1:191" x14ac:dyDescent="0.2">
      <c r="A55" s="4"/>
      <c r="B55" s="82"/>
      <c r="C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</row>
    <row r="56" spans="1:191" x14ac:dyDescent="0.2">
      <c r="A56" s="4"/>
      <c r="B56" s="82"/>
      <c r="C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</row>
    <row r="57" spans="1:191" x14ac:dyDescent="0.2">
      <c r="A57" s="4"/>
      <c r="B57" s="82"/>
      <c r="C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</row>
    <row r="58" spans="1:191" x14ac:dyDescent="0.2">
      <c r="A58" s="4"/>
      <c r="B58" s="82"/>
      <c r="C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</row>
    <row r="59" spans="1:191" x14ac:dyDescent="0.2">
      <c r="A59" s="4"/>
      <c r="B59" s="82"/>
      <c r="C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</row>
    <row r="60" spans="1:191" x14ac:dyDescent="0.2">
      <c r="A60" s="4"/>
      <c r="B60" s="82"/>
      <c r="C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</row>
    <row r="61" spans="1:191" x14ac:dyDescent="0.2">
      <c r="A61" s="4"/>
      <c r="B61" s="82"/>
      <c r="C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</row>
    <row r="62" spans="1:191" x14ac:dyDescent="0.2">
      <c r="A62" s="4"/>
      <c r="B62" s="82"/>
      <c r="C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</row>
    <row r="63" spans="1:191" x14ac:dyDescent="0.2">
      <c r="A63" s="4"/>
      <c r="B63" s="82"/>
      <c r="C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</row>
    <row r="64" spans="1:191" x14ac:dyDescent="0.2">
      <c r="A64" s="4"/>
      <c r="B64" s="82"/>
      <c r="C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</row>
    <row r="65" spans="1:191" x14ac:dyDescent="0.2">
      <c r="A65" s="4"/>
      <c r="B65" s="82"/>
      <c r="C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</row>
    <row r="66" spans="1:191" x14ac:dyDescent="0.2">
      <c r="A66" s="4"/>
      <c r="B66" s="82"/>
      <c r="C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</row>
    <row r="67" spans="1:191" x14ac:dyDescent="0.2">
      <c r="A67" s="4"/>
      <c r="B67" s="82"/>
      <c r="C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</row>
    <row r="68" spans="1:191" x14ac:dyDescent="0.2">
      <c r="A68" s="4"/>
      <c r="B68" s="82"/>
      <c r="C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</row>
    <row r="69" spans="1:191" x14ac:dyDescent="0.2">
      <c r="A69" s="4"/>
      <c r="B69" s="82"/>
      <c r="C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</row>
    <row r="70" spans="1:191" x14ac:dyDescent="0.2">
      <c r="A70" s="4"/>
      <c r="B70" s="82"/>
      <c r="C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</row>
    <row r="71" spans="1:191" x14ac:dyDescent="0.2">
      <c r="A71" s="4"/>
      <c r="B71" s="82"/>
      <c r="C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</row>
    <row r="72" spans="1:191" x14ac:dyDescent="0.2">
      <c r="A72" s="4"/>
      <c r="B72" s="82"/>
      <c r="C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</row>
    <row r="73" spans="1:191" x14ac:dyDescent="0.2">
      <c r="A73" s="4"/>
      <c r="B73" s="82"/>
      <c r="C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</row>
    <row r="74" spans="1:191" x14ac:dyDescent="0.2">
      <c r="A74" s="4"/>
      <c r="B74" s="82"/>
      <c r="C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</row>
    <row r="75" spans="1:191" x14ac:dyDescent="0.2">
      <c r="A75" s="4"/>
      <c r="B75" s="82"/>
      <c r="C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</row>
    <row r="76" spans="1:191" x14ac:dyDescent="0.2">
      <c r="A76" s="4"/>
      <c r="B76" s="82"/>
      <c r="C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</row>
    <row r="77" spans="1:191" x14ac:dyDescent="0.2">
      <c r="A77" s="4"/>
      <c r="B77" s="82"/>
      <c r="C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</row>
    <row r="78" spans="1:191" x14ac:dyDescent="0.2">
      <c r="A78" s="4"/>
      <c r="B78" s="82"/>
      <c r="C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</row>
    <row r="79" spans="1:191" x14ac:dyDescent="0.2">
      <c r="A79" s="4"/>
      <c r="B79" s="82"/>
      <c r="C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</row>
    <row r="80" spans="1:191" x14ac:dyDescent="0.2">
      <c r="A80" s="4"/>
      <c r="B80" s="82"/>
      <c r="C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</row>
    <row r="81" spans="1:191" x14ac:dyDescent="0.2">
      <c r="A81" s="4"/>
      <c r="B81" s="82"/>
      <c r="C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</row>
    <row r="82" spans="1:191" x14ac:dyDescent="0.2">
      <c r="A82" s="4"/>
      <c r="B82" s="82"/>
      <c r="C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</row>
    <row r="83" spans="1:191" x14ac:dyDescent="0.2">
      <c r="A83" s="4"/>
      <c r="B83" s="82"/>
      <c r="C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</row>
    <row r="84" spans="1:191" x14ac:dyDescent="0.2">
      <c r="A84" s="4"/>
      <c r="B84" s="82"/>
      <c r="C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</row>
    <row r="85" spans="1:191" x14ac:dyDescent="0.2">
      <c r="A85" s="4"/>
      <c r="B85" s="82"/>
      <c r="C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</row>
    <row r="86" spans="1:191" x14ac:dyDescent="0.2">
      <c r="A86" s="4"/>
      <c r="B86" s="82"/>
      <c r="C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</row>
    <row r="87" spans="1:191" x14ac:dyDescent="0.2">
      <c r="A87" s="4"/>
      <c r="B87" s="82"/>
      <c r="C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</row>
    <row r="88" spans="1:191" x14ac:dyDescent="0.2">
      <c r="A88" s="4"/>
      <c r="B88" s="82"/>
      <c r="C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</row>
    <row r="89" spans="1:191" x14ac:dyDescent="0.2">
      <c r="A89" s="4"/>
      <c r="B89" s="82"/>
      <c r="C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</row>
    <row r="90" spans="1:191" x14ac:dyDescent="0.2">
      <c r="A90" s="4"/>
      <c r="B90" s="82"/>
      <c r="C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</row>
    <row r="91" spans="1:191" x14ac:dyDescent="0.2">
      <c r="A91" s="4"/>
      <c r="B91" s="82"/>
      <c r="C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</row>
    <row r="92" spans="1:191" x14ac:dyDescent="0.2">
      <c r="A92" s="4"/>
      <c r="B92" s="82"/>
      <c r="C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</row>
    <row r="93" spans="1:191" x14ac:dyDescent="0.2">
      <c r="A93" s="4"/>
      <c r="B93" s="82"/>
      <c r="C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</row>
    <row r="94" spans="1:191" x14ac:dyDescent="0.2">
      <c r="A94" s="4"/>
      <c r="B94" s="82"/>
      <c r="C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</row>
    <row r="95" spans="1:191" x14ac:dyDescent="0.2">
      <c r="A95" s="4"/>
      <c r="B95" s="82"/>
      <c r="C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</row>
    <row r="96" spans="1:191" x14ac:dyDescent="0.2">
      <c r="A96" s="4"/>
      <c r="B96" s="82"/>
      <c r="C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</row>
    <row r="97" spans="1:191" x14ac:dyDescent="0.2">
      <c r="A97" s="4"/>
      <c r="B97" s="82"/>
      <c r="C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</row>
    <row r="98" spans="1:191" x14ac:dyDescent="0.2">
      <c r="A98" s="4"/>
      <c r="B98" s="82"/>
      <c r="C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</row>
    <row r="99" spans="1:191" x14ac:dyDescent="0.2">
      <c r="A99" s="89"/>
      <c r="B99" s="82"/>
      <c r="C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</row>
    <row r="100" spans="1:191" x14ac:dyDescent="0.2">
      <c r="A100" s="89"/>
      <c r="B100" s="82"/>
      <c r="C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</row>
    <row r="101" spans="1:191" x14ac:dyDescent="0.2">
      <c r="A101" s="89"/>
      <c r="B101" s="82"/>
      <c r="C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</row>
    <row r="102" spans="1:191" x14ac:dyDescent="0.2">
      <c r="A102" s="89"/>
      <c r="B102" s="82"/>
      <c r="C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</row>
    <row r="103" spans="1:191" x14ac:dyDescent="0.2">
      <c r="A103" s="89"/>
      <c r="B103" s="82"/>
      <c r="C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</row>
    <row r="104" spans="1:191" x14ac:dyDescent="0.2">
      <c r="A104" s="89"/>
      <c r="B104" s="82"/>
      <c r="C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</row>
    <row r="105" spans="1:191" x14ac:dyDescent="0.2">
      <c r="A105" s="89"/>
      <c r="B105" s="82"/>
      <c r="C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</row>
    <row r="106" spans="1:191" x14ac:dyDescent="0.2">
      <c r="A106" s="89"/>
      <c r="B106" s="82"/>
      <c r="C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</row>
  </sheetData>
  <mergeCells count="319">
    <mergeCell ref="A1:GI1"/>
    <mergeCell ref="C2:E2"/>
    <mergeCell ref="F2:H2"/>
    <mergeCell ref="I2:K2"/>
    <mergeCell ref="L2:N2"/>
    <mergeCell ref="O2:Q2"/>
    <mergeCell ref="R2:T2"/>
    <mergeCell ref="U2:W2"/>
    <mergeCell ref="X2:Z2"/>
    <mergeCell ref="AA2:AC2"/>
    <mergeCell ref="AD2:AF2"/>
    <mergeCell ref="AG2:AI2"/>
    <mergeCell ref="AJ2:AL2"/>
    <mergeCell ref="AM2:AO2"/>
    <mergeCell ref="AP2:AR2"/>
    <mergeCell ref="AS2:AU2"/>
    <mergeCell ref="AV2:AX2"/>
    <mergeCell ref="AY2:BA2"/>
    <mergeCell ref="BB2:BD2"/>
    <mergeCell ref="BE2:BG2"/>
    <mergeCell ref="BH2:BJ2"/>
    <mergeCell ref="BK2:BM2"/>
    <mergeCell ref="BN2:BP2"/>
    <mergeCell ref="BQ2:BS2"/>
    <mergeCell ref="BT2:BV2"/>
    <mergeCell ref="BW2:BY2"/>
    <mergeCell ref="BZ2:CB2"/>
    <mergeCell ref="CC2:CE2"/>
    <mergeCell ref="CF2:CH2"/>
    <mergeCell ref="CI2:CK2"/>
    <mergeCell ref="CL2:CN2"/>
    <mergeCell ref="CO2:CQ2"/>
    <mergeCell ref="CR2:CT2"/>
    <mergeCell ref="CU2:CW2"/>
    <mergeCell ref="CX2:CZ2"/>
    <mergeCell ref="DA2:DC2"/>
    <mergeCell ref="DD2:DF2"/>
    <mergeCell ref="DG2:DI2"/>
    <mergeCell ref="DJ2:DL2"/>
    <mergeCell ref="DM2:DO2"/>
    <mergeCell ref="DP2:DR2"/>
    <mergeCell ref="DS2:DU2"/>
    <mergeCell ref="DV2:DX2"/>
    <mergeCell ref="DY2:EA2"/>
    <mergeCell ref="EB2:ED2"/>
    <mergeCell ref="EE2:EG2"/>
    <mergeCell ref="EH2:EJ2"/>
    <mergeCell ref="EK2:EM2"/>
    <mergeCell ref="EN2:EP2"/>
    <mergeCell ref="EQ2:ES2"/>
    <mergeCell ref="ET2:EV2"/>
    <mergeCell ref="EW2:EY2"/>
    <mergeCell ref="EZ2:FB2"/>
    <mergeCell ref="FC2:FE2"/>
    <mergeCell ref="FF2:FH2"/>
    <mergeCell ref="FI2:FK2"/>
    <mergeCell ref="FL2:FN2"/>
    <mergeCell ref="FO2:FQ2"/>
    <mergeCell ref="FR2:FT2"/>
    <mergeCell ref="FU2:FW2"/>
    <mergeCell ref="FX2:FZ2"/>
    <mergeCell ref="GA2:GC2"/>
    <mergeCell ref="GD2:GF2"/>
    <mergeCell ref="GG2:GI2"/>
    <mergeCell ref="GJ2:GL2"/>
    <mergeCell ref="GM2:GO2"/>
    <mergeCell ref="GP2:GR2"/>
    <mergeCell ref="GS2:GU2"/>
    <mergeCell ref="GV2:GX2"/>
    <mergeCell ref="GY2:HA2"/>
    <mergeCell ref="HB2:HD2"/>
    <mergeCell ref="HE2:HG2"/>
    <mergeCell ref="HH2:HJ2"/>
    <mergeCell ref="HK2:HM2"/>
    <mergeCell ref="HN2:HP2"/>
    <mergeCell ref="HQ2:HS2"/>
    <mergeCell ref="HT2:HV2"/>
    <mergeCell ref="HW2:HY2"/>
    <mergeCell ref="HZ2:IB2"/>
    <mergeCell ref="IC2:IE2"/>
    <mergeCell ref="A3:A7"/>
    <mergeCell ref="B3:B7"/>
    <mergeCell ref="C3:C7"/>
    <mergeCell ref="D3:D7"/>
    <mergeCell ref="E3:E7"/>
    <mergeCell ref="F3:F7"/>
    <mergeCell ref="G3:G7"/>
    <mergeCell ref="H3:H7"/>
    <mergeCell ref="I3:I7"/>
    <mergeCell ref="J3:J7"/>
    <mergeCell ref="K3:K7"/>
    <mergeCell ref="L3:L7"/>
    <mergeCell ref="M3:M7"/>
    <mergeCell ref="N3:N7"/>
    <mergeCell ref="O3:O7"/>
    <mergeCell ref="P3:P7"/>
    <mergeCell ref="Q3:Q7"/>
    <mergeCell ref="R3:R7"/>
    <mergeCell ref="S3:S7"/>
    <mergeCell ref="T3:T7"/>
    <mergeCell ref="U3:U7"/>
    <mergeCell ref="V3:V7"/>
    <mergeCell ref="W3:W7"/>
    <mergeCell ref="X3:X7"/>
    <mergeCell ref="Y3:Y7"/>
    <mergeCell ref="Z3:Z7"/>
    <mergeCell ref="AA3:AA7"/>
    <mergeCell ref="AB3:AB7"/>
    <mergeCell ref="AC3:AC7"/>
    <mergeCell ref="AD3:AD7"/>
    <mergeCell ref="AE3:AE7"/>
    <mergeCell ref="AF3:AF7"/>
    <mergeCell ref="AG3:AG7"/>
    <mergeCell ref="AH3:AH7"/>
    <mergeCell ref="AI3:AI7"/>
    <mergeCell ref="AJ3:AJ7"/>
    <mergeCell ref="AK3:AK7"/>
    <mergeCell ref="AL3:AL7"/>
    <mergeCell ref="AM3:AM7"/>
    <mergeCell ref="AN3:AN7"/>
    <mergeCell ref="AO3:AO7"/>
    <mergeCell ref="AP3:AP7"/>
    <mergeCell ref="AQ3:AQ7"/>
    <mergeCell ref="AR3:AR7"/>
    <mergeCell ref="AS3:AS7"/>
    <mergeCell ref="AT3:AT7"/>
    <mergeCell ref="AU3:AU7"/>
    <mergeCell ref="AV3:AV7"/>
    <mergeCell ref="AW3:AW7"/>
    <mergeCell ref="AX3:AX7"/>
    <mergeCell ref="AY3:AY7"/>
    <mergeCell ref="AZ3:AZ7"/>
    <mergeCell ref="BA3:BA7"/>
    <mergeCell ref="BB3:BB7"/>
    <mergeCell ref="BC3:BC7"/>
    <mergeCell ref="BD3:BD7"/>
    <mergeCell ref="BE3:BE7"/>
    <mergeCell ref="BF3:BF7"/>
    <mergeCell ref="BG3:BG7"/>
    <mergeCell ref="BH3:BH7"/>
    <mergeCell ref="BI3:BI7"/>
    <mergeCell ref="BJ3:BJ7"/>
    <mergeCell ref="BK3:BK7"/>
    <mergeCell ref="BL3:BL7"/>
    <mergeCell ref="BM3:BM7"/>
    <mergeCell ref="BN3:BN7"/>
    <mergeCell ref="BO3:BO7"/>
    <mergeCell ref="BP3:BP7"/>
    <mergeCell ref="BQ3:BQ7"/>
    <mergeCell ref="BR3:BR7"/>
    <mergeCell ref="BS3:BS7"/>
    <mergeCell ref="BT3:BT7"/>
    <mergeCell ref="BU3:BU7"/>
    <mergeCell ref="BV3:BV7"/>
    <mergeCell ref="BW3:BW7"/>
    <mergeCell ref="BX3:BX7"/>
    <mergeCell ref="BY3:BY7"/>
    <mergeCell ref="BZ3:BZ7"/>
    <mergeCell ref="CA3:CA7"/>
    <mergeCell ref="CB3:CB7"/>
    <mergeCell ref="CC3:CC7"/>
    <mergeCell ref="CD3:CD7"/>
    <mergeCell ref="CE3:CE7"/>
    <mergeCell ref="CF3:CF7"/>
    <mergeCell ref="CG3:CG7"/>
    <mergeCell ref="CH3:CH7"/>
    <mergeCell ref="CI3:CI7"/>
    <mergeCell ref="CJ3:CJ7"/>
    <mergeCell ref="CK3:CK7"/>
    <mergeCell ref="CL3:CL7"/>
    <mergeCell ref="CM3:CM7"/>
    <mergeCell ref="CN3:CN7"/>
    <mergeCell ref="CO3:CO7"/>
    <mergeCell ref="CP3:CP7"/>
    <mergeCell ref="CQ3:CQ7"/>
    <mergeCell ref="CR3:CR7"/>
    <mergeCell ref="CS3:CS7"/>
    <mergeCell ref="CT3:CT7"/>
    <mergeCell ref="CU3:CU7"/>
    <mergeCell ref="CV3:CV7"/>
    <mergeCell ref="CW3:CW7"/>
    <mergeCell ref="CX3:CX7"/>
    <mergeCell ref="CY3:CY7"/>
    <mergeCell ref="CZ3:CZ7"/>
    <mergeCell ref="DA3:DA7"/>
    <mergeCell ref="DB3:DB7"/>
    <mergeCell ref="DC3:DC7"/>
    <mergeCell ref="DD3:DD7"/>
    <mergeCell ref="DE3:DE7"/>
    <mergeCell ref="DF3:DF7"/>
    <mergeCell ref="DG3:DG7"/>
    <mergeCell ref="DH3:DH7"/>
    <mergeCell ref="DI3:DI7"/>
    <mergeCell ref="DJ3:DJ7"/>
    <mergeCell ref="DK3:DK7"/>
    <mergeCell ref="DL3:DL7"/>
    <mergeCell ref="DM3:DM7"/>
    <mergeCell ref="DN3:DN7"/>
    <mergeCell ref="DO3:DO7"/>
    <mergeCell ref="DP3:DP7"/>
    <mergeCell ref="DQ3:DQ7"/>
    <mergeCell ref="DR3:DR7"/>
    <mergeCell ref="DS3:DS7"/>
    <mergeCell ref="DT3:DT7"/>
    <mergeCell ref="DU3:DU7"/>
    <mergeCell ref="DV3:DV7"/>
    <mergeCell ref="DW3:DW7"/>
    <mergeCell ref="DX3:DX7"/>
    <mergeCell ref="DY3:DY7"/>
    <mergeCell ref="DZ3:DZ7"/>
    <mergeCell ref="EA3:EA7"/>
    <mergeCell ref="EB3:EB7"/>
    <mergeCell ref="EC3:EC7"/>
    <mergeCell ref="ED3:ED7"/>
    <mergeCell ref="EE3:EE7"/>
    <mergeCell ref="EF3:EF7"/>
    <mergeCell ref="EG3:EG7"/>
    <mergeCell ref="EH3:EH7"/>
    <mergeCell ref="EI3:EI7"/>
    <mergeCell ref="EJ3:EJ7"/>
    <mergeCell ref="EK3:EK7"/>
    <mergeCell ref="EL3:EL7"/>
    <mergeCell ref="EM3:EM7"/>
    <mergeCell ref="EN3:EN7"/>
    <mergeCell ref="EO3:EO7"/>
    <mergeCell ref="EP3:EP7"/>
    <mergeCell ref="EQ3:EQ7"/>
    <mergeCell ref="ER3:ER7"/>
    <mergeCell ref="ES3:ES7"/>
    <mergeCell ref="ET3:ET7"/>
    <mergeCell ref="EU3:EU7"/>
    <mergeCell ref="EV3:EV7"/>
    <mergeCell ref="EW3:EW7"/>
    <mergeCell ref="EX3:EX7"/>
    <mergeCell ref="EY3:EY7"/>
    <mergeCell ref="EZ3:EZ7"/>
    <mergeCell ref="FA3:FA7"/>
    <mergeCell ref="FB3:FB7"/>
    <mergeCell ref="FC3:FC7"/>
    <mergeCell ref="FD3:FD7"/>
    <mergeCell ref="FE3:FE7"/>
    <mergeCell ref="FF3:FF7"/>
    <mergeCell ref="FG3:FG7"/>
    <mergeCell ref="FH3:FH7"/>
    <mergeCell ref="FI3:FI7"/>
    <mergeCell ref="FJ3:FJ7"/>
    <mergeCell ref="FK3:FK7"/>
    <mergeCell ref="FL3:FL7"/>
    <mergeCell ref="FM3:FM7"/>
    <mergeCell ref="FN3:FN7"/>
    <mergeCell ref="FO3:FO7"/>
    <mergeCell ref="FP3:FP7"/>
    <mergeCell ref="FQ3:FQ7"/>
    <mergeCell ref="FR3:FR7"/>
    <mergeCell ref="FS3:FS7"/>
    <mergeCell ref="FT3:FT7"/>
    <mergeCell ref="FU3:FU7"/>
    <mergeCell ref="FV3:FV7"/>
    <mergeCell ref="FW3:FW7"/>
    <mergeCell ref="FX3:FX7"/>
    <mergeCell ref="FY3:FY7"/>
    <mergeCell ref="FZ3:FZ7"/>
    <mergeCell ref="GA3:GA7"/>
    <mergeCell ref="GB3:GB7"/>
    <mergeCell ref="GC3:GC7"/>
    <mergeCell ref="GD3:GD7"/>
    <mergeCell ref="GE3:GE7"/>
    <mergeCell ref="GF3:GF7"/>
    <mergeCell ref="GG3:GG7"/>
    <mergeCell ref="GH3:GH7"/>
    <mergeCell ref="GI3:GI7"/>
    <mergeCell ref="GJ3:GJ7"/>
    <mergeCell ref="GK3:GK7"/>
    <mergeCell ref="GL3:GL7"/>
    <mergeCell ref="GM3:GM7"/>
    <mergeCell ref="GN3:GN7"/>
    <mergeCell ref="GO3:GO7"/>
    <mergeCell ref="GP3:GP7"/>
    <mergeCell ref="GQ3:GQ7"/>
    <mergeCell ref="GR3:GR7"/>
    <mergeCell ref="GS3:GS7"/>
    <mergeCell ref="GT3:GT7"/>
    <mergeCell ref="GU3:GU7"/>
    <mergeCell ref="GV3:GV7"/>
    <mergeCell ref="GW3:GW7"/>
    <mergeCell ref="GX3:GX7"/>
    <mergeCell ref="GY3:GY7"/>
    <mergeCell ref="GZ3:GZ7"/>
    <mergeCell ref="HA3:HA7"/>
    <mergeCell ref="HB3:HB7"/>
    <mergeCell ref="HC3:HC7"/>
    <mergeCell ref="HD3:HD7"/>
    <mergeCell ref="HE3:HE7"/>
    <mergeCell ref="HF3:HF7"/>
    <mergeCell ref="HG3:HG7"/>
    <mergeCell ref="HH3:HH7"/>
    <mergeCell ref="HI3:HI7"/>
    <mergeCell ref="HJ3:HJ7"/>
    <mergeCell ref="HK3:HK7"/>
    <mergeCell ref="HL3:HL7"/>
    <mergeCell ref="HM3:HM7"/>
    <mergeCell ref="HN3:HN7"/>
    <mergeCell ref="HZ3:HZ7"/>
    <mergeCell ref="HO3:HO7"/>
    <mergeCell ref="HP3:HP7"/>
    <mergeCell ref="HQ3:HQ7"/>
    <mergeCell ref="HR3:HR7"/>
    <mergeCell ref="HS3:HS7"/>
    <mergeCell ref="HT3:HT7"/>
    <mergeCell ref="IA3:IA7"/>
    <mergeCell ref="IB3:IB7"/>
    <mergeCell ref="IC3:IC7"/>
    <mergeCell ref="ID3:ID7"/>
    <mergeCell ref="IE3:IE7"/>
    <mergeCell ref="HU3:HU7"/>
    <mergeCell ref="HV3:HV7"/>
    <mergeCell ref="HW3:HW7"/>
    <mergeCell ref="HX3:HX7"/>
    <mergeCell ref="HY3:HY7"/>
  </mergeCells>
  <printOptions gridLines="1"/>
  <pageMargins left="0.31496062992125984" right="0.11811023622047245" top="0" bottom="0" header="0.31496062992125984" footer="0.31496062992125984"/>
  <pageSetup paperSize="9" scale="7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6651C-4AE8-4676-A468-C52EF31EFA96}">
  <dimension ref="A1:IJ116"/>
  <sheetViews>
    <sheetView tabSelected="1" zoomScaleNormal="100" workbookViewId="0">
      <pane xSplit="2" ySplit="8" topLeftCell="L9" activePane="bottomRight" state="frozen"/>
      <selection pane="topRight" activeCell="C1" sqref="C1"/>
      <selection pane="bottomLeft" activeCell="A10" sqref="A10"/>
      <selection pane="bottomRight" activeCell="V18" sqref="V18"/>
    </sheetView>
  </sheetViews>
  <sheetFormatPr defaultColWidth="8.85546875" defaultRowHeight="12.75" outlineLevelRow="1" outlineLevelCol="1" x14ac:dyDescent="0.2"/>
  <cols>
    <col min="1" max="1" width="3.5703125" style="2" customWidth="1"/>
    <col min="2" max="2" width="28.42578125" style="126" customWidth="1"/>
    <col min="3" max="3" width="17.28515625" style="126" hidden="1" customWidth="1" outlineLevel="1"/>
    <col min="4" max="4" width="18.28515625" style="126" hidden="1" customWidth="1" outlineLevel="1"/>
    <col min="5" max="5" width="18.42578125" style="126" hidden="1" customWidth="1" outlineLevel="1"/>
    <col min="6" max="6" width="16.85546875" style="126" hidden="1" customWidth="1" outlineLevel="1"/>
    <col min="7" max="7" width="18.28515625" style="126" hidden="1" customWidth="1" outlineLevel="1"/>
    <col min="8" max="8" width="17.42578125" style="126" hidden="1" customWidth="1" outlineLevel="1"/>
    <col min="9" max="9" width="15.5703125" style="2" hidden="1" customWidth="1" outlineLevel="1"/>
    <col min="10" max="10" width="16.7109375" style="2" hidden="1" customWidth="1" outlineLevel="1"/>
    <col min="11" max="11" width="14.7109375" style="2" hidden="1" customWidth="1" outlineLevel="1"/>
    <col min="12" max="12" width="15.28515625" style="2" customWidth="1" collapsed="1"/>
    <col min="13" max="13" width="17.140625" style="2" customWidth="1"/>
    <col min="14" max="14" width="15" style="2" customWidth="1"/>
    <col min="15" max="15" width="15.28515625" style="2" hidden="1" customWidth="1" outlineLevel="1"/>
    <col min="16" max="16" width="17.42578125" style="2" hidden="1" customWidth="1" outlineLevel="1"/>
    <col min="17" max="17" width="15.5703125" style="2" hidden="1" customWidth="1" outlineLevel="1"/>
    <col min="18" max="18" width="10.7109375" style="2" customWidth="1" collapsed="1"/>
    <col min="19" max="19" width="11.28515625" style="2" customWidth="1"/>
    <col min="20" max="21" width="10.7109375" style="2" customWidth="1"/>
    <col min="22" max="22" width="11.85546875" style="2" customWidth="1"/>
    <col min="23" max="23" width="10.7109375" style="2" customWidth="1"/>
    <col min="24" max="24" width="15.7109375" style="2" hidden="1" customWidth="1" outlineLevel="1"/>
    <col min="25" max="25" width="16.28515625" style="2" hidden="1" customWidth="1" outlineLevel="1"/>
    <col min="26" max="26" width="13.85546875" style="2" hidden="1" customWidth="1" outlineLevel="1"/>
    <col min="27" max="27" width="15.28515625" style="2" customWidth="1" collapsed="1"/>
    <col min="28" max="28" width="16" style="2" customWidth="1"/>
    <col min="29" max="29" width="13" style="2" customWidth="1"/>
    <col min="30" max="30" width="15.28515625" style="2" hidden="1" customWidth="1" outlineLevel="1"/>
    <col min="31" max="31" width="16" style="2" hidden="1" customWidth="1" outlineLevel="1"/>
    <col min="32" max="32" width="14.5703125" style="2" hidden="1" customWidth="1" outlineLevel="1"/>
    <col min="33" max="33" width="10.7109375" style="2" customWidth="1" collapsed="1"/>
    <col min="34" max="34" width="11.28515625" style="2" customWidth="1"/>
    <col min="35" max="36" width="10.7109375" style="2" customWidth="1"/>
    <col min="37" max="37" width="11.140625" style="2" customWidth="1"/>
    <col min="38" max="38" width="10.7109375" style="2" customWidth="1"/>
    <col min="39" max="39" width="13.5703125" style="2" hidden="1" customWidth="1" outlineLevel="1"/>
    <col min="40" max="40" width="16" style="2" hidden="1" customWidth="1" outlineLevel="1"/>
    <col min="41" max="41" width="14.28515625" style="2" hidden="1" customWidth="1" outlineLevel="1"/>
    <col min="42" max="42" width="13" style="2" customWidth="1" collapsed="1"/>
    <col min="43" max="43" width="16" style="2" customWidth="1"/>
    <col min="44" max="44" width="14.140625" style="2" customWidth="1"/>
    <col min="45" max="45" width="13" style="2" hidden="1" customWidth="1" outlineLevel="1"/>
    <col min="46" max="47" width="14.28515625" style="2" hidden="1" customWidth="1" outlineLevel="1"/>
    <col min="48" max="48" width="10.7109375" style="2" customWidth="1" collapsed="1"/>
    <col min="49" max="49" width="11.85546875" style="2" customWidth="1"/>
    <col min="50" max="51" width="10.7109375" style="2" customWidth="1"/>
    <col min="52" max="52" width="11.42578125" style="2" customWidth="1"/>
    <col min="53" max="53" width="10.7109375" style="2" customWidth="1"/>
    <col min="54" max="55" width="16" style="2" hidden="1" customWidth="1" outlineLevel="1"/>
    <col min="56" max="56" width="13" style="2" hidden="1" customWidth="1" outlineLevel="1"/>
    <col min="57" max="57" width="14.28515625" style="2" customWidth="1" collapsed="1"/>
    <col min="58" max="58" width="16" style="2" customWidth="1"/>
    <col min="59" max="59" width="13" style="2" customWidth="1"/>
    <col min="60" max="60" width="14.28515625" style="2" hidden="1" customWidth="1" outlineLevel="1"/>
    <col min="61" max="61" width="16" style="2" hidden="1" customWidth="1" outlineLevel="1"/>
    <col min="62" max="62" width="13.140625" style="2" hidden="1" customWidth="1" outlineLevel="1"/>
    <col min="63" max="63" width="10.7109375" style="2" customWidth="1" collapsed="1"/>
    <col min="64" max="64" width="11.5703125" style="2" customWidth="1"/>
    <col min="65" max="66" width="10.7109375" style="2" customWidth="1"/>
    <col min="67" max="67" width="11.7109375" style="2" customWidth="1"/>
    <col min="68" max="68" width="10.7109375" style="2" customWidth="1"/>
    <col min="69" max="69" width="13" style="2" hidden="1" customWidth="1" outlineLevel="1"/>
    <col min="70" max="70" width="16" style="2" hidden="1" customWidth="1" outlineLevel="1"/>
    <col min="71" max="71" width="13" style="2" hidden="1" customWidth="1" outlineLevel="1"/>
    <col min="72" max="72" width="12.28515625" style="2" customWidth="1" collapsed="1"/>
    <col min="73" max="73" width="16" style="2" customWidth="1"/>
    <col min="74" max="74" width="13" style="2" customWidth="1"/>
    <col min="75" max="75" width="12.28515625" style="2" hidden="1" customWidth="1" outlineLevel="1"/>
    <col min="76" max="76" width="16.140625" style="2" hidden="1" customWidth="1" outlineLevel="1"/>
    <col min="77" max="77" width="13.85546875" style="2" hidden="1" customWidth="1" outlineLevel="1"/>
    <col min="78" max="78" width="10.7109375" style="2" customWidth="1" collapsed="1"/>
    <col min="79" max="79" width="11.7109375" style="2" customWidth="1"/>
    <col min="80" max="81" width="10.7109375" style="2" customWidth="1"/>
    <col min="82" max="82" width="11.5703125" style="2" customWidth="1"/>
    <col min="83" max="83" width="10.7109375" style="2" customWidth="1"/>
    <col min="84" max="84" width="14.5703125" style="2" hidden="1" customWidth="1" outlineLevel="1"/>
    <col min="85" max="85" width="16" style="2" hidden="1" customWidth="1" outlineLevel="1"/>
    <col min="86" max="86" width="13" style="2" hidden="1" customWidth="1" outlineLevel="1"/>
    <col min="87" max="87" width="14.42578125" style="2" customWidth="1" collapsed="1"/>
    <col min="88" max="88" width="16" style="2" customWidth="1"/>
    <col min="89" max="89" width="13" style="2" customWidth="1"/>
    <col min="90" max="90" width="14.42578125" style="2" hidden="1" customWidth="1" outlineLevel="1"/>
    <col min="91" max="91" width="15.140625" style="2" hidden="1" customWidth="1" outlineLevel="1"/>
    <col min="92" max="92" width="14.140625" style="2" hidden="1" customWidth="1" outlineLevel="1"/>
    <col min="93" max="93" width="10.7109375" style="2" customWidth="1" collapsed="1"/>
    <col min="94" max="94" width="11.85546875" style="2" customWidth="1"/>
    <col min="95" max="96" width="10.7109375" style="2" customWidth="1"/>
    <col min="97" max="97" width="11.5703125" style="2" customWidth="1"/>
    <col min="98" max="98" width="10.7109375" style="2" customWidth="1"/>
    <col min="99" max="99" width="13.7109375" style="2" hidden="1" customWidth="1" outlineLevel="1"/>
    <col min="100" max="100" width="16" style="2" hidden="1" customWidth="1" outlineLevel="1"/>
    <col min="101" max="101" width="14.28515625" style="2" hidden="1" customWidth="1" outlineLevel="1"/>
    <col min="102" max="102" width="13.28515625" style="2" customWidth="1" collapsed="1"/>
    <col min="103" max="103" width="16" style="2" customWidth="1"/>
    <col min="104" max="104" width="13" style="2" customWidth="1"/>
    <col min="105" max="105" width="13.28515625" style="2" hidden="1" customWidth="1" outlineLevel="1"/>
    <col min="106" max="106" width="15.42578125" style="2" hidden="1" customWidth="1" outlineLevel="1"/>
    <col min="107" max="107" width="13.140625" style="2" hidden="1" customWidth="1" outlineLevel="1"/>
    <col min="108" max="108" width="10.7109375" style="2" customWidth="1" collapsed="1"/>
    <col min="109" max="109" width="11" style="2" customWidth="1"/>
    <col min="110" max="111" width="10.7109375" style="2" customWidth="1"/>
    <col min="112" max="112" width="11.140625" style="2" customWidth="1"/>
    <col min="113" max="113" width="10.7109375" style="2" customWidth="1"/>
    <col min="114" max="114" width="14.85546875" style="2" hidden="1" customWidth="1" outlineLevel="1"/>
    <col min="115" max="115" width="16" style="2" hidden="1" customWidth="1" outlineLevel="1"/>
    <col min="116" max="116" width="14.5703125" style="2" hidden="1" customWidth="1" outlineLevel="1"/>
    <col min="117" max="117" width="15.28515625" style="2" customWidth="1" collapsed="1"/>
    <col min="118" max="118" width="16" style="2" customWidth="1"/>
    <col min="119" max="119" width="13" style="2" customWidth="1"/>
    <col min="120" max="120" width="15.28515625" style="2" hidden="1" customWidth="1" outlineLevel="1"/>
    <col min="121" max="121" width="17.7109375" style="2" hidden="1" customWidth="1" outlineLevel="1"/>
    <col min="122" max="122" width="14.28515625" style="2" hidden="1" customWidth="1" outlineLevel="1"/>
    <col min="123" max="123" width="10.7109375" style="2" customWidth="1" collapsed="1"/>
    <col min="124" max="124" width="11.28515625" style="2" customWidth="1"/>
    <col min="125" max="126" width="10.7109375" style="2" customWidth="1"/>
    <col min="127" max="127" width="11.42578125" style="2" customWidth="1"/>
    <col min="128" max="128" width="10.7109375" style="2" customWidth="1"/>
    <col min="129" max="129" width="14.28515625" style="2" hidden="1" customWidth="1" outlineLevel="1"/>
    <col min="130" max="130" width="16" style="2" hidden="1" customWidth="1" outlineLevel="1"/>
    <col min="131" max="131" width="13.85546875" style="2" hidden="1" customWidth="1" outlineLevel="1"/>
    <col min="132" max="132" width="14" style="2" customWidth="1" collapsed="1"/>
    <col min="133" max="133" width="16" style="2" customWidth="1"/>
    <col min="134" max="134" width="14.7109375" style="2" customWidth="1"/>
    <col min="135" max="135" width="14" style="2" hidden="1" customWidth="1" outlineLevel="1"/>
    <col min="136" max="136" width="14.7109375" style="2" hidden="1" customWidth="1" outlineLevel="1"/>
    <col min="137" max="137" width="14" style="2" hidden="1" customWidth="1" outlineLevel="1"/>
    <col min="138" max="138" width="9.5703125" style="2" customWidth="1" collapsed="1"/>
    <col min="139" max="139" width="11.28515625" style="2" customWidth="1"/>
    <col min="140" max="140" width="10" style="2" customWidth="1"/>
    <col min="141" max="143" width="10.85546875" style="2" customWidth="1"/>
    <col min="144" max="144" width="14.28515625" style="2" hidden="1" customWidth="1" outlineLevel="1"/>
    <col min="145" max="145" width="16" style="2" hidden="1" customWidth="1" outlineLevel="1"/>
    <col min="146" max="146" width="14.28515625" style="2" hidden="1" customWidth="1" outlineLevel="1"/>
    <col min="147" max="147" width="14.7109375" style="2" customWidth="1" collapsed="1"/>
    <col min="148" max="148" width="16" style="2" customWidth="1"/>
    <col min="149" max="149" width="13" style="2" customWidth="1"/>
    <col min="150" max="150" width="14.7109375" style="2" hidden="1" customWidth="1" outlineLevel="1"/>
    <col min="151" max="151" width="14.85546875" style="2" hidden="1" customWidth="1" outlineLevel="1"/>
    <col min="152" max="152" width="13.28515625" style="2" hidden="1" customWidth="1" outlineLevel="1"/>
    <col min="153" max="153" width="10.7109375" style="2" customWidth="1" collapsed="1"/>
    <col min="154" max="154" width="11.28515625" style="2" customWidth="1"/>
    <col min="155" max="156" width="10.7109375" style="2" customWidth="1"/>
    <col min="157" max="157" width="11.28515625" style="2" customWidth="1"/>
    <col min="158" max="158" width="10.7109375" style="2" customWidth="1"/>
    <col min="159" max="159" width="13" style="2" hidden="1" customWidth="1" outlineLevel="1"/>
    <col min="160" max="160" width="16" style="2" hidden="1" customWidth="1" outlineLevel="1"/>
    <col min="161" max="161" width="13" style="2" hidden="1" customWidth="1" outlineLevel="1"/>
    <col min="162" max="162" width="13.5703125" style="2" customWidth="1" collapsed="1"/>
    <col min="163" max="163" width="16" style="2" customWidth="1"/>
    <col min="164" max="164" width="13" style="2" customWidth="1"/>
    <col min="165" max="165" width="12.7109375" style="2" hidden="1" customWidth="1" outlineLevel="1"/>
    <col min="166" max="166" width="14.5703125" style="2" hidden="1" customWidth="1" outlineLevel="1"/>
    <col min="167" max="167" width="13" style="2" hidden="1" customWidth="1" outlineLevel="1"/>
    <col min="168" max="168" width="10.7109375" style="2" customWidth="1" collapsed="1"/>
    <col min="169" max="169" width="11.42578125" style="2" customWidth="1"/>
    <col min="170" max="171" width="10.7109375" style="2" customWidth="1"/>
    <col min="172" max="172" width="11.7109375" style="2" customWidth="1"/>
    <col min="173" max="173" width="10.7109375" style="2" customWidth="1"/>
    <col min="174" max="176" width="14.140625" style="2" hidden="1" customWidth="1" outlineLevel="1"/>
    <col min="177" max="177" width="14.140625" style="2" customWidth="1" collapsed="1"/>
    <col min="178" max="179" width="14.140625" style="2" customWidth="1"/>
    <col min="180" max="182" width="14.140625" style="2" hidden="1" customWidth="1" outlineLevel="1"/>
    <col min="183" max="183" width="12.42578125" style="2" customWidth="1" collapsed="1"/>
    <col min="184" max="185" width="14.140625" style="2" customWidth="1"/>
    <col min="186" max="186" width="10.7109375" style="2" customWidth="1"/>
    <col min="187" max="187" width="11" style="2" customWidth="1"/>
    <col min="188" max="188" width="10.7109375" style="2" customWidth="1"/>
    <col min="189" max="189" width="10.7109375" style="2" hidden="1" customWidth="1" outlineLevel="1"/>
    <col min="190" max="190" width="11" style="2" hidden="1" customWidth="1" outlineLevel="1"/>
    <col min="191" max="192" width="10.7109375" style="2" hidden="1" customWidth="1" outlineLevel="1"/>
    <col min="193" max="193" width="10.85546875" style="2" hidden="1" customWidth="1" outlineLevel="1"/>
    <col min="194" max="195" width="10.7109375" style="2" hidden="1" customWidth="1" outlineLevel="1"/>
    <col min="196" max="196" width="11" style="2" hidden="1" customWidth="1" outlineLevel="1"/>
    <col min="197" max="198" width="10.7109375" style="2" hidden="1" customWidth="1" outlineLevel="1"/>
    <col min="199" max="199" width="11.85546875" style="2" hidden="1" customWidth="1" outlineLevel="1"/>
    <col min="200" max="201" width="10.7109375" style="2" hidden="1" customWidth="1" outlineLevel="1"/>
    <col min="202" max="202" width="11.140625" style="2" hidden="1" customWidth="1" outlineLevel="1"/>
    <col min="203" max="203" width="10.7109375" style="2" hidden="1" customWidth="1" outlineLevel="1"/>
    <col min="204" max="204" width="12.42578125" style="2" hidden="1" customWidth="1" outlineLevel="1"/>
    <col min="205" max="205" width="11.85546875" style="2" hidden="1" customWidth="1" outlineLevel="1"/>
    <col min="206" max="207" width="10.7109375" style="2" hidden="1" customWidth="1" outlineLevel="1"/>
    <col min="208" max="208" width="11.42578125" style="2" hidden="1" customWidth="1" outlineLevel="1"/>
    <col min="209" max="210" width="10.7109375" style="2" hidden="1" customWidth="1" outlineLevel="1"/>
    <col min="211" max="211" width="11.5703125" style="2" hidden="1" customWidth="1" outlineLevel="1"/>
    <col min="212" max="213" width="10.7109375" style="2" hidden="1" customWidth="1" outlineLevel="1"/>
    <col min="214" max="214" width="11.5703125" style="2" hidden="1" customWidth="1" outlineLevel="1"/>
    <col min="215" max="216" width="10.7109375" style="2" hidden="1" customWidth="1" outlineLevel="1"/>
    <col min="217" max="217" width="11.5703125" style="2" hidden="1" customWidth="1" outlineLevel="1"/>
    <col min="218" max="218" width="10.7109375" style="2" hidden="1" customWidth="1" outlineLevel="1"/>
    <col min="219" max="219" width="8.85546875" style="127" collapsed="1"/>
    <col min="220" max="244" width="8.85546875" style="127"/>
    <col min="245" max="16384" width="8.85546875" style="2"/>
  </cols>
  <sheetData>
    <row r="1" spans="1:244" s="13" customFormat="1" ht="36.75" customHeight="1" x14ac:dyDescent="0.25">
      <c r="B1" s="216" t="s">
        <v>136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216"/>
      <c r="AM1" s="216"/>
      <c r="AN1" s="216"/>
      <c r="AO1" s="216"/>
      <c r="AP1" s="216"/>
      <c r="AQ1" s="216"/>
      <c r="AR1" s="216"/>
      <c r="AS1" s="216"/>
      <c r="AT1" s="216"/>
      <c r="AU1" s="216"/>
      <c r="AV1" s="216"/>
      <c r="AW1" s="216"/>
      <c r="AX1" s="216"/>
      <c r="AY1" s="216"/>
      <c r="AZ1" s="216"/>
      <c r="BA1" s="216"/>
      <c r="BB1" s="216"/>
      <c r="BC1" s="216"/>
      <c r="BD1" s="216"/>
      <c r="BE1" s="216"/>
      <c r="BF1" s="216"/>
      <c r="BG1" s="216"/>
      <c r="BH1" s="216"/>
      <c r="BI1" s="216"/>
      <c r="BJ1" s="216"/>
      <c r="BK1" s="216"/>
      <c r="BL1" s="216"/>
      <c r="BM1" s="216"/>
      <c r="BN1" s="216"/>
      <c r="BO1" s="216"/>
      <c r="BP1" s="216"/>
      <c r="BQ1" s="216"/>
      <c r="BR1" s="216"/>
      <c r="BS1" s="216"/>
      <c r="BT1" s="216"/>
      <c r="BU1" s="216"/>
      <c r="BV1" s="216"/>
      <c r="BW1" s="216"/>
      <c r="BX1" s="216"/>
      <c r="BY1" s="216"/>
      <c r="BZ1" s="216"/>
      <c r="CA1" s="216"/>
      <c r="CB1" s="216"/>
      <c r="CC1" s="216"/>
      <c r="CD1" s="216"/>
      <c r="CE1" s="216"/>
      <c r="CF1" s="216"/>
      <c r="CG1" s="216"/>
      <c r="CH1" s="216"/>
      <c r="CI1" s="216"/>
      <c r="CJ1" s="216"/>
      <c r="CK1" s="216"/>
      <c r="CL1" s="216"/>
      <c r="CM1" s="216"/>
      <c r="CN1" s="216"/>
      <c r="CO1" s="216"/>
      <c r="CP1" s="216"/>
      <c r="CQ1" s="216"/>
      <c r="CR1" s="216"/>
      <c r="CS1" s="216"/>
      <c r="CT1" s="216"/>
      <c r="CU1" s="216"/>
      <c r="CV1" s="216"/>
      <c r="CW1" s="216"/>
      <c r="CX1" s="216"/>
      <c r="CY1" s="216"/>
      <c r="CZ1" s="216"/>
      <c r="DA1" s="216"/>
      <c r="DB1" s="216"/>
      <c r="DC1" s="216"/>
      <c r="DD1" s="216"/>
      <c r="DE1" s="216"/>
      <c r="DF1" s="216"/>
      <c r="DG1" s="216"/>
      <c r="DH1" s="216"/>
      <c r="DI1" s="216"/>
      <c r="DJ1" s="216"/>
      <c r="DK1" s="216"/>
      <c r="DL1" s="216"/>
      <c r="DM1" s="216"/>
      <c r="DN1" s="216"/>
      <c r="DO1" s="216"/>
      <c r="DP1" s="216"/>
      <c r="DQ1" s="216"/>
      <c r="DR1" s="216"/>
      <c r="DS1" s="216"/>
      <c r="DT1" s="216"/>
      <c r="DU1" s="216"/>
      <c r="DV1" s="216"/>
      <c r="DW1" s="216"/>
      <c r="DX1" s="216"/>
      <c r="DY1" s="216"/>
      <c r="DZ1" s="216"/>
      <c r="EA1" s="216"/>
      <c r="EB1" s="216"/>
      <c r="EC1" s="216"/>
      <c r="ED1" s="216"/>
      <c r="EE1" s="216"/>
      <c r="EF1" s="216"/>
      <c r="EG1" s="216"/>
      <c r="EH1" s="216"/>
      <c r="EI1" s="216"/>
      <c r="EJ1" s="216"/>
      <c r="EK1" s="216"/>
      <c r="EL1" s="216"/>
      <c r="EM1" s="216"/>
      <c r="EN1" s="216"/>
      <c r="EO1" s="216"/>
      <c r="EP1" s="216"/>
      <c r="EQ1" s="216"/>
      <c r="ER1" s="216"/>
      <c r="ES1" s="216"/>
      <c r="ET1" s="216"/>
      <c r="EU1" s="216"/>
      <c r="EV1" s="216"/>
      <c r="EW1" s="216"/>
      <c r="EX1" s="216"/>
      <c r="EY1" s="216"/>
      <c r="EZ1" s="216"/>
      <c r="FA1" s="216"/>
      <c r="FB1" s="216"/>
      <c r="FC1" s="216"/>
      <c r="FD1" s="216"/>
      <c r="FE1" s="216"/>
      <c r="FF1" s="216"/>
      <c r="FG1" s="216"/>
      <c r="FH1" s="216"/>
      <c r="FI1" s="216"/>
      <c r="FJ1" s="216"/>
      <c r="FK1" s="216"/>
      <c r="FL1" s="216"/>
      <c r="FM1" s="216"/>
      <c r="FN1" s="216"/>
      <c r="FO1" s="216"/>
      <c r="FP1" s="216"/>
      <c r="FQ1" s="216"/>
      <c r="FR1" s="216"/>
      <c r="FS1" s="216"/>
      <c r="FT1" s="216"/>
      <c r="FU1" s="216"/>
      <c r="FV1" s="216"/>
      <c r="FW1" s="216"/>
      <c r="FX1" s="216"/>
      <c r="FY1" s="216"/>
      <c r="FZ1" s="216"/>
      <c r="GA1" s="216"/>
      <c r="GB1" s="216"/>
      <c r="GC1" s="216"/>
      <c r="GD1" s="216"/>
      <c r="GE1" s="216"/>
      <c r="GF1" s="216"/>
      <c r="GG1" s="216"/>
      <c r="GH1" s="216"/>
      <c r="GI1" s="216"/>
      <c r="GJ1" s="216"/>
      <c r="GK1" s="216"/>
      <c r="GL1" s="216"/>
      <c r="GM1" s="216"/>
      <c r="GN1" s="216"/>
      <c r="GO1" s="216"/>
      <c r="GP1" s="216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</row>
    <row r="2" spans="1:244" s="5" customFormat="1" ht="69.75" customHeight="1" x14ac:dyDescent="0.2">
      <c r="A2" s="15"/>
      <c r="B2" s="16"/>
      <c r="C2" s="137" t="s">
        <v>76</v>
      </c>
      <c r="D2" s="138"/>
      <c r="E2" s="139"/>
      <c r="F2" s="137" t="s">
        <v>0</v>
      </c>
      <c r="G2" s="138"/>
      <c r="H2" s="139"/>
      <c r="I2" s="217" t="s">
        <v>137</v>
      </c>
      <c r="J2" s="217"/>
      <c r="K2" s="217"/>
      <c r="L2" s="217" t="s">
        <v>138</v>
      </c>
      <c r="M2" s="217"/>
      <c r="N2" s="217"/>
      <c r="O2" s="217" t="s">
        <v>59</v>
      </c>
      <c r="P2" s="217"/>
      <c r="Q2" s="217"/>
      <c r="R2" s="218" t="s">
        <v>139</v>
      </c>
      <c r="S2" s="219"/>
      <c r="T2" s="220"/>
      <c r="U2" s="218" t="s">
        <v>140</v>
      </c>
      <c r="V2" s="219"/>
      <c r="W2" s="220"/>
      <c r="X2" s="221" t="s">
        <v>141</v>
      </c>
      <c r="Y2" s="222"/>
      <c r="Z2" s="223"/>
      <c r="AA2" s="224" t="s">
        <v>142</v>
      </c>
      <c r="AB2" s="224"/>
      <c r="AC2" s="224"/>
      <c r="AD2" s="224" t="s">
        <v>143</v>
      </c>
      <c r="AE2" s="224"/>
      <c r="AF2" s="224"/>
      <c r="AG2" s="176" t="s">
        <v>144</v>
      </c>
      <c r="AH2" s="174"/>
      <c r="AI2" s="175"/>
      <c r="AJ2" s="176" t="s">
        <v>145</v>
      </c>
      <c r="AK2" s="174"/>
      <c r="AL2" s="175"/>
      <c r="AM2" s="212" t="s">
        <v>146</v>
      </c>
      <c r="AN2" s="212"/>
      <c r="AO2" s="212"/>
      <c r="AP2" s="212" t="s">
        <v>147</v>
      </c>
      <c r="AQ2" s="212"/>
      <c r="AR2" s="212"/>
      <c r="AS2" s="212" t="s">
        <v>60</v>
      </c>
      <c r="AT2" s="212"/>
      <c r="AU2" s="212"/>
      <c r="AV2" s="213" t="s">
        <v>148</v>
      </c>
      <c r="AW2" s="214"/>
      <c r="AX2" s="215"/>
      <c r="AY2" s="213" t="s">
        <v>149</v>
      </c>
      <c r="AZ2" s="214"/>
      <c r="BA2" s="215"/>
      <c r="BB2" s="137" t="s">
        <v>150</v>
      </c>
      <c r="BC2" s="138"/>
      <c r="BD2" s="139"/>
      <c r="BE2" s="181" t="s">
        <v>151</v>
      </c>
      <c r="BF2" s="181"/>
      <c r="BG2" s="181"/>
      <c r="BH2" s="181" t="s">
        <v>61</v>
      </c>
      <c r="BI2" s="181"/>
      <c r="BJ2" s="181"/>
      <c r="BK2" s="182" t="s">
        <v>152</v>
      </c>
      <c r="BL2" s="183"/>
      <c r="BM2" s="184"/>
      <c r="BN2" s="182" t="s">
        <v>153</v>
      </c>
      <c r="BO2" s="183"/>
      <c r="BP2" s="184"/>
      <c r="BQ2" s="209" t="s">
        <v>154</v>
      </c>
      <c r="BR2" s="210"/>
      <c r="BS2" s="211"/>
      <c r="BT2" s="202" t="s">
        <v>194</v>
      </c>
      <c r="BU2" s="202"/>
      <c r="BV2" s="202"/>
      <c r="BW2" s="202" t="s">
        <v>62</v>
      </c>
      <c r="BX2" s="202"/>
      <c r="BY2" s="202"/>
      <c r="BZ2" s="203" t="s">
        <v>155</v>
      </c>
      <c r="CA2" s="204"/>
      <c r="CB2" s="205"/>
      <c r="CC2" s="203" t="s">
        <v>156</v>
      </c>
      <c r="CD2" s="204"/>
      <c r="CE2" s="205"/>
      <c r="CF2" s="206" t="s">
        <v>157</v>
      </c>
      <c r="CG2" s="207"/>
      <c r="CH2" s="208"/>
      <c r="CI2" s="194" t="s">
        <v>158</v>
      </c>
      <c r="CJ2" s="194"/>
      <c r="CK2" s="194"/>
      <c r="CL2" s="194" t="s">
        <v>63</v>
      </c>
      <c r="CM2" s="194"/>
      <c r="CN2" s="194"/>
      <c r="CO2" s="195" t="s">
        <v>159</v>
      </c>
      <c r="CP2" s="196"/>
      <c r="CQ2" s="197"/>
      <c r="CR2" s="195" t="s">
        <v>160</v>
      </c>
      <c r="CS2" s="196"/>
      <c r="CT2" s="197"/>
      <c r="CU2" s="198" t="s">
        <v>161</v>
      </c>
      <c r="CV2" s="199"/>
      <c r="CW2" s="200"/>
      <c r="CX2" s="201" t="s">
        <v>163</v>
      </c>
      <c r="CY2" s="201"/>
      <c r="CZ2" s="201"/>
      <c r="DA2" s="201" t="s">
        <v>162</v>
      </c>
      <c r="DB2" s="201"/>
      <c r="DC2" s="201"/>
      <c r="DD2" s="188" t="s">
        <v>164</v>
      </c>
      <c r="DE2" s="189"/>
      <c r="DF2" s="190"/>
      <c r="DG2" s="188" t="s">
        <v>165</v>
      </c>
      <c r="DH2" s="189"/>
      <c r="DI2" s="190"/>
      <c r="DJ2" s="191" t="s">
        <v>166</v>
      </c>
      <c r="DK2" s="192"/>
      <c r="DL2" s="193"/>
      <c r="DM2" s="170" t="s">
        <v>168</v>
      </c>
      <c r="DN2" s="170"/>
      <c r="DO2" s="170"/>
      <c r="DP2" s="170" t="s">
        <v>167</v>
      </c>
      <c r="DQ2" s="170"/>
      <c r="DR2" s="170"/>
      <c r="DS2" s="171" t="s">
        <v>169</v>
      </c>
      <c r="DT2" s="172"/>
      <c r="DU2" s="185"/>
      <c r="DV2" s="171" t="s">
        <v>170</v>
      </c>
      <c r="DW2" s="172"/>
      <c r="DX2" s="185"/>
      <c r="DY2" s="186" t="s">
        <v>171</v>
      </c>
      <c r="DZ2" s="186"/>
      <c r="EA2" s="186"/>
      <c r="EB2" s="186" t="s">
        <v>172</v>
      </c>
      <c r="EC2" s="186"/>
      <c r="ED2" s="186"/>
      <c r="EE2" s="186" t="s">
        <v>64</v>
      </c>
      <c r="EF2" s="186"/>
      <c r="EG2" s="186"/>
      <c r="EH2" s="187" t="s">
        <v>173</v>
      </c>
      <c r="EI2" s="187"/>
      <c r="EJ2" s="187"/>
      <c r="EK2" s="187" t="s">
        <v>174</v>
      </c>
      <c r="EL2" s="187"/>
      <c r="EM2" s="187"/>
      <c r="EN2" s="137" t="s">
        <v>175</v>
      </c>
      <c r="EO2" s="138"/>
      <c r="EP2" s="139"/>
      <c r="EQ2" s="181" t="s">
        <v>177</v>
      </c>
      <c r="ER2" s="181"/>
      <c r="ES2" s="181"/>
      <c r="ET2" s="181" t="s">
        <v>176</v>
      </c>
      <c r="EU2" s="181"/>
      <c r="EV2" s="181"/>
      <c r="EW2" s="182" t="s">
        <v>178</v>
      </c>
      <c r="EX2" s="183"/>
      <c r="EY2" s="184"/>
      <c r="EZ2" s="182" t="s">
        <v>179</v>
      </c>
      <c r="FA2" s="183"/>
      <c r="FB2" s="184"/>
      <c r="FC2" s="177" t="s">
        <v>180</v>
      </c>
      <c r="FD2" s="177"/>
      <c r="FE2" s="177"/>
      <c r="FF2" s="177" t="s">
        <v>181</v>
      </c>
      <c r="FG2" s="177"/>
      <c r="FH2" s="177"/>
      <c r="FI2" s="177" t="s">
        <v>65</v>
      </c>
      <c r="FJ2" s="177"/>
      <c r="FK2" s="177"/>
      <c r="FL2" s="178" t="s">
        <v>182</v>
      </c>
      <c r="FM2" s="179"/>
      <c r="FN2" s="180"/>
      <c r="FO2" s="178" t="s">
        <v>183</v>
      </c>
      <c r="FP2" s="179"/>
      <c r="FQ2" s="180"/>
      <c r="FR2" s="170" t="s">
        <v>184</v>
      </c>
      <c r="FS2" s="170"/>
      <c r="FT2" s="170"/>
      <c r="FU2" s="170" t="s">
        <v>185</v>
      </c>
      <c r="FV2" s="170"/>
      <c r="FW2" s="170"/>
      <c r="FX2" s="170" t="s">
        <v>66</v>
      </c>
      <c r="FY2" s="170"/>
      <c r="FZ2" s="170"/>
      <c r="GA2" s="171" t="s">
        <v>186</v>
      </c>
      <c r="GB2" s="172"/>
      <c r="GC2" s="172"/>
      <c r="GD2" s="173" t="s">
        <v>187</v>
      </c>
      <c r="GE2" s="173"/>
      <c r="GF2" s="173"/>
      <c r="GG2" s="174" t="s">
        <v>188</v>
      </c>
      <c r="GH2" s="174"/>
      <c r="GI2" s="175"/>
      <c r="GJ2" s="176" t="s">
        <v>189</v>
      </c>
      <c r="GK2" s="174"/>
      <c r="GL2" s="175"/>
      <c r="GM2" s="159" t="s">
        <v>67</v>
      </c>
      <c r="GN2" s="160"/>
      <c r="GO2" s="161"/>
      <c r="GP2" s="159" t="s">
        <v>190</v>
      </c>
      <c r="GQ2" s="160"/>
      <c r="GR2" s="161"/>
      <c r="GS2" s="162" t="s">
        <v>68</v>
      </c>
      <c r="GT2" s="163"/>
      <c r="GU2" s="164"/>
      <c r="GV2" s="162" t="s">
        <v>191</v>
      </c>
      <c r="GW2" s="163"/>
      <c r="GX2" s="164"/>
      <c r="GY2" s="165" t="s">
        <v>69</v>
      </c>
      <c r="GZ2" s="166"/>
      <c r="HA2" s="167"/>
      <c r="HB2" s="165" t="s">
        <v>192</v>
      </c>
      <c r="HC2" s="166"/>
      <c r="HD2" s="167"/>
      <c r="HE2" s="168" t="s">
        <v>70</v>
      </c>
      <c r="HF2" s="169"/>
      <c r="HG2" s="169"/>
      <c r="HH2" s="156" t="s">
        <v>193</v>
      </c>
      <c r="HI2" s="156"/>
      <c r="HJ2" s="156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</row>
    <row r="3" spans="1:244" s="9" customFormat="1" ht="13.35" customHeight="1" x14ac:dyDescent="0.2">
      <c r="A3" s="157"/>
      <c r="B3" s="158" t="s">
        <v>18</v>
      </c>
      <c r="C3" s="140" t="s">
        <v>19</v>
      </c>
      <c r="D3" s="140" t="s">
        <v>20</v>
      </c>
      <c r="E3" s="140" t="s">
        <v>21</v>
      </c>
      <c r="F3" s="140" t="s">
        <v>19</v>
      </c>
      <c r="G3" s="140" t="s">
        <v>20</v>
      </c>
      <c r="H3" s="140" t="s">
        <v>21</v>
      </c>
      <c r="I3" s="140" t="s">
        <v>19</v>
      </c>
      <c r="J3" s="148" t="s">
        <v>20</v>
      </c>
      <c r="K3" s="140" t="s">
        <v>21</v>
      </c>
      <c r="L3" s="140" t="s">
        <v>19</v>
      </c>
      <c r="M3" s="148" t="s">
        <v>20</v>
      </c>
      <c r="N3" s="140" t="s">
        <v>21</v>
      </c>
      <c r="O3" s="140" t="s">
        <v>19</v>
      </c>
      <c r="P3" s="148" t="s">
        <v>20</v>
      </c>
      <c r="Q3" s="140" t="s">
        <v>21</v>
      </c>
      <c r="R3" s="148" t="s">
        <v>19</v>
      </c>
      <c r="S3" s="148" t="s">
        <v>20</v>
      </c>
      <c r="T3" s="148" t="s">
        <v>21</v>
      </c>
      <c r="U3" s="148" t="s">
        <v>19</v>
      </c>
      <c r="V3" s="148" t="s">
        <v>20</v>
      </c>
      <c r="W3" s="148" t="s">
        <v>21</v>
      </c>
      <c r="X3" s="148" t="s">
        <v>19</v>
      </c>
      <c r="Y3" s="148" t="s">
        <v>20</v>
      </c>
      <c r="Z3" s="148" t="s">
        <v>21</v>
      </c>
      <c r="AA3" s="140" t="s">
        <v>19</v>
      </c>
      <c r="AB3" s="148" t="s">
        <v>20</v>
      </c>
      <c r="AC3" s="140" t="s">
        <v>21</v>
      </c>
      <c r="AD3" s="140" t="s">
        <v>19</v>
      </c>
      <c r="AE3" s="148" t="s">
        <v>20</v>
      </c>
      <c r="AF3" s="140" t="s">
        <v>21</v>
      </c>
      <c r="AG3" s="140" t="s">
        <v>19</v>
      </c>
      <c r="AH3" s="148" t="s">
        <v>20</v>
      </c>
      <c r="AI3" s="140" t="s">
        <v>21</v>
      </c>
      <c r="AJ3" s="148" t="s">
        <v>19</v>
      </c>
      <c r="AK3" s="148" t="s">
        <v>20</v>
      </c>
      <c r="AL3" s="148" t="s">
        <v>21</v>
      </c>
      <c r="AM3" s="148" t="s">
        <v>19</v>
      </c>
      <c r="AN3" s="148" t="s">
        <v>20</v>
      </c>
      <c r="AO3" s="140" t="s">
        <v>21</v>
      </c>
      <c r="AP3" s="140" t="s">
        <v>19</v>
      </c>
      <c r="AQ3" s="148" t="s">
        <v>20</v>
      </c>
      <c r="AR3" s="140" t="s">
        <v>21</v>
      </c>
      <c r="AS3" s="140" t="s">
        <v>19</v>
      </c>
      <c r="AT3" s="148" t="s">
        <v>20</v>
      </c>
      <c r="AU3" s="140" t="s">
        <v>21</v>
      </c>
      <c r="AV3" s="140" t="s">
        <v>19</v>
      </c>
      <c r="AW3" s="148" t="s">
        <v>20</v>
      </c>
      <c r="AX3" s="140" t="s">
        <v>21</v>
      </c>
      <c r="AY3" s="148" t="s">
        <v>19</v>
      </c>
      <c r="AZ3" s="148" t="s">
        <v>20</v>
      </c>
      <c r="BA3" s="148" t="s">
        <v>21</v>
      </c>
      <c r="BB3" s="148" t="s">
        <v>19</v>
      </c>
      <c r="BC3" s="148" t="s">
        <v>20</v>
      </c>
      <c r="BD3" s="140" t="s">
        <v>21</v>
      </c>
      <c r="BE3" s="140" t="s">
        <v>19</v>
      </c>
      <c r="BF3" s="148" t="s">
        <v>20</v>
      </c>
      <c r="BG3" s="140" t="s">
        <v>21</v>
      </c>
      <c r="BH3" s="140" t="s">
        <v>19</v>
      </c>
      <c r="BI3" s="148" t="s">
        <v>20</v>
      </c>
      <c r="BJ3" s="140" t="s">
        <v>21</v>
      </c>
      <c r="BK3" s="140" t="s">
        <v>19</v>
      </c>
      <c r="BL3" s="148" t="s">
        <v>20</v>
      </c>
      <c r="BM3" s="140" t="s">
        <v>21</v>
      </c>
      <c r="BN3" s="148" t="s">
        <v>19</v>
      </c>
      <c r="BO3" s="148" t="s">
        <v>20</v>
      </c>
      <c r="BP3" s="148" t="s">
        <v>21</v>
      </c>
      <c r="BQ3" s="140" t="s">
        <v>71</v>
      </c>
      <c r="BR3" s="148" t="s">
        <v>20</v>
      </c>
      <c r="BS3" s="140" t="s">
        <v>21</v>
      </c>
      <c r="BT3" s="140" t="s">
        <v>19</v>
      </c>
      <c r="BU3" s="148" t="s">
        <v>20</v>
      </c>
      <c r="BV3" s="140" t="s">
        <v>21</v>
      </c>
      <c r="BW3" s="140" t="s">
        <v>19</v>
      </c>
      <c r="BX3" s="148" t="s">
        <v>20</v>
      </c>
      <c r="BY3" s="148" t="s">
        <v>21</v>
      </c>
      <c r="BZ3" s="148" t="s">
        <v>19</v>
      </c>
      <c r="CA3" s="148" t="s">
        <v>20</v>
      </c>
      <c r="CB3" s="148" t="s">
        <v>21</v>
      </c>
      <c r="CC3" s="148" t="s">
        <v>19</v>
      </c>
      <c r="CD3" s="148" t="s">
        <v>20</v>
      </c>
      <c r="CE3" s="148" t="s">
        <v>21</v>
      </c>
      <c r="CF3" s="140" t="s">
        <v>19</v>
      </c>
      <c r="CG3" s="148" t="s">
        <v>20</v>
      </c>
      <c r="CH3" s="140" t="s">
        <v>21</v>
      </c>
      <c r="CI3" s="140" t="s">
        <v>19</v>
      </c>
      <c r="CJ3" s="148" t="s">
        <v>20</v>
      </c>
      <c r="CK3" s="140" t="s">
        <v>21</v>
      </c>
      <c r="CL3" s="140" t="s">
        <v>19</v>
      </c>
      <c r="CM3" s="148" t="s">
        <v>20</v>
      </c>
      <c r="CN3" s="140" t="s">
        <v>21</v>
      </c>
      <c r="CO3" s="140" t="s">
        <v>19</v>
      </c>
      <c r="CP3" s="148" t="s">
        <v>20</v>
      </c>
      <c r="CQ3" s="140" t="s">
        <v>21</v>
      </c>
      <c r="CR3" s="148" t="s">
        <v>19</v>
      </c>
      <c r="CS3" s="148" t="s">
        <v>20</v>
      </c>
      <c r="CT3" s="148" t="s">
        <v>21</v>
      </c>
      <c r="CU3" s="148" t="s">
        <v>19</v>
      </c>
      <c r="CV3" s="148" t="s">
        <v>20</v>
      </c>
      <c r="CW3" s="140" t="s">
        <v>21</v>
      </c>
      <c r="CX3" s="140" t="s">
        <v>19</v>
      </c>
      <c r="CY3" s="148" t="s">
        <v>20</v>
      </c>
      <c r="CZ3" s="140" t="s">
        <v>21</v>
      </c>
      <c r="DA3" s="140" t="s">
        <v>19</v>
      </c>
      <c r="DB3" s="148" t="s">
        <v>20</v>
      </c>
      <c r="DC3" s="140" t="s">
        <v>21</v>
      </c>
      <c r="DD3" s="148" t="s">
        <v>19</v>
      </c>
      <c r="DE3" s="148" t="s">
        <v>20</v>
      </c>
      <c r="DF3" s="148" t="s">
        <v>21</v>
      </c>
      <c r="DG3" s="148" t="s">
        <v>19</v>
      </c>
      <c r="DH3" s="148" t="s">
        <v>20</v>
      </c>
      <c r="DI3" s="148" t="s">
        <v>72</v>
      </c>
      <c r="DJ3" s="140" t="s">
        <v>19</v>
      </c>
      <c r="DK3" s="148" t="s">
        <v>20</v>
      </c>
      <c r="DL3" s="140" t="s">
        <v>21</v>
      </c>
      <c r="DM3" s="140" t="s">
        <v>19</v>
      </c>
      <c r="DN3" s="148" t="s">
        <v>20</v>
      </c>
      <c r="DO3" s="140" t="s">
        <v>21</v>
      </c>
      <c r="DP3" s="140" t="s">
        <v>19</v>
      </c>
      <c r="DQ3" s="148" t="s">
        <v>20</v>
      </c>
      <c r="DR3" s="140" t="s">
        <v>21</v>
      </c>
      <c r="DS3" s="148" t="s">
        <v>19</v>
      </c>
      <c r="DT3" s="148" t="s">
        <v>20</v>
      </c>
      <c r="DU3" s="148" t="s">
        <v>21</v>
      </c>
      <c r="DV3" s="148" t="s">
        <v>19</v>
      </c>
      <c r="DW3" s="148" t="s">
        <v>20</v>
      </c>
      <c r="DX3" s="148" t="s">
        <v>21</v>
      </c>
      <c r="DY3" s="140" t="s">
        <v>19</v>
      </c>
      <c r="DZ3" s="148" t="s">
        <v>20</v>
      </c>
      <c r="EA3" s="140" t="s">
        <v>21</v>
      </c>
      <c r="EB3" s="140" t="s">
        <v>19</v>
      </c>
      <c r="EC3" s="148" t="s">
        <v>20</v>
      </c>
      <c r="ED3" s="140" t="s">
        <v>21</v>
      </c>
      <c r="EE3" s="140" t="s">
        <v>19</v>
      </c>
      <c r="EF3" s="148" t="s">
        <v>20</v>
      </c>
      <c r="EG3" s="140" t="s">
        <v>21</v>
      </c>
      <c r="EH3" s="140" t="s">
        <v>19</v>
      </c>
      <c r="EI3" s="148" t="s">
        <v>20</v>
      </c>
      <c r="EJ3" s="140" t="s">
        <v>21</v>
      </c>
      <c r="EK3" s="148" t="s">
        <v>19</v>
      </c>
      <c r="EL3" s="148" t="s">
        <v>20</v>
      </c>
      <c r="EM3" s="148" t="s">
        <v>21</v>
      </c>
      <c r="EN3" s="140" t="s">
        <v>19</v>
      </c>
      <c r="EO3" s="148" t="s">
        <v>20</v>
      </c>
      <c r="EP3" s="140" t="s">
        <v>21</v>
      </c>
      <c r="EQ3" s="140" t="s">
        <v>19</v>
      </c>
      <c r="ER3" s="148" t="s">
        <v>20</v>
      </c>
      <c r="ES3" s="140" t="s">
        <v>21</v>
      </c>
      <c r="ET3" s="140" t="s">
        <v>19</v>
      </c>
      <c r="EU3" s="148" t="s">
        <v>20</v>
      </c>
      <c r="EV3" s="140" t="s">
        <v>21</v>
      </c>
      <c r="EW3" s="140" t="s">
        <v>19</v>
      </c>
      <c r="EX3" s="148" t="s">
        <v>20</v>
      </c>
      <c r="EY3" s="140" t="s">
        <v>21</v>
      </c>
      <c r="EZ3" s="148" t="s">
        <v>19</v>
      </c>
      <c r="FA3" s="148" t="s">
        <v>20</v>
      </c>
      <c r="FB3" s="148" t="s">
        <v>21</v>
      </c>
      <c r="FC3" s="140" t="s">
        <v>19</v>
      </c>
      <c r="FD3" s="148" t="s">
        <v>20</v>
      </c>
      <c r="FE3" s="140" t="s">
        <v>21</v>
      </c>
      <c r="FF3" s="140" t="s">
        <v>19</v>
      </c>
      <c r="FG3" s="148" t="s">
        <v>20</v>
      </c>
      <c r="FH3" s="140" t="s">
        <v>21</v>
      </c>
      <c r="FI3" s="140" t="s">
        <v>19</v>
      </c>
      <c r="FJ3" s="148" t="s">
        <v>20</v>
      </c>
      <c r="FK3" s="140" t="s">
        <v>21</v>
      </c>
      <c r="FL3" s="140" t="s">
        <v>19</v>
      </c>
      <c r="FM3" s="148" t="s">
        <v>20</v>
      </c>
      <c r="FN3" s="140" t="s">
        <v>21</v>
      </c>
      <c r="FO3" s="148" t="s">
        <v>19</v>
      </c>
      <c r="FP3" s="148" t="s">
        <v>20</v>
      </c>
      <c r="FQ3" s="148" t="s">
        <v>72</v>
      </c>
      <c r="FR3" s="140" t="s">
        <v>19</v>
      </c>
      <c r="FS3" s="148" t="s">
        <v>20</v>
      </c>
      <c r="FT3" s="140" t="s">
        <v>21</v>
      </c>
      <c r="FU3" s="140" t="s">
        <v>19</v>
      </c>
      <c r="FV3" s="148" t="s">
        <v>20</v>
      </c>
      <c r="FW3" s="140" t="s">
        <v>21</v>
      </c>
      <c r="FX3" s="140" t="s">
        <v>19</v>
      </c>
      <c r="FY3" s="148" t="s">
        <v>20</v>
      </c>
      <c r="FZ3" s="140" t="s">
        <v>21</v>
      </c>
      <c r="GA3" s="140" t="s">
        <v>19</v>
      </c>
      <c r="GB3" s="148" t="s">
        <v>20</v>
      </c>
      <c r="GC3" s="152" t="s">
        <v>21</v>
      </c>
      <c r="GD3" s="148" t="s">
        <v>19</v>
      </c>
      <c r="GE3" s="148" t="s">
        <v>20</v>
      </c>
      <c r="GF3" s="148" t="s">
        <v>72</v>
      </c>
      <c r="GG3" s="153" t="s">
        <v>19</v>
      </c>
      <c r="GH3" s="141" t="s">
        <v>20</v>
      </c>
      <c r="GI3" s="141" t="s">
        <v>21</v>
      </c>
      <c r="GJ3" s="149" t="s">
        <v>19</v>
      </c>
      <c r="GK3" s="141" t="s">
        <v>20</v>
      </c>
      <c r="GL3" s="141" t="s">
        <v>21</v>
      </c>
      <c r="GM3" s="149" t="s">
        <v>19</v>
      </c>
      <c r="GN3" s="141" t="s">
        <v>20</v>
      </c>
      <c r="GO3" s="141" t="s">
        <v>21</v>
      </c>
      <c r="GP3" s="149" t="s">
        <v>19</v>
      </c>
      <c r="GQ3" s="141" t="s">
        <v>20</v>
      </c>
      <c r="GR3" s="141" t="s">
        <v>21</v>
      </c>
      <c r="GS3" s="149" t="s">
        <v>19</v>
      </c>
      <c r="GT3" s="141" t="s">
        <v>20</v>
      </c>
      <c r="GU3" s="141" t="s">
        <v>21</v>
      </c>
      <c r="GV3" s="149" t="s">
        <v>19</v>
      </c>
      <c r="GW3" s="141" t="s">
        <v>20</v>
      </c>
      <c r="GX3" s="141" t="s">
        <v>21</v>
      </c>
      <c r="GY3" s="149" t="s">
        <v>19</v>
      </c>
      <c r="GZ3" s="141" t="s">
        <v>20</v>
      </c>
      <c r="HA3" s="141" t="s">
        <v>21</v>
      </c>
      <c r="HB3" s="149" t="s">
        <v>19</v>
      </c>
      <c r="HC3" s="141" t="s">
        <v>20</v>
      </c>
      <c r="HD3" s="141" t="s">
        <v>21</v>
      </c>
      <c r="HE3" s="149" t="s">
        <v>19</v>
      </c>
      <c r="HF3" s="141" t="s">
        <v>20</v>
      </c>
      <c r="HG3" s="144" t="s">
        <v>21</v>
      </c>
      <c r="HH3" s="147" t="s">
        <v>19</v>
      </c>
      <c r="HI3" s="148" t="s">
        <v>20</v>
      </c>
      <c r="HJ3" s="148" t="s">
        <v>21</v>
      </c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</row>
    <row r="4" spans="1:244" s="9" customFormat="1" ht="13.35" customHeight="1" x14ac:dyDescent="0.2">
      <c r="A4" s="157"/>
      <c r="B4" s="158"/>
      <c r="C4" s="140"/>
      <c r="D4" s="140"/>
      <c r="E4" s="140"/>
      <c r="F4" s="140"/>
      <c r="G4" s="140"/>
      <c r="H4" s="140"/>
      <c r="I4" s="140"/>
      <c r="J4" s="148"/>
      <c r="K4" s="140"/>
      <c r="L4" s="140"/>
      <c r="M4" s="148"/>
      <c r="N4" s="140"/>
      <c r="O4" s="140"/>
      <c r="P4" s="148"/>
      <c r="Q4" s="140"/>
      <c r="R4" s="148"/>
      <c r="S4" s="148"/>
      <c r="T4" s="148"/>
      <c r="U4" s="148"/>
      <c r="V4" s="148"/>
      <c r="W4" s="148"/>
      <c r="X4" s="148"/>
      <c r="Y4" s="148"/>
      <c r="Z4" s="148"/>
      <c r="AA4" s="140"/>
      <c r="AB4" s="148"/>
      <c r="AC4" s="140"/>
      <c r="AD4" s="140"/>
      <c r="AE4" s="148"/>
      <c r="AF4" s="140"/>
      <c r="AG4" s="140"/>
      <c r="AH4" s="148"/>
      <c r="AI4" s="140"/>
      <c r="AJ4" s="148"/>
      <c r="AK4" s="148"/>
      <c r="AL4" s="148"/>
      <c r="AM4" s="148"/>
      <c r="AN4" s="148"/>
      <c r="AO4" s="140"/>
      <c r="AP4" s="140"/>
      <c r="AQ4" s="148"/>
      <c r="AR4" s="140"/>
      <c r="AS4" s="140"/>
      <c r="AT4" s="148"/>
      <c r="AU4" s="140"/>
      <c r="AV4" s="140"/>
      <c r="AW4" s="148"/>
      <c r="AX4" s="140"/>
      <c r="AY4" s="148"/>
      <c r="AZ4" s="148"/>
      <c r="BA4" s="148"/>
      <c r="BB4" s="148"/>
      <c r="BC4" s="148"/>
      <c r="BD4" s="140"/>
      <c r="BE4" s="140"/>
      <c r="BF4" s="148"/>
      <c r="BG4" s="140"/>
      <c r="BH4" s="140"/>
      <c r="BI4" s="148"/>
      <c r="BJ4" s="140"/>
      <c r="BK4" s="140"/>
      <c r="BL4" s="148"/>
      <c r="BM4" s="140"/>
      <c r="BN4" s="148"/>
      <c r="BO4" s="148"/>
      <c r="BP4" s="148"/>
      <c r="BQ4" s="140"/>
      <c r="BR4" s="148"/>
      <c r="BS4" s="140"/>
      <c r="BT4" s="140"/>
      <c r="BU4" s="148"/>
      <c r="BV4" s="140"/>
      <c r="BW4" s="140"/>
      <c r="BX4" s="148"/>
      <c r="BY4" s="148"/>
      <c r="BZ4" s="148"/>
      <c r="CA4" s="148"/>
      <c r="CB4" s="148"/>
      <c r="CC4" s="148"/>
      <c r="CD4" s="148"/>
      <c r="CE4" s="148"/>
      <c r="CF4" s="140"/>
      <c r="CG4" s="148"/>
      <c r="CH4" s="140"/>
      <c r="CI4" s="140"/>
      <c r="CJ4" s="148"/>
      <c r="CK4" s="140"/>
      <c r="CL4" s="140"/>
      <c r="CM4" s="148"/>
      <c r="CN4" s="140"/>
      <c r="CO4" s="140"/>
      <c r="CP4" s="148"/>
      <c r="CQ4" s="140"/>
      <c r="CR4" s="148"/>
      <c r="CS4" s="148"/>
      <c r="CT4" s="148"/>
      <c r="CU4" s="148"/>
      <c r="CV4" s="148"/>
      <c r="CW4" s="140"/>
      <c r="CX4" s="140"/>
      <c r="CY4" s="148"/>
      <c r="CZ4" s="140"/>
      <c r="DA4" s="140"/>
      <c r="DB4" s="148"/>
      <c r="DC4" s="140"/>
      <c r="DD4" s="148"/>
      <c r="DE4" s="148"/>
      <c r="DF4" s="148"/>
      <c r="DG4" s="148"/>
      <c r="DH4" s="148"/>
      <c r="DI4" s="148"/>
      <c r="DJ4" s="140"/>
      <c r="DK4" s="148"/>
      <c r="DL4" s="140"/>
      <c r="DM4" s="140"/>
      <c r="DN4" s="148"/>
      <c r="DO4" s="140"/>
      <c r="DP4" s="140"/>
      <c r="DQ4" s="148"/>
      <c r="DR4" s="140"/>
      <c r="DS4" s="148"/>
      <c r="DT4" s="148"/>
      <c r="DU4" s="148"/>
      <c r="DV4" s="148"/>
      <c r="DW4" s="148"/>
      <c r="DX4" s="148"/>
      <c r="DY4" s="140"/>
      <c r="DZ4" s="148"/>
      <c r="EA4" s="140"/>
      <c r="EB4" s="140"/>
      <c r="EC4" s="148"/>
      <c r="ED4" s="140"/>
      <c r="EE4" s="140"/>
      <c r="EF4" s="148"/>
      <c r="EG4" s="140"/>
      <c r="EH4" s="140"/>
      <c r="EI4" s="148"/>
      <c r="EJ4" s="140"/>
      <c r="EK4" s="148"/>
      <c r="EL4" s="148"/>
      <c r="EM4" s="148"/>
      <c r="EN4" s="140"/>
      <c r="EO4" s="148"/>
      <c r="EP4" s="140"/>
      <c r="EQ4" s="140"/>
      <c r="ER4" s="148"/>
      <c r="ES4" s="140"/>
      <c r="ET4" s="140"/>
      <c r="EU4" s="148"/>
      <c r="EV4" s="140"/>
      <c r="EW4" s="140"/>
      <c r="EX4" s="148"/>
      <c r="EY4" s="140"/>
      <c r="EZ4" s="148"/>
      <c r="FA4" s="148"/>
      <c r="FB4" s="148"/>
      <c r="FC4" s="140"/>
      <c r="FD4" s="148"/>
      <c r="FE4" s="140"/>
      <c r="FF4" s="140"/>
      <c r="FG4" s="148"/>
      <c r="FH4" s="140"/>
      <c r="FI4" s="140"/>
      <c r="FJ4" s="148"/>
      <c r="FK4" s="140"/>
      <c r="FL4" s="140"/>
      <c r="FM4" s="148"/>
      <c r="FN4" s="140"/>
      <c r="FO4" s="148"/>
      <c r="FP4" s="148"/>
      <c r="FQ4" s="148"/>
      <c r="FR4" s="140"/>
      <c r="FS4" s="148"/>
      <c r="FT4" s="140"/>
      <c r="FU4" s="140"/>
      <c r="FV4" s="148"/>
      <c r="FW4" s="140"/>
      <c r="FX4" s="140"/>
      <c r="FY4" s="148"/>
      <c r="FZ4" s="140"/>
      <c r="GA4" s="140"/>
      <c r="GB4" s="148"/>
      <c r="GC4" s="152"/>
      <c r="GD4" s="148"/>
      <c r="GE4" s="148"/>
      <c r="GF4" s="148"/>
      <c r="GG4" s="154"/>
      <c r="GH4" s="142"/>
      <c r="GI4" s="142"/>
      <c r="GJ4" s="150"/>
      <c r="GK4" s="142"/>
      <c r="GL4" s="142"/>
      <c r="GM4" s="150"/>
      <c r="GN4" s="142"/>
      <c r="GO4" s="142"/>
      <c r="GP4" s="150"/>
      <c r="GQ4" s="142"/>
      <c r="GR4" s="142"/>
      <c r="GS4" s="150"/>
      <c r="GT4" s="142"/>
      <c r="GU4" s="142"/>
      <c r="GV4" s="150"/>
      <c r="GW4" s="142"/>
      <c r="GX4" s="142"/>
      <c r="GY4" s="150"/>
      <c r="GZ4" s="142"/>
      <c r="HA4" s="142"/>
      <c r="HB4" s="150"/>
      <c r="HC4" s="142"/>
      <c r="HD4" s="142"/>
      <c r="HE4" s="150"/>
      <c r="HF4" s="142"/>
      <c r="HG4" s="145"/>
      <c r="HH4" s="147"/>
      <c r="HI4" s="148"/>
      <c r="HJ4" s="148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</row>
    <row r="5" spans="1:244" s="9" customFormat="1" ht="13.35" customHeight="1" x14ac:dyDescent="0.2">
      <c r="A5" s="157"/>
      <c r="B5" s="158"/>
      <c r="C5" s="140"/>
      <c r="D5" s="140"/>
      <c r="E5" s="140"/>
      <c r="F5" s="140"/>
      <c r="G5" s="140"/>
      <c r="H5" s="140"/>
      <c r="I5" s="140"/>
      <c r="J5" s="148"/>
      <c r="K5" s="140"/>
      <c r="L5" s="140"/>
      <c r="M5" s="148"/>
      <c r="N5" s="140"/>
      <c r="O5" s="140"/>
      <c r="P5" s="148"/>
      <c r="Q5" s="140"/>
      <c r="R5" s="148"/>
      <c r="S5" s="148"/>
      <c r="T5" s="148"/>
      <c r="U5" s="148"/>
      <c r="V5" s="148"/>
      <c r="W5" s="148"/>
      <c r="X5" s="148"/>
      <c r="Y5" s="148"/>
      <c r="Z5" s="148"/>
      <c r="AA5" s="140"/>
      <c r="AB5" s="148"/>
      <c r="AC5" s="140"/>
      <c r="AD5" s="140"/>
      <c r="AE5" s="148"/>
      <c r="AF5" s="140"/>
      <c r="AG5" s="140"/>
      <c r="AH5" s="148"/>
      <c r="AI5" s="140"/>
      <c r="AJ5" s="148"/>
      <c r="AK5" s="148"/>
      <c r="AL5" s="148"/>
      <c r="AM5" s="148"/>
      <c r="AN5" s="148"/>
      <c r="AO5" s="140"/>
      <c r="AP5" s="140"/>
      <c r="AQ5" s="148"/>
      <c r="AR5" s="140"/>
      <c r="AS5" s="140"/>
      <c r="AT5" s="148"/>
      <c r="AU5" s="140"/>
      <c r="AV5" s="140"/>
      <c r="AW5" s="148"/>
      <c r="AX5" s="140"/>
      <c r="AY5" s="148"/>
      <c r="AZ5" s="148"/>
      <c r="BA5" s="148"/>
      <c r="BB5" s="148"/>
      <c r="BC5" s="148"/>
      <c r="BD5" s="140"/>
      <c r="BE5" s="140"/>
      <c r="BF5" s="148"/>
      <c r="BG5" s="140"/>
      <c r="BH5" s="140"/>
      <c r="BI5" s="148"/>
      <c r="BJ5" s="140"/>
      <c r="BK5" s="140"/>
      <c r="BL5" s="148"/>
      <c r="BM5" s="140"/>
      <c r="BN5" s="148"/>
      <c r="BO5" s="148"/>
      <c r="BP5" s="148"/>
      <c r="BQ5" s="140"/>
      <c r="BR5" s="148"/>
      <c r="BS5" s="140"/>
      <c r="BT5" s="140"/>
      <c r="BU5" s="148"/>
      <c r="BV5" s="140"/>
      <c r="BW5" s="140"/>
      <c r="BX5" s="148"/>
      <c r="BY5" s="148"/>
      <c r="BZ5" s="148"/>
      <c r="CA5" s="148"/>
      <c r="CB5" s="148"/>
      <c r="CC5" s="148"/>
      <c r="CD5" s="148"/>
      <c r="CE5" s="148"/>
      <c r="CF5" s="140"/>
      <c r="CG5" s="148"/>
      <c r="CH5" s="140"/>
      <c r="CI5" s="140"/>
      <c r="CJ5" s="148"/>
      <c r="CK5" s="140"/>
      <c r="CL5" s="140"/>
      <c r="CM5" s="148"/>
      <c r="CN5" s="140"/>
      <c r="CO5" s="140"/>
      <c r="CP5" s="148"/>
      <c r="CQ5" s="140"/>
      <c r="CR5" s="148"/>
      <c r="CS5" s="148"/>
      <c r="CT5" s="148"/>
      <c r="CU5" s="148"/>
      <c r="CV5" s="148"/>
      <c r="CW5" s="140"/>
      <c r="CX5" s="140"/>
      <c r="CY5" s="148"/>
      <c r="CZ5" s="140"/>
      <c r="DA5" s="140"/>
      <c r="DB5" s="148"/>
      <c r="DC5" s="140"/>
      <c r="DD5" s="148"/>
      <c r="DE5" s="148"/>
      <c r="DF5" s="148"/>
      <c r="DG5" s="148"/>
      <c r="DH5" s="148"/>
      <c r="DI5" s="148"/>
      <c r="DJ5" s="140"/>
      <c r="DK5" s="148"/>
      <c r="DL5" s="140"/>
      <c r="DM5" s="140"/>
      <c r="DN5" s="148"/>
      <c r="DO5" s="140"/>
      <c r="DP5" s="140"/>
      <c r="DQ5" s="148"/>
      <c r="DR5" s="140"/>
      <c r="DS5" s="148"/>
      <c r="DT5" s="148"/>
      <c r="DU5" s="148"/>
      <c r="DV5" s="148"/>
      <c r="DW5" s="148"/>
      <c r="DX5" s="148"/>
      <c r="DY5" s="140"/>
      <c r="DZ5" s="148"/>
      <c r="EA5" s="140"/>
      <c r="EB5" s="140"/>
      <c r="EC5" s="148"/>
      <c r="ED5" s="140"/>
      <c r="EE5" s="140"/>
      <c r="EF5" s="148"/>
      <c r="EG5" s="140"/>
      <c r="EH5" s="140"/>
      <c r="EI5" s="148"/>
      <c r="EJ5" s="140"/>
      <c r="EK5" s="148"/>
      <c r="EL5" s="148"/>
      <c r="EM5" s="148"/>
      <c r="EN5" s="140"/>
      <c r="EO5" s="148"/>
      <c r="EP5" s="140"/>
      <c r="EQ5" s="140"/>
      <c r="ER5" s="148"/>
      <c r="ES5" s="140"/>
      <c r="ET5" s="140"/>
      <c r="EU5" s="148"/>
      <c r="EV5" s="140"/>
      <c r="EW5" s="140"/>
      <c r="EX5" s="148"/>
      <c r="EY5" s="140"/>
      <c r="EZ5" s="148"/>
      <c r="FA5" s="148"/>
      <c r="FB5" s="148"/>
      <c r="FC5" s="140"/>
      <c r="FD5" s="148"/>
      <c r="FE5" s="140"/>
      <c r="FF5" s="140"/>
      <c r="FG5" s="148"/>
      <c r="FH5" s="140"/>
      <c r="FI5" s="140"/>
      <c r="FJ5" s="148"/>
      <c r="FK5" s="140"/>
      <c r="FL5" s="140"/>
      <c r="FM5" s="148"/>
      <c r="FN5" s="140"/>
      <c r="FO5" s="148"/>
      <c r="FP5" s="148"/>
      <c r="FQ5" s="148"/>
      <c r="FR5" s="140"/>
      <c r="FS5" s="148"/>
      <c r="FT5" s="140"/>
      <c r="FU5" s="140"/>
      <c r="FV5" s="148"/>
      <c r="FW5" s="140"/>
      <c r="FX5" s="140"/>
      <c r="FY5" s="148"/>
      <c r="FZ5" s="140"/>
      <c r="GA5" s="140"/>
      <c r="GB5" s="148"/>
      <c r="GC5" s="152"/>
      <c r="GD5" s="148"/>
      <c r="GE5" s="148"/>
      <c r="GF5" s="148"/>
      <c r="GG5" s="154"/>
      <c r="GH5" s="142"/>
      <c r="GI5" s="142"/>
      <c r="GJ5" s="150"/>
      <c r="GK5" s="142"/>
      <c r="GL5" s="142"/>
      <c r="GM5" s="150"/>
      <c r="GN5" s="142"/>
      <c r="GO5" s="142"/>
      <c r="GP5" s="150"/>
      <c r="GQ5" s="142"/>
      <c r="GR5" s="142"/>
      <c r="GS5" s="150"/>
      <c r="GT5" s="142"/>
      <c r="GU5" s="142"/>
      <c r="GV5" s="150"/>
      <c r="GW5" s="142"/>
      <c r="GX5" s="142"/>
      <c r="GY5" s="150"/>
      <c r="GZ5" s="142"/>
      <c r="HA5" s="142"/>
      <c r="HB5" s="150"/>
      <c r="HC5" s="142"/>
      <c r="HD5" s="142"/>
      <c r="HE5" s="150"/>
      <c r="HF5" s="142"/>
      <c r="HG5" s="145"/>
      <c r="HH5" s="147"/>
      <c r="HI5" s="148"/>
      <c r="HJ5" s="148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</row>
    <row r="6" spans="1:244" s="9" customFormat="1" ht="13.35" customHeight="1" x14ac:dyDescent="0.2">
      <c r="A6" s="157"/>
      <c r="B6" s="158"/>
      <c r="C6" s="140"/>
      <c r="D6" s="140"/>
      <c r="E6" s="140"/>
      <c r="F6" s="140"/>
      <c r="G6" s="140"/>
      <c r="H6" s="140"/>
      <c r="I6" s="140"/>
      <c r="J6" s="148"/>
      <c r="K6" s="140"/>
      <c r="L6" s="140"/>
      <c r="M6" s="148"/>
      <c r="N6" s="140"/>
      <c r="O6" s="140"/>
      <c r="P6" s="148"/>
      <c r="Q6" s="140"/>
      <c r="R6" s="148"/>
      <c r="S6" s="148"/>
      <c r="T6" s="148"/>
      <c r="U6" s="148"/>
      <c r="V6" s="148"/>
      <c r="W6" s="148"/>
      <c r="X6" s="148"/>
      <c r="Y6" s="148"/>
      <c r="Z6" s="148"/>
      <c r="AA6" s="140"/>
      <c r="AB6" s="148"/>
      <c r="AC6" s="140"/>
      <c r="AD6" s="140"/>
      <c r="AE6" s="148"/>
      <c r="AF6" s="140"/>
      <c r="AG6" s="140"/>
      <c r="AH6" s="148"/>
      <c r="AI6" s="140"/>
      <c r="AJ6" s="148"/>
      <c r="AK6" s="148"/>
      <c r="AL6" s="148"/>
      <c r="AM6" s="148"/>
      <c r="AN6" s="148"/>
      <c r="AO6" s="140"/>
      <c r="AP6" s="140"/>
      <c r="AQ6" s="148"/>
      <c r="AR6" s="140"/>
      <c r="AS6" s="140"/>
      <c r="AT6" s="148"/>
      <c r="AU6" s="140"/>
      <c r="AV6" s="140"/>
      <c r="AW6" s="148"/>
      <c r="AX6" s="140"/>
      <c r="AY6" s="148"/>
      <c r="AZ6" s="148"/>
      <c r="BA6" s="148"/>
      <c r="BB6" s="148"/>
      <c r="BC6" s="148"/>
      <c r="BD6" s="140"/>
      <c r="BE6" s="140"/>
      <c r="BF6" s="148"/>
      <c r="BG6" s="140"/>
      <c r="BH6" s="140"/>
      <c r="BI6" s="148"/>
      <c r="BJ6" s="140"/>
      <c r="BK6" s="140"/>
      <c r="BL6" s="148"/>
      <c r="BM6" s="140"/>
      <c r="BN6" s="148"/>
      <c r="BO6" s="148"/>
      <c r="BP6" s="148"/>
      <c r="BQ6" s="140"/>
      <c r="BR6" s="148"/>
      <c r="BS6" s="140"/>
      <c r="BT6" s="140"/>
      <c r="BU6" s="148"/>
      <c r="BV6" s="140"/>
      <c r="BW6" s="140"/>
      <c r="BX6" s="148"/>
      <c r="BY6" s="148"/>
      <c r="BZ6" s="148"/>
      <c r="CA6" s="148"/>
      <c r="CB6" s="148"/>
      <c r="CC6" s="148"/>
      <c r="CD6" s="148"/>
      <c r="CE6" s="148"/>
      <c r="CF6" s="140"/>
      <c r="CG6" s="148"/>
      <c r="CH6" s="140"/>
      <c r="CI6" s="140"/>
      <c r="CJ6" s="148"/>
      <c r="CK6" s="140"/>
      <c r="CL6" s="140"/>
      <c r="CM6" s="148"/>
      <c r="CN6" s="140"/>
      <c r="CO6" s="140"/>
      <c r="CP6" s="148"/>
      <c r="CQ6" s="140"/>
      <c r="CR6" s="148"/>
      <c r="CS6" s="148"/>
      <c r="CT6" s="148"/>
      <c r="CU6" s="148"/>
      <c r="CV6" s="148"/>
      <c r="CW6" s="140"/>
      <c r="CX6" s="140"/>
      <c r="CY6" s="148"/>
      <c r="CZ6" s="140"/>
      <c r="DA6" s="140"/>
      <c r="DB6" s="148"/>
      <c r="DC6" s="140"/>
      <c r="DD6" s="148"/>
      <c r="DE6" s="148"/>
      <c r="DF6" s="148"/>
      <c r="DG6" s="148"/>
      <c r="DH6" s="148"/>
      <c r="DI6" s="148"/>
      <c r="DJ6" s="140"/>
      <c r="DK6" s="148"/>
      <c r="DL6" s="140"/>
      <c r="DM6" s="140"/>
      <c r="DN6" s="148"/>
      <c r="DO6" s="140"/>
      <c r="DP6" s="140"/>
      <c r="DQ6" s="148"/>
      <c r="DR6" s="140"/>
      <c r="DS6" s="148"/>
      <c r="DT6" s="148"/>
      <c r="DU6" s="148"/>
      <c r="DV6" s="148"/>
      <c r="DW6" s="148"/>
      <c r="DX6" s="148"/>
      <c r="DY6" s="140"/>
      <c r="DZ6" s="148"/>
      <c r="EA6" s="140"/>
      <c r="EB6" s="140"/>
      <c r="EC6" s="148"/>
      <c r="ED6" s="140"/>
      <c r="EE6" s="140"/>
      <c r="EF6" s="148"/>
      <c r="EG6" s="140"/>
      <c r="EH6" s="140"/>
      <c r="EI6" s="148"/>
      <c r="EJ6" s="140"/>
      <c r="EK6" s="148"/>
      <c r="EL6" s="148"/>
      <c r="EM6" s="148"/>
      <c r="EN6" s="140"/>
      <c r="EO6" s="148"/>
      <c r="EP6" s="140"/>
      <c r="EQ6" s="140"/>
      <c r="ER6" s="148"/>
      <c r="ES6" s="140"/>
      <c r="ET6" s="140"/>
      <c r="EU6" s="148"/>
      <c r="EV6" s="140"/>
      <c r="EW6" s="140"/>
      <c r="EX6" s="148"/>
      <c r="EY6" s="140"/>
      <c r="EZ6" s="148"/>
      <c r="FA6" s="148"/>
      <c r="FB6" s="148"/>
      <c r="FC6" s="140"/>
      <c r="FD6" s="148"/>
      <c r="FE6" s="140"/>
      <c r="FF6" s="140"/>
      <c r="FG6" s="148"/>
      <c r="FH6" s="140"/>
      <c r="FI6" s="140"/>
      <c r="FJ6" s="148"/>
      <c r="FK6" s="140"/>
      <c r="FL6" s="140"/>
      <c r="FM6" s="148"/>
      <c r="FN6" s="140"/>
      <c r="FO6" s="148"/>
      <c r="FP6" s="148"/>
      <c r="FQ6" s="148"/>
      <c r="FR6" s="140"/>
      <c r="FS6" s="148"/>
      <c r="FT6" s="140"/>
      <c r="FU6" s="140"/>
      <c r="FV6" s="148"/>
      <c r="FW6" s="140"/>
      <c r="FX6" s="140"/>
      <c r="FY6" s="148"/>
      <c r="FZ6" s="140"/>
      <c r="GA6" s="140"/>
      <c r="GB6" s="148"/>
      <c r="GC6" s="152"/>
      <c r="GD6" s="148"/>
      <c r="GE6" s="148"/>
      <c r="GF6" s="148"/>
      <c r="GG6" s="154"/>
      <c r="GH6" s="142"/>
      <c r="GI6" s="142"/>
      <c r="GJ6" s="150"/>
      <c r="GK6" s="142"/>
      <c r="GL6" s="142"/>
      <c r="GM6" s="150"/>
      <c r="GN6" s="142"/>
      <c r="GO6" s="142"/>
      <c r="GP6" s="150"/>
      <c r="GQ6" s="142"/>
      <c r="GR6" s="142"/>
      <c r="GS6" s="150"/>
      <c r="GT6" s="142"/>
      <c r="GU6" s="142"/>
      <c r="GV6" s="150"/>
      <c r="GW6" s="142"/>
      <c r="GX6" s="142"/>
      <c r="GY6" s="150"/>
      <c r="GZ6" s="142"/>
      <c r="HA6" s="142"/>
      <c r="HB6" s="150"/>
      <c r="HC6" s="142"/>
      <c r="HD6" s="142"/>
      <c r="HE6" s="150"/>
      <c r="HF6" s="142"/>
      <c r="HG6" s="145"/>
      <c r="HH6" s="147"/>
      <c r="HI6" s="148"/>
      <c r="HJ6" s="148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</row>
    <row r="7" spans="1:244" s="9" customFormat="1" ht="13.35" customHeight="1" x14ac:dyDescent="0.2">
      <c r="A7" s="157"/>
      <c r="B7" s="158"/>
      <c r="C7" s="140"/>
      <c r="D7" s="140"/>
      <c r="E7" s="140"/>
      <c r="F7" s="140"/>
      <c r="G7" s="140"/>
      <c r="H7" s="140"/>
      <c r="I7" s="140"/>
      <c r="J7" s="148"/>
      <c r="K7" s="140"/>
      <c r="L7" s="140"/>
      <c r="M7" s="148"/>
      <c r="N7" s="140"/>
      <c r="O7" s="140"/>
      <c r="P7" s="148"/>
      <c r="Q7" s="140"/>
      <c r="R7" s="148"/>
      <c r="S7" s="148"/>
      <c r="T7" s="148"/>
      <c r="U7" s="148"/>
      <c r="V7" s="148"/>
      <c r="W7" s="148"/>
      <c r="X7" s="148"/>
      <c r="Y7" s="148"/>
      <c r="Z7" s="148"/>
      <c r="AA7" s="140"/>
      <c r="AB7" s="148"/>
      <c r="AC7" s="140"/>
      <c r="AD7" s="140"/>
      <c r="AE7" s="148"/>
      <c r="AF7" s="140"/>
      <c r="AG7" s="140"/>
      <c r="AH7" s="148"/>
      <c r="AI7" s="140"/>
      <c r="AJ7" s="148"/>
      <c r="AK7" s="148"/>
      <c r="AL7" s="148"/>
      <c r="AM7" s="148"/>
      <c r="AN7" s="148"/>
      <c r="AO7" s="140"/>
      <c r="AP7" s="140"/>
      <c r="AQ7" s="148"/>
      <c r="AR7" s="140"/>
      <c r="AS7" s="140"/>
      <c r="AT7" s="148"/>
      <c r="AU7" s="140"/>
      <c r="AV7" s="140"/>
      <c r="AW7" s="148"/>
      <c r="AX7" s="140"/>
      <c r="AY7" s="148"/>
      <c r="AZ7" s="148"/>
      <c r="BA7" s="148"/>
      <c r="BB7" s="148"/>
      <c r="BC7" s="148"/>
      <c r="BD7" s="140"/>
      <c r="BE7" s="140"/>
      <c r="BF7" s="148"/>
      <c r="BG7" s="140"/>
      <c r="BH7" s="140"/>
      <c r="BI7" s="148"/>
      <c r="BJ7" s="140"/>
      <c r="BK7" s="140"/>
      <c r="BL7" s="148"/>
      <c r="BM7" s="140"/>
      <c r="BN7" s="148"/>
      <c r="BO7" s="148"/>
      <c r="BP7" s="148"/>
      <c r="BQ7" s="140"/>
      <c r="BR7" s="148"/>
      <c r="BS7" s="140"/>
      <c r="BT7" s="140"/>
      <c r="BU7" s="148"/>
      <c r="BV7" s="140"/>
      <c r="BW7" s="140"/>
      <c r="BX7" s="148"/>
      <c r="BY7" s="148"/>
      <c r="BZ7" s="148"/>
      <c r="CA7" s="148"/>
      <c r="CB7" s="148"/>
      <c r="CC7" s="148"/>
      <c r="CD7" s="148"/>
      <c r="CE7" s="148"/>
      <c r="CF7" s="140"/>
      <c r="CG7" s="148"/>
      <c r="CH7" s="140"/>
      <c r="CI7" s="140"/>
      <c r="CJ7" s="148"/>
      <c r="CK7" s="140"/>
      <c r="CL7" s="140"/>
      <c r="CM7" s="148"/>
      <c r="CN7" s="140"/>
      <c r="CO7" s="140"/>
      <c r="CP7" s="148"/>
      <c r="CQ7" s="140"/>
      <c r="CR7" s="148"/>
      <c r="CS7" s="148"/>
      <c r="CT7" s="148"/>
      <c r="CU7" s="148"/>
      <c r="CV7" s="148"/>
      <c r="CW7" s="140"/>
      <c r="CX7" s="140"/>
      <c r="CY7" s="148"/>
      <c r="CZ7" s="140"/>
      <c r="DA7" s="140"/>
      <c r="DB7" s="148"/>
      <c r="DC7" s="140"/>
      <c r="DD7" s="148"/>
      <c r="DE7" s="148"/>
      <c r="DF7" s="148"/>
      <c r="DG7" s="148"/>
      <c r="DH7" s="148"/>
      <c r="DI7" s="148"/>
      <c r="DJ7" s="140"/>
      <c r="DK7" s="148"/>
      <c r="DL7" s="140"/>
      <c r="DM7" s="140"/>
      <c r="DN7" s="148"/>
      <c r="DO7" s="140"/>
      <c r="DP7" s="140"/>
      <c r="DQ7" s="148"/>
      <c r="DR7" s="140"/>
      <c r="DS7" s="148"/>
      <c r="DT7" s="148"/>
      <c r="DU7" s="148"/>
      <c r="DV7" s="148"/>
      <c r="DW7" s="148"/>
      <c r="DX7" s="148"/>
      <c r="DY7" s="140"/>
      <c r="DZ7" s="148"/>
      <c r="EA7" s="140"/>
      <c r="EB7" s="140"/>
      <c r="EC7" s="148"/>
      <c r="ED7" s="140"/>
      <c r="EE7" s="140"/>
      <c r="EF7" s="148"/>
      <c r="EG7" s="140"/>
      <c r="EH7" s="140"/>
      <c r="EI7" s="148"/>
      <c r="EJ7" s="140"/>
      <c r="EK7" s="148"/>
      <c r="EL7" s="148"/>
      <c r="EM7" s="148"/>
      <c r="EN7" s="140"/>
      <c r="EO7" s="148"/>
      <c r="EP7" s="140"/>
      <c r="EQ7" s="140"/>
      <c r="ER7" s="148"/>
      <c r="ES7" s="140"/>
      <c r="ET7" s="140"/>
      <c r="EU7" s="148"/>
      <c r="EV7" s="140"/>
      <c r="EW7" s="140"/>
      <c r="EX7" s="148"/>
      <c r="EY7" s="140"/>
      <c r="EZ7" s="148"/>
      <c r="FA7" s="148"/>
      <c r="FB7" s="148"/>
      <c r="FC7" s="140"/>
      <c r="FD7" s="148"/>
      <c r="FE7" s="140"/>
      <c r="FF7" s="140"/>
      <c r="FG7" s="148"/>
      <c r="FH7" s="140"/>
      <c r="FI7" s="140"/>
      <c r="FJ7" s="148"/>
      <c r="FK7" s="140"/>
      <c r="FL7" s="140"/>
      <c r="FM7" s="148"/>
      <c r="FN7" s="140"/>
      <c r="FO7" s="148"/>
      <c r="FP7" s="148"/>
      <c r="FQ7" s="148"/>
      <c r="FR7" s="140"/>
      <c r="FS7" s="148"/>
      <c r="FT7" s="140"/>
      <c r="FU7" s="140"/>
      <c r="FV7" s="148"/>
      <c r="FW7" s="140"/>
      <c r="FX7" s="140"/>
      <c r="FY7" s="148"/>
      <c r="FZ7" s="140"/>
      <c r="GA7" s="140"/>
      <c r="GB7" s="148"/>
      <c r="GC7" s="152"/>
      <c r="GD7" s="148"/>
      <c r="GE7" s="148"/>
      <c r="GF7" s="148"/>
      <c r="GG7" s="155"/>
      <c r="GH7" s="143"/>
      <c r="GI7" s="143"/>
      <c r="GJ7" s="151"/>
      <c r="GK7" s="143"/>
      <c r="GL7" s="143"/>
      <c r="GM7" s="151"/>
      <c r="GN7" s="143"/>
      <c r="GO7" s="143"/>
      <c r="GP7" s="151"/>
      <c r="GQ7" s="143"/>
      <c r="GR7" s="143"/>
      <c r="GS7" s="151"/>
      <c r="GT7" s="143"/>
      <c r="GU7" s="143"/>
      <c r="GV7" s="151"/>
      <c r="GW7" s="143"/>
      <c r="GX7" s="143"/>
      <c r="GY7" s="151"/>
      <c r="GZ7" s="143"/>
      <c r="HA7" s="143"/>
      <c r="HB7" s="151"/>
      <c r="HC7" s="143"/>
      <c r="HD7" s="143"/>
      <c r="HE7" s="151"/>
      <c r="HF7" s="143"/>
      <c r="HG7" s="146"/>
      <c r="HH7" s="147"/>
      <c r="HI7" s="148"/>
      <c r="HJ7" s="148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</row>
    <row r="8" spans="1:244" s="9" customFormat="1" x14ac:dyDescent="0.2">
      <c r="A8" s="94">
        <v>1</v>
      </c>
      <c r="B8" s="95">
        <f t="shared" ref="B8:H8" si="0">A8+1</f>
        <v>2</v>
      </c>
      <c r="C8" s="19">
        <f t="shared" si="0"/>
        <v>3</v>
      </c>
      <c r="D8" s="19">
        <f t="shared" si="0"/>
        <v>4</v>
      </c>
      <c r="E8" s="19">
        <f t="shared" si="0"/>
        <v>5</v>
      </c>
      <c r="F8" s="19">
        <f t="shared" si="0"/>
        <v>6</v>
      </c>
      <c r="G8" s="19">
        <f t="shared" si="0"/>
        <v>7</v>
      </c>
      <c r="H8" s="19">
        <f t="shared" si="0"/>
        <v>8</v>
      </c>
      <c r="I8" s="96">
        <f>B8+1</f>
        <v>3</v>
      </c>
      <c r="J8" s="96">
        <f t="shared" ref="J8:BU8" si="1">I8+1</f>
        <v>4</v>
      </c>
      <c r="K8" s="96">
        <f t="shared" si="1"/>
        <v>5</v>
      </c>
      <c r="L8" s="96">
        <f t="shared" si="1"/>
        <v>6</v>
      </c>
      <c r="M8" s="96">
        <f t="shared" si="1"/>
        <v>7</v>
      </c>
      <c r="N8" s="96">
        <f t="shared" si="1"/>
        <v>8</v>
      </c>
      <c r="O8" s="96">
        <f>N8+1</f>
        <v>9</v>
      </c>
      <c r="P8" s="96">
        <f>O8+1</f>
        <v>10</v>
      </c>
      <c r="Q8" s="96">
        <f>P8+1</f>
        <v>11</v>
      </c>
      <c r="R8" s="96">
        <f t="shared" si="1"/>
        <v>12</v>
      </c>
      <c r="S8" s="96">
        <f t="shared" si="1"/>
        <v>13</v>
      </c>
      <c r="T8" s="96">
        <f t="shared" si="1"/>
        <v>14</v>
      </c>
      <c r="U8" s="96">
        <f t="shared" si="1"/>
        <v>15</v>
      </c>
      <c r="V8" s="96">
        <f t="shared" si="1"/>
        <v>16</v>
      </c>
      <c r="W8" s="96">
        <f t="shared" si="1"/>
        <v>17</v>
      </c>
      <c r="X8" s="96">
        <f t="shared" si="1"/>
        <v>18</v>
      </c>
      <c r="Y8" s="96">
        <f t="shared" si="1"/>
        <v>19</v>
      </c>
      <c r="Z8" s="96">
        <f t="shared" si="1"/>
        <v>20</v>
      </c>
      <c r="AA8" s="96">
        <f t="shared" si="1"/>
        <v>21</v>
      </c>
      <c r="AB8" s="96">
        <f t="shared" si="1"/>
        <v>22</v>
      </c>
      <c r="AC8" s="96">
        <f t="shared" si="1"/>
        <v>23</v>
      </c>
      <c r="AD8" s="96">
        <f>AC8+1</f>
        <v>24</v>
      </c>
      <c r="AE8" s="96">
        <f>AD8+1</f>
        <v>25</v>
      </c>
      <c r="AF8" s="96">
        <f>AE8+1</f>
        <v>26</v>
      </c>
      <c r="AG8" s="96">
        <f t="shared" si="1"/>
        <v>27</v>
      </c>
      <c r="AH8" s="96">
        <f t="shared" si="1"/>
        <v>28</v>
      </c>
      <c r="AI8" s="96">
        <f t="shared" si="1"/>
        <v>29</v>
      </c>
      <c r="AJ8" s="96">
        <f t="shared" si="1"/>
        <v>30</v>
      </c>
      <c r="AK8" s="96">
        <f t="shared" si="1"/>
        <v>31</v>
      </c>
      <c r="AL8" s="96">
        <f t="shared" si="1"/>
        <v>32</v>
      </c>
      <c r="AM8" s="96">
        <f t="shared" si="1"/>
        <v>33</v>
      </c>
      <c r="AN8" s="96">
        <f>AM8+1</f>
        <v>34</v>
      </c>
      <c r="AO8" s="96">
        <f>AN8+1</f>
        <v>35</v>
      </c>
      <c r="AP8" s="96">
        <f t="shared" si="1"/>
        <v>36</v>
      </c>
      <c r="AQ8" s="96">
        <f>AP8+1</f>
        <v>37</v>
      </c>
      <c r="AR8" s="96">
        <f>AQ8+1</f>
        <v>38</v>
      </c>
      <c r="AS8" s="96">
        <f>AR8+1</f>
        <v>39</v>
      </c>
      <c r="AT8" s="96">
        <f>AS8+1</f>
        <v>40</v>
      </c>
      <c r="AU8" s="96">
        <f>AT8+1</f>
        <v>41</v>
      </c>
      <c r="AV8" s="96">
        <f t="shared" si="1"/>
        <v>42</v>
      </c>
      <c r="AW8" s="96">
        <f t="shared" si="1"/>
        <v>43</v>
      </c>
      <c r="AX8" s="96">
        <f t="shared" si="1"/>
        <v>44</v>
      </c>
      <c r="AY8" s="96">
        <f t="shared" si="1"/>
        <v>45</v>
      </c>
      <c r="AZ8" s="96">
        <f t="shared" si="1"/>
        <v>46</v>
      </c>
      <c r="BA8" s="96">
        <f t="shared" si="1"/>
        <v>47</v>
      </c>
      <c r="BB8" s="96">
        <f t="shared" si="1"/>
        <v>48</v>
      </c>
      <c r="BC8" s="96">
        <f>BB8+1</f>
        <v>49</v>
      </c>
      <c r="BD8" s="96">
        <f>BC8+1</f>
        <v>50</v>
      </c>
      <c r="BE8" s="96">
        <f t="shared" si="1"/>
        <v>51</v>
      </c>
      <c r="BF8" s="96">
        <f>BE8+1</f>
        <v>52</v>
      </c>
      <c r="BG8" s="96">
        <f>BF8+1</f>
        <v>53</v>
      </c>
      <c r="BH8" s="96">
        <f>BG8+1</f>
        <v>54</v>
      </c>
      <c r="BI8" s="96">
        <f>BH8+1</f>
        <v>55</v>
      </c>
      <c r="BJ8" s="96">
        <f>BI8+1</f>
        <v>56</v>
      </c>
      <c r="BK8" s="96">
        <f t="shared" si="1"/>
        <v>57</v>
      </c>
      <c r="BL8" s="96">
        <f t="shared" si="1"/>
        <v>58</v>
      </c>
      <c r="BM8" s="96">
        <f t="shared" si="1"/>
        <v>59</v>
      </c>
      <c r="BN8" s="96">
        <f t="shared" si="1"/>
        <v>60</v>
      </c>
      <c r="BO8" s="96">
        <f t="shared" si="1"/>
        <v>61</v>
      </c>
      <c r="BP8" s="96">
        <f t="shared" si="1"/>
        <v>62</v>
      </c>
      <c r="BQ8" s="96">
        <f t="shared" si="1"/>
        <v>63</v>
      </c>
      <c r="BR8" s="96">
        <f>BQ8+1</f>
        <v>64</v>
      </c>
      <c r="BS8" s="96">
        <f>BR8+1</f>
        <v>65</v>
      </c>
      <c r="BT8" s="96">
        <f t="shared" si="1"/>
        <v>66</v>
      </c>
      <c r="BU8" s="96">
        <f t="shared" si="1"/>
        <v>67</v>
      </c>
      <c r="BV8" s="96">
        <f t="shared" ref="BV8:DX8" si="2">BU8+1</f>
        <v>68</v>
      </c>
      <c r="BW8" s="96">
        <f t="shared" si="2"/>
        <v>69</v>
      </c>
      <c r="BX8" s="96">
        <f t="shared" si="2"/>
        <v>70</v>
      </c>
      <c r="BY8" s="96">
        <f t="shared" si="2"/>
        <v>71</v>
      </c>
      <c r="BZ8" s="96">
        <f t="shared" si="2"/>
        <v>72</v>
      </c>
      <c r="CA8" s="96">
        <f t="shared" si="2"/>
        <v>73</v>
      </c>
      <c r="CB8" s="96">
        <f t="shared" si="2"/>
        <v>74</v>
      </c>
      <c r="CC8" s="96">
        <f t="shared" si="2"/>
        <v>75</v>
      </c>
      <c r="CD8" s="96">
        <f t="shared" si="2"/>
        <v>76</v>
      </c>
      <c r="CE8" s="96">
        <f t="shared" si="2"/>
        <v>77</v>
      </c>
      <c r="CF8" s="96">
        <f t="shared" si="2"/>
        <v>78</v>
      </c>
      <c r="CG8" s="96">
        <f t="shared" si="2"/>
        <v>79</v>
      </c>
      <c r="CH8" s="96">
        <f t="shared" si="2"/>
        <v>80</v>
      </c>
      <c r="CI8" s="96">
        <f t="shared" si="2"/>
        <v>81</v>
      </c>
      <c r="CJ8" s="96">
        <f t="shared" si="2"/>
        <v>82</v>
      </c>
      <c r="CK8" s="96">
        <f t="shared" si="2"/>
        <v>83</v>
      </c>
      <c r="CL8" s="96">
        <f t="shared" si="2"/>
        <v>84</v>
      </c>
      <c r="CM8" s="96">
        <f t="shared" si="2"/>
        <v>85</v>
      </c>
      <c r="CN8" s="96">
        <f t="shared" si="2"/>
        <v>86</v>
      </c>
      <c r="CO8" s="96">
        <f t="shared" si="2"/>
        <v>87</v>
      </c>
      <c r="CP8" s="96">
        <f t="shared" si="2"/>
        <v>88</v>
      </c>
      <c r="CQ8" s="96">
        <f t="shared" si="2"/>
        <v>89</v>
      </c>
      <c r="CR8" s="96">
        <f t="shared" si="2"/>
        <v>90</v>
      </c>
      <c r="CS8" s="96">
        <f t="shared" si="2"/>
        <v>91</v>
      </c>
      <c r="CT8" s="96">
        <f t="shared" si="2"/>
        <v>92</v>
      </c>
      <c r="CU8" s="96">
        <f t="shared" si="2"/>
        <v>93</v>
      </c>
      <c r="CV8" s="96">
        <f t="shared" si="2"/>
        <v>94</v>
      </c>
      <c r="CW8" s="96">
        <f t="shared" si="2"/>
        <v>95</v>
      </c>
      <c r="CX8" s="96">
        <f t="shared" si="2"/>
        <v>96</v>
      </c>
      <c r="CY8" s="96">
        <f t="shared" si="2"/>
        <v>97</v>
      </c>
      <c r="CZ8" s="96">
        <f t="shared" si="2"/>
        <v>98</v>
      </c>
      <c r="DA8" s="96">
        <f t="shared" si="2"/>
        <v>99</v>
      </c>
      <c r="DB8" s="96">
        <f t="shared" si="2"/>
        <v>100</v>
      </c>
      <c r="DC8" s="96">
        <f t="shared" si="2"/>
        <v>101</v>
      </c>
      <c r="DD8" s="96">
        <f t="shared" si="2"/>
        <v>102</v>
      </c>
      <c r="DE8" s="96">
        <f t="shared" si="2"/>
        <v>103</v>
      </c>
      <c r="DF8" s="96">
        <f t="shared" si="2"/>
        <v>104</v>
      </c>
      <c r="DG8" s="96">
        <f t="shared" si="2"/>
        <v>105</v>
      </c>
      <c r="DH8" s="96">
        <f t="shared" si="2"/>
        <v>106</v>
      </c>
      <c r="DI8" s="96">
        <f t="shared" si="2"/>
        <v>107</v>
      </c>
      <c r="DJ8" s="96">
        <f t="shared" si="2"/>
        <v>108</v>
      </c>
      <c r="DK8" s="96">
        <f t="shared" si="2"/>
        <v>109</v>
      </c>
      <c r="DL8" s="96">
        <f t="shared" si="2"/>
        <v>110</v>
      </c>
      <c r="DM8" s="96">
        <f t="shared" si="2"/>
        <v>111</v>
      </c>
      <c r="DN8" s="96">
        <f t="shared" si="2"/>
        <v>112</v>
      </c>
      <c r="DO8" s="96">
        <f t="shared" si="2"/>
        <v>113</v>
      </c>
      <c r="DP8" s="96">
        <f t="shared" si="2"/>
        <v>114</v>
      </c>
      <c r="DQ8" s="96">
        <f t="shared" si="2"/>
        <v>115</v>
      </c>
      <c r="DR8" s="96">
        <f t="shared" si="2"/>
        <v>116</v>
      </c>
      <c r="DS8" s="96">
        <f t="shared" si="2"/>
        <v>117</v>
      </c>
      <c r="DT8" s="96">
        <f t="shared" si="2"/>
        <v>118</v>
      </c>
      <c r="DU8" s="96">
        <f t="shared" si="2"/>
        <v>119</v>
      </c>
      <c r="DV8" s="96">
        <f t="shared" si="2"/>
        <v>120</v>
      </c>
      <c r="DW8" s="96">
        <f t="shared" si="2"/>
        <v>121</v>
      </c>
      <c r="DX8" s="96">
        <f t="shared" si="2"/>
        <v>122</v>
      </c>
      <c r="DY8" s="96">
        <v>123</v>
      </c>
      <c r="DZ8" s="96">
        <f t="shared" ref="DZ8:EE8" si="3">DY8+1</f>
        <v>124</v>
      </c>
      <c r="EA8" s="96">
        <f t="shared" si="3"/>
        <v>125</v>
      </c>
      <c r="EB8" s="96">
        <f t="shared" si="3"/>
        <v>126</v>
      </c>
      <c r="EC8" s="96">
        <f t="shared" si="3"/>
        <v>127</v>
      </c>
      <c r="ED8" s="96">
        <f t="shared" si="3"/>
        <v>128</v>
      </c>
      <c r="EE8" s="96">
        <f t="shared" si="3"/>
        <v>129</v>
      </c>
      <c r="EF8" s="96">
        <v>127</v>
      </c>
      <c r="EG8" s="96">
        <f>EF8+1</f>
        <v>128</v>
      </c>
      <c r="EH8" s="96">
        <f>EG8+1</f>
        <v>129</v>
      </c>
      <c r="EI8" s="96">
        <v>133</v>
      </c>
      <c r="EJ8" s="96">
        <f>EI8+1</f>
        <v>134</v>
      </c>
      <c r="EK8" s="96">
        <v>135</v>
      </c>
      <c r="EL8" s="96">
        <f>EK8+1</f>
        <v>136</v>
      </c>
      <c r="EM8" s="96">
        <v>137</v>
      </c>
      <c r="EN8" s="96">
        <v>138</v>
      </c>
      <c r="EO8" s="96">
        <f t="shared" ref="EO8:GZ8" si="4">EN8+1</f>
        <v>139</v>
      </c>
      <c r="EP8" s="96">
        <f t="shared" si="4"/>
        <v>140</v>
      </c>
      <c r="EQ8" s="96">
        <f t="shared" si="4"/>
        <v>141</v>
      </c>
      <c r="ER8" s="96">
        <f t="shared" si="4"/>
        <v>142</v>
      </c>
      <c r="ES8" s="96">
        <f t="shared" si="4"/>
        <v>143</v>
      </c>
      <c r="ET8" s="96">
        <f t="shared" si="4"/>
        <v>144</v>
      </c>
      <c r="EU8" s="96">
        <f t="shared" si="4"/>
        <v>145</v>
      </c>
      <c r="EV8" s="96">
        <f t="shared" si="4"/>
        <v>146</v>
      </c>
      <c r="EW8" s="96">
        <f t="shared" si="4"/>
        <v>147</v>
      </c>
      <c r="EX8" s="96">
        <f t="shared" si="4"/>
        <v>148</v>
      </c>
      <c r="EY8" s="96">
        <f t="shared" si="4"/>
        <v>149</v>
      </c>
      <c r="EZ8" s="96">
        <f t="shared" si="4"/>
        <v>150</v>
      </c>
      <c r="FA8" s="96">
        <f t="shared" si="4"/>
        <v>151</v>
      </c>
      <c r="FB8" s="96">
        <f t="shared" si="4"/>
        <v>152</v>
      </c>
      <c r="FC8" s="96">
        <f t="shared" si="4"/>
        <v>153</v>
      </c>
      <c r="FD8" s="96">
        <f>FC8+1</f>
        <v>154</v>
      </c>
      <c r="FE8" s="96">
        <f>FD8+1</f>
        <v>155</v>
      </c>
      <c r="FF8" s="96">
        <f t="shared" si="4"/>
        <v>156</v>
      </c>
      <c r="FG8" s="96">
        <f>FF8+1</f>
        <v>157</v>
      </c>
      <c r="FH8" s="96">
        <f>FG8+1</f>
        <v>158</v>
      </c>
      <c r="FI8" s="96">
        <f>FH8+1</f>
        <v>159</v>
      </c>
      <c r="FJ8" s="96">
        <f>FI8+1</f>
        <v>160</v>
      </c>
      <c r="FK8" s="96">
        <f>FJ8+1</f>
        <v>161</v>
      </c>
      <c r="FL8" s="96">
        <f t="shared" si="4"/>
        <v>162</v>
      </c>
      <c r="FM8" s="96">
        <f t="shared" si="4"/>
        <v>163</v>
      </c>
      <c r="FN8" s="96">
        <f t="shared" si="4"/>
        <v>164</v>
      </c>
      <c r="FO8" s="96">
        <f t="shared" si="4"/>
        <v>165</v>
      </c>
      <c r="FP8" s="96">
        <f t="shared" si="4"/>
        <v>166</v>
      </c>
      <c r="FQ8" s="96">
        <f t="shared" si="4"/>
        <v>167</v>
      </c>
      <c r="FR8" s="96">
        <f t="shared" si="4"/>
        <v>168</v>
      </c>
      <c r="FS8" s="96">
        <f>FR8+1</f>
        <v>169</v>
      </c>
      <c r="FT8" s="96">
        <f>FS8+1</f>
        <v>170</v>
      </c>
      <c r="FU8" s="96">
        <f t="shared" si="4"/>
        <v>171</v>
      </c>
      <c r="FV8" s="96">
        <f>FU8+1</f>
        <v>172</v>
      </c>
      <c r="FW8" s="96">
        <f>FV8+1</f>
        <v>173</v>
      </c>
      <c r="FX8" s="96">
        <f t="shared" si="4"/>
        <v>174</v>
      </c>
      <c r="FY8" s="96">
        <f t="shared" si="4"/>
        <v>175</v>
      </c>
      <c r="FZ8" s="96">
        <f t="shared" si="4"/>
        <v>176</v>
      </c>
      <c r="GA8" s="96">
        <f t="shared" si="4"/>
        <v>177</v>
      </c>
      <c r="GB8" s="96">
        <f t="shared" si="4"/>
        <v>178</v>
      </c>
      <c r="GC8" s="97">
        <f t="shared" si="4"/>
        <v>179</v>
      </c>
      <c r="GD8" s="96">
        <f>GC8+1</f>
        <v>180</v>
      </c>
      <c r="GE8" s="96">
        <f>GD8+1</f>
        <v>181</v>
      </c>
      <c r="GF8" s="96">
        <f>GE8+1</f>
        <v>182</v>
      </c>
      <c r="GG8" s="98">
        <f>FQ8+1</f>
        <v>168</v>
      </c>
      <c r="GH8" s="96">
        <f t="shared" si="4"/>
        <v>169</v>
      </c>
      <c r="GI8" s="96">
        <f t="shared" si="4"/>
        <v>170</v>
      </c>
      <c r="GJ8" s="96">
        <f t="shared" si="4"/>
        <v>171</v>
      </c>
      <c r="GK8" s="96">
        <f t="shared" si="4"/>
        <v>172</v>
      </c>
      <c r="GL8" s="96">
        <f t="shared" si="4"/>
        <v>173</v>
      </c>
      <c r="GM8" s="96">
        <f t="shared" si="4"/>
        <v>174</v>
      </c>
      <c r="GN8" s="96">
        <f t="shared" si="4"/>
        <v>175</v>
      </c>
      <c r="GO8" s="96">
        <f t="shared" si="4"/>
        <v>176</v>
      </c>
      <c r="GP8" s="96">
        <f t="shared" si="4"/>
        <v>177</v>
      </c>
      <c r="GQ8" s="96">
        <f t="shared" si="4"/>
        <v>178</v>
      </c>
      <c r="GR8" s="96">
        <f t="shared" si="4"/>
        <v>179</v>
      </c>
      <c r="GS8" s="96">
        <f t="shared" si="4"/>
        <v>180</v>
      </c>
      <c r="GT8" s="96">
        <f t="shared" si="4"/>
        <v>181</v>
      </c>
      <c r="GU8" s="96">
        <f t="shared" si="4"/>
        <v>182</v>
      </c>
      <c r="GV8" s="96">
        <f t="shared" si="4"/>
        <v>183</v>
      </c>
      <c r="GW8" s="96">
        <f t="shared" si="4"/>
        <v>184</v>
      </c>
      <c r="GX8" s="96">
        <f t="shared" si="4"/>
        <v>185</v>
      </c>
      <c r="GY8" s="96">
        <f t="shared" si="4"/>
        <v>186</v>
      </c>
      <c r="GZ8" s="96">
        <f t="shared" si="4"/>
        <v>187</v>
      </c>
      <c r="HA8" s="96">
        <f t="shared" ref="HA8:HJ8" si="5">GZ8+1</f>
        <v>188</v>
      </c>
      <c r="HB8" s="96">
        <f t="shared" si="5"/>
        <v>189</v>
      </c>
      <c r="HC8" s="96">
        <f t="shared" si="5"/>
        <v>190</v>
      </c>
      <c r="HD8" s="96">
        <f t="shared" si="5"/>
        <v>191</v>
      </c>
      <c r="HE8" s="96">
        <f t="shared" si="5"/>
        <v>192</v>
      </c>
      <c r="HF8" s="96">
        <f t="shared" si="5"/>
        <v>193</v>
      </c>
      <c r="HG8" s="97">
        <f t="shared" si="5"/>
        <v>194</v>
      </c>
      <c r="HH8" s="96">
        <f t="shared" si="5"/>
        <v>195</v>
      </c>
      <c r="HI8" s="96">
        <f t="shared" si="5"/>
        <v>196</v>
      </c>
      <c r="HJ8" s="96">
        <f t="shared" si="5"/>
        <v>197</v>
      </c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</row>
    <row r="9" spans="1:244" s="9" customFormat="1" ht="15.75" x14ac:dyDescent="0.2">
      <c r="A9" s="21"/>
      <c r="B9" s="22" t="s">
        <v>22</v>
      </c>
      <c r="C9" s="134" t="s">
        <v>23</v>
      </c>
      <c r="D9" s="135"/>
      <c r="E9" s="135"/>
      <c r="F9" s="135"/>
      <c r="G9" s="135"/>
      <c r="H9" s="135"/>
      <c r="I9" s="136" t="s">
        <v>23</v>
      </c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  <c r="BG9" s="135"/>
      <c r="BH9" s="135"/>
      <c r="BI9" s="135"/>
      <c r="BJ9" s="135"/>
      <c r="BK9" s="135"/>
      <c r="BL9" s="135"/>
      <c r="BM9" s="135"/>
      <c r="BN9" s="135"/>
      <c r="BO9" s="135"/>
      <c r="BP9" s="135"/>
      <c r="BQ9" s="135"/>
      <c r="BR9" s="135"/>
      <c r="BS9" s="135"/>
      <c r="BT9" s="135"/>
      <c r="BU9" s="135"/>
      <c r="BV9" s="135"/>
      <c r="BW9" s="135"/>
      <c r="BX9" s="135"/>
      <c r="BY9" s="135"/>
      <c r="BZ9" s="135"/>
      <c r="CA9" s="135"/>
      <c r="CB9" s="135"/>
      <c r="CC9" s="135"/>
      <c r="CD9" s="135"/>
      <c r="CE9" s="135"/>
      <c r="CF9" s="135"/>
      <c r="CG9" s="135"/>
      <c r="CH9" s="135"/>
      <c r="CI9" s="135"/>
      <c r="CJ9" s="135"/>
      <c r="CK9" s="135"/>
      <c r="CL9" s="135"/>
      <c r="CM9" s="135"/>
      <c r="CN9" s="135"/>
      <c r="CO9" s="135"/>
      <c r="CP9" s="135"/>
      <c r="CQ9" s="135"/>
      <c r="CR9" s="135"/>
      <c r="CS9" s="135"/>
      <c r="CT9" s="135"/>
      <c r="CU9" s="135"/>
      <c r="CV9" s="135"/>
      <c r="CW9" s="135"/>
      <c r="CX9" s="135"/>
      <c r="CY9" s="135"/>
      <c r="CZ9" s="135"/>
      <c r="DA9" s="135"/>
      <c r="DB9" s="135"/>
      <c r="DC9" s="135"/>
      <c r="DD9" s="135"/>
      <c r="DE9" s="135"/>
      <c r="DF9" s="135"/>
      <c r="DG9" s="135"/>
      <c r="DH9" s="135"/>
      <c r="DI9" s="135"/>
      <c r="DJ9" s="135"/>
      <c r="DK9" s="135"/>
      <c r="DL9" s="135"/>
      <c r="DM9" s="135"/>
      <c r="DN9" s="135"/>
      <c r="DO9" s="135"/>
      <c r="DP9" s="135"/>
      <c r="DQ9" s="135"/>
      <c r="DR9" s="135"/>
      <c r="DS9" s="135"/>
      <c r="DT9" s="135"/>
      <c r="DU9" s="135"/>
      <c r="DV9" s="135"/>
      <c r="DW9" s="135"/>
      <c r="DX9" s="135"/>
      <c r="DY9" s="135"/>
      <c r="DZ9" s="135"/>
      <c r="EA9" s="135"/>
      <c r="EB9" s="135"/>
      <c r="EC9" s="135"/>
      <c r="ED9" s="135"/>
      <c r="EE9" s="135"/>
      <c r="EF9" s="135"/>
      <c r="EG9" s="135"/>
      <c r="EH9" s="135"/>
      <c r="EI9" s="135"/>
      <c r="EJ9" s="135"/>
      <c r="EK9" s="135"/>
      <c r="EL9" s="135"/>
      <c r="EM9" s="135"/>
      <c r="EN9" s="135"/>
      <c r="EO9" s="135"/>
      <c r="EP9" s="135"/>
      <c r="EQ9" s="135"/>
      <c r="ER9" s="135"/>
      <c r="ES9" s="135"/>
      <c r="ET9" s="135"/>
      <c r="EU9" s="135"/>
      <c r="EV9" s="135"/>
      <c r="EW9" s="135"/>
      <c r="EX9" s="135"/>
      <c r="EY9" s="135"/>
      <c r="EZ9" s="135"/>
      <c r="FA9" s="135"/>
      <c r="FB9" s="135"/>
      <c r="FC9" s="135"/>
      <c r="FD9" s="135"/>
      <c r="FE9" s="135"/>
      <c r="FF9" s="135"/>
      <c r="FG9" s="135"/>
      <c r="FH9" s="135"/>
      <c r="FI9" s="135"/>
      <c r="FJ9" s="135"/>
      <c r="FK9" s="135"/>
      <c r="FL9" s="135"/>
      <c r="FM9" s="135"/>
      <c r="FN9" s="135"/>
      <c r="FO9" s="135"/>
      <c r="FP9" s="135"/>
      <c r="FQ9" s="135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5"/>
      <c r="GE9" s="25"/>
      <c r="GF9" s="25"/>
      <c r="GG9" s="99"/>
      <c r="GJ9" s="99"/>
      <c r="GM9" s="99"/>
      <c r="GP9" s="99"/>
      <c r="GS9" s="99"/>
      <c r="GV9" s="99"/>
      <c r="GY9" s="99"/>
      <c r="HB9" s="99"/>
      <c r="HE9" s="99"/>
      <c r="HH9" s="100"/>
      <c r="HI9" s="101"/>
      <c r="HJ9" s="101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</row>
    <row r="10" spans="1:244" s="9" customFormat="1" ht="15.75" outlineLevel="1" x14ac:dyDescent="0.25">
      <c r="A10" s="26">
        <v>1</v>
      </c>
      <c r="B10" s="27" t="s">
        <v>24</v>
      </c>
      <c r="C10" s="28">
        <f t="shared" ref="C10:C15" si="6">D10</f>
        <v>198609063.18000001</v>
      </c>
      <c r="D10" s="29">
        <v>198609063.18000001</v>
      </c>
      <c r="E10" s="31"/>
      <c r="F10" s="28">
        <f t="shared" ref="F10:F15" si="7">G10</f>
        <v>168932183.53</v>
      </c>
      <c r="G10" s="29">
        <v>168932183.53</v>
      </c>
      <c r="H10" s="31"/>
      <c r="I10" s="28">
        <f t="shared" ref="I10:I15" si="8">SUM(J10:K10)</f>
        <v>30225318.52</v>
      </c>
      <c r="J10" s="102">
        <v>30225318.52</v>
      </c>
      <c r="K10" s="28"/>
      <c r="L10" s="28">
        <f>SUM(M10:N10)</f>
        <v>31041251.25</v>
      </c>
      <c r="M10" s="29">
        <v>31041251.25</v>
      </c>
      <c r="N10" s="28"/>
      <c r="O10" s="28">
        <f>SUM(P10:Q10)</f>
        <v>25833126.920000002</v>
      </c>
      <c r="P10" s="29">
        <v>25833126.920000002</v>
      </c>
      <c r="Q10" s="28"/>
      <c r="R10" s="6">
        <f>IF(I10=0," ",IF(L10/I10*100&gt;200,"СВ.200",L10/I10))</f>
        <v>1.0269950084880033</v>
      </c>
      <c r="S10" s="6">
        <f>IF(J10=0," ",IF(M10/J10*100&gt;200,"СВ.200",M10/J10))</f>
        <v>1.0269950084880033</v>
      </c>
      <c r="T10" s="6" t="str">
        <f>IF(K10=0," ",IF(N10/K10*100&gt;200,"СВ.200",N10/K10))</f>
        <v xml:space="preserve"> </v>
      </c>
      <c r="U10" s="6">
        <f>IF(O10=0," ",IF(L10/O10*100&gt;200,"СВ.200",L10/O10))</f>
        <v>1.2016064236485391</v>
      </c>
      <c r="V10" s="6">
        <f>IF(P10=0," ",IF(M10/P10*100&gt;200,"СВ.200",M10/P10))</f>
        <v>1.2016064236485391</v>
      </c>
      <c r="W10" s="6" t="str">
        <f>IF(Q10=0," ",IF(N10/Q10*100&gt;200,"СВ.200",N10/Q10))</f>
        <v xml:space="preserve"> </v>
      </c>
      <c r="X10" s="28">
        <f t="shared" ref="X10:X15" si="9">Y10</f>
        <v>4905000</v>
      </c>
      <c r="Y10" s="34">
        <v>4905000</v>
      </c>
      <c r="Z10" s="28"/>
      <c r="AA10" s="28">
        <f>SUM(AB10:AC10)</f>
        <v>4948056.6500000004</v>
      </c>
      <c r="AB10" s="34">
        <v>4948056.6500000004</v>
      </c>
      <c r="AC10" s="28"/>
      <c r="AD10" s="28">
        <f>SUM(AE10:AF10)</f>
        <v>3858582.7</v>
      </c>
      <c r="AE10" s="34">
        <v>3858582.7</v>
      </c>
      <c r="AF10" s="28"/>
      <c r="AG10" s="6">
        <f>IF(X10=0," ",IF(AA10/X10*100&gt;200,"СВ.200",AA10/X10))</f>
        <v>1.0087781141692151</v>
      </c>
      <c r="AH10" s="6">
        <f>IF(Y10=0," ",IF(AB10/Y10*100&gt;200,"СВ.200",AB10/Y10))</f>
        <v>1.0087781141692151</v>
      </c>
      <c r="AI10" s="6" t="str">
        <f>IF(Z10=0," ",IF(AC10/Z10*100&gt;200,"СВ.200",AC10/Z10))</f>
        <v xml:space="preserve"> </v>
      </c>
      <c r="AJ10" s="6">
        <f>IF(AD10=0," ",IF(AA10/AD10*100&gt;200,"СВ.200",AA10/AD10))</f>
        <v>1.2823508097934508</v>
      </c>
      <c r="AK10" s="6">
        <f>IF(AE10=0," ",IF(AB10/AE10*100&gt;200,"СВ.200",AB10/AE10))</f>
        <v>1.2823508097934508</v>
      </c>
      <c r="AL10" s="6" t="str">
        <f>IF(AF10=0," ",IF(AC10/AF10*100&gt;200,"СВ.200",AC10/AF10))</f>
        <v xml:space="preserve"> </v>
      </c>
      <c r="AM10" s="28">
        <f t="shared" ref="AM10:AM15" si="10">AN10</f>
        <v>0</v>
      </c>
      <c r="AN10" s="34">
        <v>0</v>
      </c>
      <c r="AO10" s="28"/>
      <c r="AP10" s="103">
        <f>SUM(AQ10:AR10)</f>
        <v>0</v>
      </c>
      <c r="AQ10" s="104">
        <v>0</v>
      </c>
      <c r="AR10" s="28"/>
      <c r="AS10" s="103">
        <f>SUM(AT10:AU10)</f>
        <v>0</v>
      </c>
      <c r="AT10" s="104">
        <v>0</v>
      </c>
      <c r="AU10" s="28"/>
      <c r="AV10" s="6" t="str">
        <f>IF(AM10=0," ",IF(AP10/AM10*100&gt;200,"СВ.200",AP10/AM10))</f>
        <v xml:space="preserve"> </v>
      </c>
      <c r="AW10" s="6" t="str">
        <f>IF(AN10=0," ",IF(AQ10/AN10*100&gt;200,"СВ.200",AQ10/AN10))</f>
        <v xml:space="preserve"> </v>
      </c>
      <c r="AX10" s="6" t="str">
        <f>IF(AO10=0," ",IF(AR10/AO10*100&gt;200,"СВ.200",AR10/AO10))</f>
        <v xml:space="preserve"> </v>
      </c>
      <c r="AY10" s="6" t="str">
        <f>IF(AS10=0," ",IF(AP10/AS10*100&gt;200,"СВ.200",AP10/AS10))</f>
        <v xml:space="preserve"> </v>
      </c>
      <c r="AZ10" s="6" t="str">
        <f>IF(AT10=0," ",IF(AQ10/AT10*100&gt;200,"СВ.200",AQ10/AT10))</f>
        <v xml:space="preserve"> </v>
      </c>
      <c r="BA10" s="6" t="str">
        <f>IF(AU10=0," ",IF(AR10/AU10*100&gt;200,"СВ.200",AR10/AU10))</f>
        <v xml:space="preserve"> </v>
      </c>
      <c r="BB10" s="28">
        <f t="shared" ref="BB10:BB15" si="11">BC10</f>
        <v>0</v>
      </c>
      <c r="BC10" s="34">
        <v>0</v>
      </c>
      <c r="BD10" s="28"/>
      <c r="BE10" s="28">
        <f>SUM(BF10:BG10)</f>
        <v>0</v>
      </c>
      <c r="BF10" s="34">
        <v>0</v>
      </c>
      <c r="BG10" s="28"/>
      <c r="BH10" s="28">
        <f>SUM(BI10:BJ10)</f>
        <v>0</v>
      </c>
      <c r="BI10" s="34">
        <v>0</v>
      </c>
      <c r="BJ10" s="28"/>
      <c r="BK10" s="6" t="str">
        <f>IF(BB10=0," ",IF(BE10/BB10*100&gt;200,"СВ.200",BE10/BB10))</f>
        <v xml:space="preserve"> </v>
      </c>
      <c r="BL10" s="6" t="str">
        <f>IF(BC10=0," ",IF(BF10/BC10*100&gt;200,"СВ.200",BF10/BC10))</f>
        <v xml:space="preserve"> </v>
      </c>
      <c r="BM10" s="6" t="str">
        <f>IF(BD10=0," ",IF(BG10/BD10*100&gt;200,"СВ.200",BG10/BD10))</f>
        <v xml:space="preserve"> </v>
      </c>
      <c r="BN10" s="6" t="str">
        <f>IF(BH10=0," ",IF(BE10/BH10*100&gt;200,"СВ.200",BE10/BH10))</f>
        <v xml:space="preserve"> </v>
      </c>
      <c r="BO10" s="6" t="str">
        <f>IF(BI10=0," ",IF(BF10/BI10*100&gt;200,"СВ.200",BF10/BI10))</f>
        <v xml:space="preserve"> </v>
      </c>
      <c r="BP10" s="6" t="str">
        <f>IF(BJ10=0," ",IF(BG10/BJ10*100&gt;200,"СВ.200",BG10/BJ10))</f>
        <v xml:space="preserve"> </v>
      </c>
      <c r="BQ10" s="28">
        <f t="shared" ref="BQ10:BQ15" si="12">BR10</f>
        <v>338214.71</v>
      </c>
      <c r="BR10" s="34">
        <v>338214.71</v>
      </c>
      <c r="BS10" s="28"/>
      <c r="BT10" s="35">
        <f>SUM(BU10:BV10)</f>
        <v>23652.49</v>
      </c>
      <c r="BU10" s="34">
        <v>23652.49</v>
      </c>
      <c r="BV10" s="28"/>
      <c r="BW10" s="35">
        <f>SUM(BX10:BY10)</f>
        <v>89726.09</v>
      </c>
      <c r="BX10" s="34">
        <v>89726.09</v>
      </c>
      <c r="BY10" s="28"/>
      <c r="BZ10" s="6">
        <f>IF(BQ10=0," ",IF(BT10/BQ10*100&gt;200,"СВ.200",BT10/BQ10))</f>
        <v>6.9933356831227117E-2</v>
      </c>
      <c r="CA10" s="6">
        <f>IF(BR10=0," ",IF(BU10/BR10*100&gt;200,"СВ.200",BU10/BR10))</f>
        <v>6.9933356831227117E-2</v>
      </c>
      <c r="CB10" s="6" t="str">
        <f>IF(BS10=0," ",IF(BV10/BS10*100&gt;200,"СВ.200",BV10/BS10))</f>
        <v xml:space="preserve"> </v>
      </c>
      <c r="CC10" s="6">
        <f>IF(BW10=0," ",IF(BT10/BW10*100&gt;200,"СВ.200",BT10/BW10))</f>
        <v>0.26360771989507181</v>
      </c>
      <c r="CD10" s="6">
        <f>IF(BX10=0," ",IF(BU10/BX10*100&gt;200,"СВ.200",BU10/BX10))</f>
        <v>0.26360771989507181</v>
      </c>
      <c r="CE10" s="6" t="str">
        <f>IF(BY10=0," ",IF(BV10/BY10*100&gt;200,"СВ.200",BV10/BY10))</f>
        <v xml:space="preserve"> </v>
      </c>
      <c r="CF10" s="28">
        <f t="shared" ref="CF10:CF15" si="13">CG10</f>
        <v>2400000</v>
      </c>
      <c r="CG10" s="34">
        <v>2400000</v>
      </c>
      <c r="CH10" s="28"/>
      <c r="CI10" s="28">
        <f>SUM(CJ10:CK10)</f>
        <v>2576813.23</v>
      </c>
      <c r="CJ10" s="34">
        <v>2576813.23</v>
      </c>
      <c r="CK10" s="28"/>
      <c r="CL10" s="28">
        <f>SUM(CM10:CN10)</f>
        <v>411541.55</v>
      </c>
      <c r="CM10" s="34">
        <v>411541.55</v>
      </c>
      <c r="CN10" s="28"/>
      <c r="CO10" s="6">
        <f>IF(CI10=0," ",IF(CI10/CF10*100&gt;200,"СВ.200",CI10/CF10))</f>
        <v>1.0736721791666666</v>
      </c>
      <c r="CP10" s="6">
        <f>IF(CJ10=0," ",IF(CJ10/CG10*100&gt;200,"СВ.200",CJ10/CG10))</f>
        <v>1.0736721791666666</v>
      </c>
      <c r="CQ10" s="6" t="str">
        <f>IF(CH10=0," ",IF(CK10/CH10*100&gt;200,"СВ.200",CK10/CH10))</f>
        <v xml:space="preserve"> </v>
      </c>
      <c r="CR10" s="6">
        <f>IF(CI10=0," ",IF(CL10/CI10*100&gt;200,"СВ.200",CL10/CI10))</f>
        <v>0.15970949900781128</v>
      </c>
      <c r="CS10" s="6">
        <f>IF(CJ10=0," ",IF(CM10/CJ10*100&gt;200,"СВ.200",CM10/CJ10))</f>
        <v>0.15970949900781128</v>
      </c>
      <c r="CT10" s="6" t="str">
        <f>IF(CN10=0," ",IF(CK10/CN10*100&gt;200,"СВ.200",CK10/CN10))</f>
        <v xml:space="preserve"> </v>
      </c>
      <c r="CU10" s="28">
        <f t="shared" ref="CU10:CU15" si="14">CV10</f>
        <v>90000</v>
      </c>
      <c r="CV10" s="34">
        <v>90000</v>
      </c>
      <c r="CW10" s="28"/>
      <c r="CX10" s="28">
        <f>SUM(CY10:CZ10)</f>
        <v>160400</v>
      </c>
      <c r="CY10" s="34">
        <v>160400</v>
      </c>
      <c r="CZ10" s="28"/>
      <c r="DA10" s="28">
        <f>SUM(DB10:DC10)</f>
        <v>5693000.3300000001</v>
      </c>
      <c r="DB10" s="34">
        <v>5693000.3300000001</v>
      </c>
      <c r="DC10" s="28"/>
      <c r="DD10" s="6">
        <f>IF(CU10=0," ",IF(CX10/CU10*100&gt;200,"СВ.200",CX10/CU10))</f>
        <v>1.7822222222222222</v>
      </c>
      <c r="DE10" s="6">
        <f>IF(CV10=0," ",IF(CY10/CV10*100&gt;200,"СВ.200",CY10/CV10))</f>
        <v>1.7822222222222222</v>
      </c>
      <c r="DF10" s="6" t="str">
        <f>IF(CW10=0," ",IF(CZ10/CW10*100&gt;200,"СВ.200",CZ10/CW10))</f>
        <v xml:space="preserve"> </v>
      </c>
      <c r="DG10" s="6">
        <f>IF(DA10=0," ",IF(CX10/DA10*100&gt;200,"СВ.200",CX10/DA10))</f>
        <v>2.8174950061877126E-2</v>
      </c>
      <c r="DH10" s="6">
        <f>IF(DB10=0," ",IF(CY10/DB10*100&gt;200,"СВ.200",CY10/DB10))</f>
        <v>2.8174950061877126E-2</v>
      </c>
      <c r="DI10" s="30"/>
      <c r="DJ10" s="28">
        <f t="shared" ref="DJ10:DJ15" si="15">SUM(DK10:DL10)</f>
        <v>4500000</v>
      </c>
      <c r="DK10" s="34">
        <v>4500000</v>
      </c>
      <c r="DL10" s="28"/>
      <c r="DM10" s="28">
        <f t="shared" ref="DM10:DM16" si="16">SUM(DN10:DO10)</f>
        <v>4434929.75</v>
      </c>
      <c r="DN10" s="34">
        <v>4434929.75</v>
      </c>
      <c r="DO10" s="28"/>
      <c r="DP10" s="28">
        <f t="shared" ref="DP10:DP16" si="17">SUM(DQ10:DR10)</f>
        <v>2666448.3199999998</v>
      </c>
      <c r="DQ10" s="34">
        <v>2666448.3199999998</v>
      </c>
      <c r="DR10" s="28"/>
      <c r="DS10" s="6">
        <f t="shared" ref="DS10:DU16" si="18">IF(DJ10=0," ",IF(DM10/DJ10*100&gt;200,"СВ.200",DM10/DJ10))</f>
        <v>0.98553994444444448</v>
      </c>
      <c r="DT10" s="6">
        <f t="shared" si="18"/>
        <v>0.98553994444444448</v>
      </c>
      <c r="DU10" s="6" t="str">
        <f t="shared" si="18"/>
        <v xml:space="preserve"> </v>
      </c>
      <c r="DV10" s="6">
        <f t="shared" ref="DV10:DX16" si="19">IF(DP10=0," ",IF(DM10/DP10*100&gt;200,"СВ.200",DM10/DP10))</f>
        <v>1.6632348419188565</v>
      </c>
      <c r="DW10" s="6">
        <f>IF(DQ10=0," ",IF(DN10/DQ10*100&gt;200,"СВ.200",DN10/DQ10))</f>
        <v>1.6632348419188565</v>
      </c>
      <c r="DX10" s="6" t="str">
        <f t="shared" si="19"/>
        <v xml:space="preserve"> </v>
      </c>
      <c r="DY10" s="105">
        <f t="shared" ref="DY10:DY15" si="20">DZ10</f>
        <v>0</v>
      </c>
      <c r="DZ10" s="34">
        <v>0</v>
      </c>
      <c r="EA10" s="28"/>
      <c r="EB10" s="105">
        <f t="shared" ref="EB10:EB15" si="21">EC10</f>
        <v>0</v>
      </c>
      <c r="EC10" s="34">
        <v>0</v>
      </c>
      <c r="ED10" s="28"/>
      <c r="EE10" s="105">
        <f t="shared" ref="EE10:EE15" si="22">EF10</f>
        <v>0</v>
      </c>
      <c r="EF10" s="34">
        <v>0</v>
      </c>
      <c r="EG10" s="28"/>
      <c r="EH10" s="6" t="str">
        <f>IF(DY10=0," ",IF(EB10/DY10*100&gt;200,"СВ.200",EB10/DY10))</f>
        <v xml:space="preserve"> </v>
      </c>
      <c r="EI10" s="6" t="str">
        <f>IF(DZ10=0," ",IF(EC10/DZ10*100&gt;200,"СВ.200",EC10/DZ10))</f>
        <v xml:space="preserve"> </v>
      </c>
      <c r="EJ10" s="6" t="str">
        <f>IF(EA10=0," ",IF(ED10/EA10*100&gt;200,"СВ.200",ED10/EA10))</f>
        <v xml:space="preserve"> </v>
      </c>
      <c r="EK10" s="6" t="str">
        <f>IF(EE10=0," ",IF(EB10/EE10*100&gt;200,"СВ.200",EB10/EE10))</f>
        <v xml:space="preserve"> </v>
      </c>
      <c r="EL10" s="6" t="str">
        <f>IF(EF10=0," ",IF(EC10/EF10*100&gt;200,"СВ.200",EC10/EF10))</f>
        <v xml:space="preserve"> </v>
      </c>
      <c r="EM10" s="6" t="str">
        <f>IF(EG10=0," ",IF(ED10/EG10*100&gt;200,"СВ.200",ED10/EG10))</f>
        <v xml:space="preserve"> </v>
      </c>
      <c r="EN10" s="28">
        <f t="shared" ref="EN10:EN15" si="23">EO10</f>
        <v>472103.81</v>
      </c>
      <c r="EO10" s="34">
        <v>472103.81</v>
      </c>
      <c r="EP10" s="28"/>
      <c r="EQ10" s="28">
        <f t="shared" ref="EQ10:EQ15" si="24">ER10</f>
        <v>721086.01</v>
      </c>
      <c r="ER10" s="34">
        <v>721086.01</v>
      </c>
      <c r="ES10" s="28"/>
      <c r="ET10" s="28">
        <f t="shared" ref="ET10:ET15" si="25">EU10</f>
        <v>695558.43</v>
      </c>
      <c r="EU10" s="34">
        <v>695558.43</v>
      </c>
      <c r="EV10" s="28"/>
      <c r="EW10" s="6">
        <f>IF(EN10=0," ",IF(EQ10/EN10*100&gt;200,"СВ.200",EQ10/EN10))</f>
        <v>1.5273886690302287</v>
      </c>
      <c r="EX10" s="6">
        <f>IF(EO10=0," ",IF(ER10/EO10*100&gt;200,"СВ.200",ER10/EO10))</f>
        <v>1.5273886690302287</v>
      </c>
      <c r="EY10" s="6" t="str">
        <f>IF(EP10=0," ",IF(ES10/EP10*100&gt;200,"СВ.200",ES10/EP10))</f>
        <v xml:space="preserve"> </v>
      </c>
      <c r="EZ10" s="6">
        <f>IF(ET10=0," ",IF(EQ10/ET10*100&gt;200,"СВ.200",EQ10/ET10))</f>
        <v>1.0367008419407697</v>
      </c>
      <c r="FA10" s="6">
        <f>IF(EU10=0," ",IF(ER10/EU10*100&gt;200,"СВ.200",ER10/EU10))</f>
        <v>1.0367008419407697</v>
      </c>
      <c r="FB10" s="6" t="str">
        <f>IF(EV10=0," ",IF(ES10/EV10*100&gt;200,"СВ.200",ES10/EV10))</f>
        <v xml:space="preserve"> </v>
      </c>
      <c r="FC10" s="28">
        <f t="shared" ref="FC10:FC15" si="26">FD10</f>
        <v>0</v>
      </c>
      <c r="FD10" s="34">
        <v>0</v>
      </c>
      <c r="FE10" s="28"/>
      <c r="FF10" s="28">
        <f t="shared" ref="FF10:FF15" si="27">FG10+FH10</f>
        <v>0</v>
      </c>
      <c r="FG10" s="34">
        <v>0</v>
      </c>
      <c r="FH10" s="28"/>
      <c r="FI10" s="28">
        <f t="shared" ref="FI10:FI15" si="28">FJ10+FK10</f>
        <v>0</v>
      </c>
      <c r="FJ10" s="34">
        <v>0</v>
      </c>
      <c r="FK10" s="28"/>
      <c r="FL10" s="6" t="str">
        <f>IF(FC10=0," ",IF(FF10/FC10*100&gt;200,"СВ.200",FF10/FC10))</f>
        <v xml:space="preserve"> </v>
      </c>
      <c r="FM10" s="6" t="str">
        <f>IF(FD10=0," ",IF(FG10/FD10*100&gt;200,"СВ.200",FG10/FD10))</f>
        <v xml:space="preserve"> </v>
      </c>
      <c r="FN10" s="6" t="str">
        <f>IF(FE10=0," ",IF(FH10/FE10*100&gt;200,"СВ.200",FH10/FE10))</f>
        <v xml:space="preserve"> </v>
      </c>
      <c r="FO10" s="6" t="str">
        <f>IF(FI10=0," ",IF(FF10/FI10*100&gt;200,"СВ.200",FF10/FI10))</f>
        <v xml:space="preserve"> </v>
      </c>
      <c r="FP10" s="6" t="str">
        <f t="shared" ref="FP10:FQ16" si="29">IF(FJ10=0," ",IF(FG10/FJ10*100&gt;200,"СВ.200",FG10/FJ10))</f>
        <v xml:space="preserve"> </v>
      </c>
      <c r="FQ10" s="6" t="str">
        <f t="shared" si="29"/>
        <v xml:space="preserve"> </v>
      </c>
      <c r="FR10" s="28">
        <f t="shared" ref="FR10:FR15" si="30">FS10</f>
        <v>765000</v>
      </c>
      <c r="FS10" s="34">
        <v>765000</v>
      </c>
      <c r="FT10" s="28"/>
      <c r="FU10" s="28">
        <f t="shared" ref="FU10:FU15" si="31">FV10+FW10</f>
        <v>683735.4</v>
      </c>
      <c r="FV10" s="34">
        <v>683735.4</v>
      </c>
      <c r="FW10" s="28"/>
      <c r="FX10" s="28">
        <f t="shared" ref="FX10:FX15" si="32">FY10+FZ10</f>
        <v>478125.65</v>
      </c>
      <c r="FY10" s="34">
        <v>478125.65</v>
      </c>
      <c r="FZ10" s="28"/>
      <c r="GA10" s="6">
        <f t="shared" ref="GA10:GC37" si="33">IF(FR10=0," ",IF(FU10/FR10*100&gt;200,"СВ.200",FU10/FR10))</f>
        <v>0.89377176470588238</v>
      </c>
      <c r="GB10" s="6">
        <f t="shared" si="33"/>
        <v>0.89377176470588238</v>
      </c>
      <c r="GC10" s="11" t="str">
        <f t="shared" si="33"/>
        <v xml:space="preserve"> </v>
      </c>
      <c r="GD10" s="6">
        <f t="shared" ref="GD10:GF16" si="34">IF(FX10=0," ",IF(FU10/FX10*100&gt;200,"СВ.200",FU10/FX10))</f>
        <v>1.4300328794324253</v>
      </c>
      <c r="GE10" s="6">
        <f t="shared" si="34"/>
        <v>1.4300328794324253</v>
      </c>
      <c r="GF10" s="6" t="str">
        <f t="shared" si="34"/>
        <v xml:space="preserve"> </v>
      </c>
      <c r="GG10" s="106">
        <f t="shared" ref="GG10:GH16" si="35">O10/F10</f>
        <v>0.152920103086292</v>
      </c>
      <c r="GH10" s="7">
        <f t="shared" si="35"/>
        <v>0.152920103086292</v>
      </c>
      <c r="GI10" s="101"/>
      <c r="GJ10" s="107">
        <f>L10/C10</f>
        <v>0.1562932262656474</v>
      </c>
      <c r="GK10" s="7">
        <f>M10/D10</f>
        <v>0.1562932262656474</v>
      </c>
      <c r="GL10" s="101"/>
      <c r="GM10" s="36">
        <f>IF(AD10&lt;=0," ",IF(O10&lt;=0," ",IF(AD10/O10*100&gt;200,"СВ.200",AD10/O10)))</f>
        <v>0.14936568507363646</v>
      </c>
      <c r="GN10" s="6">
        <f t="shared" ref="GM10:GO42" si="36">IF(AE10&lt;=0," ",IF(P10&lt;=0," ",IF(AE10/P10*100&gt;200,"СВ.200",AE10/P10)))</f>
        <v>0.14936568507363646</v>
      </c>
      <c r="GO10" s="101"/>
      <c r="GP10" s="36">
        <f>IF(AA10&lt;=0," ",IF(L10&lt;=0," ",IF(AA10/L10*100&gt;200,"СВ.200",AA10/L10)))</f>
        <v>0.15940261589809465</v>
      </c>
      <c r="GQ10" s="6">
        <f t="shared" ref="GP10:GR42" si="37">IF(AB10&lt;=0," ",IF(M10&lt;=0," ",IF(AB10/M10*100&gt;200,"СВ.200",AB10/M10)))</f>
        <v>0.15940261589809465</v>
      </c>
      <c r="GR10" s="101"/>
      <c r="GS10" s="36" t="str">
        <f>IF(BH10=0," ",IF(BH10/O10*100&gt;200,"СВ.200",BH10/O10))</f>
        <v xml:space="preserve"> </v>
      </c>
      <c r="GT10" s="6" t="str">
        <f>IF(BI10=0," ",IF(BI10/P10*100&gt;200,"СВ.200",BI10/P10))</f>
        <v xml:space="preserve"> </v>
      </c>
      <c r="GU10" s="25"/>
      <c r="GV10" s="36" t="str">
        <f>IF(BE10=0," ",IF(BE10/L10*100&gt;200,"СВ.200",BE10/L10))</f>
        <v xml:space="preserve"> </v>
      </c>
      <c r="GW10" s="6" t="str">
        <f t="shared" ref="GW10:GX42" si="38">IF(BF10&lt;=0," ",IF(M10&lt;=0," ",IF(BF10/M10*100&gt;200,"СВ.200",BF10/M10)))</f>
        <v xml:space="preserve"> </v>
      </c>
      <c r="GX10" s="25"/>
      <c r="GY10" s="36">
        <f>IF(DA10&lt;=0," ",IF(O10&lt;=0," ",IF(DA10/O10*100&gt;200,"СВ.200",DA10/O10)))</f>
        <v>0.22037596716921173</v>
      </c>
      <c r="GZ10" s="6">
        <f t="shared" ref="GY10:HA42" si="39">IF(DB10&lt;=0," ",IF(P10&lt;=0," ",IF(DB10/P10*100&gt;200,"СВ.200",DB10/P10)))</f>
        <v>0.22037596716921173</v>
      </c>
      <c r="HA10" s="101"/>
      <c r="HB10" s="36">
        <f t="shared" ref="HB10:HD42" si="40">IF(CX10&lt;=0," ",IF(L10&lt;=0," ",IF(CX10/L10*100&gt;200,"СВ.200",CX10/L10)))</f>
        <v>5.1673174740338472E-3</v>
      </c>
      <c r="HC10" s="6">
        <f t="shared" si="40"/>
        <v>5.1673174740338472E-3</v>
      </c>
      <c r="HD10" s="7"/>
      <c r="HE10" s="36">
        <f>IF(ET10&lt;=0," ",IF(O10&lt;=0," ",IF(ET10/O10*100&gt;200,"СВ.200",ET10/O10)))</f>
        <v>2.6925057588034332E-2</v>
      </c>
      <c r="HF10" s="6">
        <f t="shared" ref="HE10:HG42" si="41">IF(EU10&lt;=0," ",IF(P10&lt;=0," ",IF(EU10/P10*100&gt;200,"СВ.200",EU10/P10)))</f>
        <v>2.6925057588034332E-2</v>
      </c>
      <c r="HG10" s="12"/>
      <c r="HH10" s="36">
        <f t="shared" ref="HH10:HJ42" si="42">IF(EQ10&lt;=0," ",IF(L10&lt;=0," ",IF(EQ10/L10*100&gt;200,"СВ.200",EQ10/L10)))</f>
        <v>2.3229927305201657E-2</v>
      </c>
      <c r="HI10" s="6">
        <f t="shared" si="42"/>
        <v>2.3229927305201657E-2</v>
      </c>
      <c r="HJ10" s="25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</row>
    <row r="11" spans="1:244" s="9" customFormat="1" ht="15.75" outlineLevel="1" x14ac:dyDescent="0.25">
      <c r="A11" s="26">
        <v>2</v>
      </c>
      <c r="B11" s="27" t="s">
        <v>25</v>
      </c>
      <c r="C11" s="28">
        <f t="shared" si="6"/>
        <v>6277926326.6700001</v>
      </c>
      <c r="D11" s="29">
        <v>6277926326.6700001</v>
      </c>
      <c r="E11" s="31"/>
      <c r="F11" s="28">
        <f t="shared" si="7"/>
        <v>5381772706.0900002</v>
      </c>
      <c r="G11" s="29">
        <v>5381772706.0900002</v>
      </c>
      <c r="H11" s="31"/>
      <c r="I11" s="28">
        <f t="shared" si="8"/>
        <v>588778172.67000008</v>
      </c>
      <c r="J11" s="102">
        <v>588778172.67000008</v>
      </c>
      <c r="K11" s="28"/>
      <c r="L11" s="28">
        <f t="shared" ref="L11:L16" si="43">SUM(M11:N11)</f>
        <v>612485276.25</v>
      </c>
      <c r="M11" s="29">
        <v>612485276.25</v>
      </c>
      <c r="N11" s="28"/>
      <c r="O11" s="28">
        <f t="shared" ref="O11:O16" si="44">SUM(P11:Q11)</f>
        <v>644296462.36000001</v>
      </c>
      <c r="P11" s="29">
        <v>644296462.36000001</v>
      </c>
      <c r="Q11" s="28"/>
      <c r="R11" s="6">
        <f t="shared" ref="R11:T16" si="45">IF(I11=0," ",IF(L11/I11*100&gt;200,"СВ.200",L11/I11))</f>
        <v>1.0402649158553086</v>
      </c>
      <c r="S11" s="6">
        <f t="shared" si="45"/>
        <v>1.0402649158553086</v>
      </c>
      <c r="T11" s="6" t="str">
        <f t="shared" si="45"/>
        <v xml:space="preserve"> </v>
      </c>
      <c r="U11" s="6">
        <f t="shared" ref="U11:W16" si="46">IF(O11=0," ",IF(L11/O11*100&gt;200,"СВ.200",L11/O11))</f>
        <v>0.95062647714457638</v>
      </c>
      <c r="V11" s="6">
        <f t="shared" si="46"/>
        <v>0.95062647714457638</v>
      </c>
      <c r="W11" s="6" t="str">
        <f t="shared" si="46"/>
        <v xml:space="preserve"> </v>
      </c>
      <c r="X11" s="28">
        <f t="shared" si="9"/>
        <v>212085067</v>
      </c>
      <c r="Y11" s="34">
        <v>212085067</v>
      </c>
      <c r="Z11" s="28"/>
      <c r="AA11" s="28">
        <f t="shared" ref="AA11:AA16" si="47">SUM(AB11:AC11)</f>
        <v>219326641.16</v>
      </c>
      <c r="AB11" s="34">
        <v>219326641.16</v>
      </c>
      <c r="AC11" s="28"/>
      <c r="AD11" s="28">
        <f t="shared" ref="AD11:AD16" si="48">SUM(AE11:AF11)</f>
        <v>201917375.19999999</v>
      </c>
      <c r="AE11" s="34">
        <v>201917375.19999999</v>
      </c>
      <c r="AF11" s="28"/>
      <c r="AG11" s="6">
        <f t="shared" ref="AG11:AI16" si="49">IF(X11=0," ",IF(AA11/X11*100&gt;200,"СВ.200",AA11/X11))</f>
        <v>1.0341446678091673</v>
      </c>
      <c r="AH11" s="6">
        <f t="shared" si="49"/>
        <v>1.0341446678091673</v>
      </c>
      <c r="AI11" s="6" t="str">
        <f t="shared" si="49"/>
        <v xml:space="preserve"> </v>
      </c>
      <c r="AJ11" s="6">
        <f t="shared" ref="AJ11:AJ16" si="50">IF(AD11=0," ",IF(AA11/AD11*100&gt;200,"СВ.200",AA11/AD11))</f>
        <v>1.0862197517314003</v>
      </c>
      <c r="AK11" s="6">
        <f>IF(AE11=0," ",IF(AB11/AE11*100&gt;200,"СВ.200",AB11/AE11))</f>
        <v>1.0862197517314003</v>
      </c>
      <c r="AL11" s="6" t="str">
        <f t="shared" ref="AK11:AL16" si="51">IF(AF11=0," ",IF(AC11/AF11*100&gt;200,"СВ.200",AC11/AF11))</f>
        <v xml:space="preserve"> </v>
      </c>
      <c r="AM11" s="28">
        <f t="shared" si="10"/>
        <v>15171302</v>
      </c>
      <c r="AN11" s="34">
        <v>15171302</v>
      </c>
      <c r="AO11" s="28"/>
      <c r="AP11" s="28">
        <f t="shared" ref="AP11:AP16" si="52">SUM(AQ11:AR11)</f>
        <v>15195141.57</v>
      </c>
      <c r="AQ11" s="104">
        <v>15195141.57</v>
      </c>
      <c r="AR11" s="28"/>
      <c r="AS11" s="28">
        <f t="shared" ref="AS11:AS16" si="53">SUM(AT11:AU11)</f>
        <v>14857571.75</v>
      </c>
      <c r="AT11" s="104">
        <v>14857571.75</v>
      </c>
      <c r="AU11" s="28"/>
      <c r="AV11" s="6">
        <f t="shared" ref="AV11:AX16" si="54">IF(AM11=0," ",IF(AP11/AM11*100&gt;200,"СВ.200",AP11/AM11))</f>
        <v>1.0015713595313045</v>
      </c>
      <c r="AW11" s="6">
        <f t="shared" si="54"/>
        <v>1.0015713595313045</v>
      </c>
      <c r="AX11" s="6" t="str">
        <f t="shared" si="54"/>
        <v xml:space="preserve"> </v>
      </c>
      <c r="AY11" s="6">
        <f>IF(AS11=0," ",IF(AP11/AS11*100&gt;200,"СВ.200",AP11/AS11))</f>
        <v>1.0227203896895198</v>
      </c>
      <c r="AZ11" s="6">
        <f t="shared" ref="AY11:BA16" si="55">IF(AT11=0," ",IF(AQ11/AT11*100&gt;200,"СВ.200",AQ11/AT11))</f>
        <v>1.0227203896895198</v>
      </c>
      <c r="BA11" s="6" t="str">
        <f t="shared" si="55"/>
        <v xml:space="preserve"> </v>
      </c>
      <c r="BB11" s="28">
        <f t="shared" si="11"/>
        <v>11843216</v>
      </c>
      <c r="BC11" s="34">
        <v>11843216</v>
      </c>
      <c r="BD11" s="28"/>
      <c r="BE11" s="28">
        <f t="shared" ref="BE11:BE16" si="56">SUM(BF11:BG11)</f>
        <v>11867491.51</v>
      </c>
      <c r="BF11" s="34">
        <v>11867491.51</v>
      </c>
      <c r="BG11" s="28"/>
      <c r="BH11" s="28">
        <f t="shared" ref="BH11:BH16" si="57">SUM(BI11:BJ11)</f>
        <v>10429063.23</v>
      </c>
      <c r="BI11" s="34">
        <v>10429063.23</v>
      </c>
      <c r="BJ11" s="28"/>
      <c r="BK11" s="6">
        <f t="shared" ref="BK11:BM16" si="58">IF(BB11=0," ",IF(BE11/BB11*100&gt;200,"СВ.200",BE11/BB11))</f>
        <v>1.0020497396990817</v>
      </c>
      <c r="BL11" s="6">
        <f t="shared" si="58"/>
        <v>1.0020497396990817</v>
      </c>
      <c r="BM11" s="6" t="str">
        <f t="shared" si="58"/>
        <v xml:space="preserve"> </v>
      </c>
      <c r="BN11" s="6">
        <f t="shared" ref="BN11:BP16" si="59">IF(BH11=0," ",IF(BE11/BH11*100&gt;200,"СВ.200",BE11/BH11))</f>
        <v>1.1379249744945692</v>
      </c>
      <c r="BO11" s="6">
        <f t="shared" si="59"/>
        <v>1.1379249744945692</v>
      </c>
      <c r="BP11" s="6" t="str">
        <f t="shared" si="59"/>
        <v xml:space="preserve"> </v>
      </c>
      <c r="BQ11" s="28">
        <f t="shared" si="12"/>
        <v>1020504</v>
      </c>
      <c r="BR11" s="34">
        <v>1020504</v>
      </c>
      <c r="BS11" s="28"/>
      <c r="BT11" s="35">
        <f t="shared" ref="BT11:BT16" si="60">SUM(BU11:BV11)</f>
        <v>1359182.84</v>
      </c>
      <c r="BU11" s="34">
        <v>1359182.84</v>
      </c>
      <c r="BV11" s="28"/>
      <c r="BW11" s="35">
        <f t="shared" ref="BW11:BW16" si="61">SUM(BX11:BY11)</f>
        <v>1026185.88</v>
      </c>
      <c r="BX11" s="34">
        <v>1026185.88</v>
      </c>
      <c r="BY11" s="28"/>
      <c r="BZ11" s="6">
        <f t="shared" ref="BZ11:CB16" si="62">IF(BQ11=0," ",IF(BT11/BQ11*100&gt;200,"СВ.200",BT11/BQ11))</f>
        <v>1.3318740935851305</v>
      </c>
      <c r="CA11" s="6">
        <f t="shared" si="62"/>
        <v>1.3318740935851305</v>
      </c>
      <c r="CB11" s="6" t="str">
        <f t="shared" si="62"/>
        <v xml:space="preserve"> </v>
      </c>
      <c r="CC11" s="6">
        <f t="shared" ref="CC11:CE16" si="63">IF(BW11=0," ",IF(BT11/BW11*100&gt;200,"СВ.200",BT11/BW11))</f>
        <v>1.3244996510768596</v>
      </c>
      <c r="CD11" s="6">
        <f t="shared" si="63"/>
        <v>1.3244996510768596</v>
      </c>
      <c r="CE11" s="6" t="str">
        <f t="shared" si="63"/>
        <v xml:space="preserve"> </v>
      </c>
      <c r="CF11" s="28">
        <f t="shared" si="13"/>
        <v>96448095.670000002</v>
      </c>
      <c r="CG11" s="34">
        <v>96448095.670000002</v>
      </c>
      <c r="CH11" s="28"/>
      <c r="CI11" s="28">
        <f t="shared" ref="CI11:CI16" si="64">SUM(CJ11:CK11)</f>
        <v>91422430.680000007</v>
      </c>
      <c r="CJ11" s="34">
        <v>91422430.680000007</v>
      </c>
      <c r="CK11" s="28"/>
      <c r="CL11" s="28">
        <f t="shared" ref="CL11:CL16" si="65">SUM(CM11:CN11)</f>
        <v>153981891.46000001</v>
      </c>
      <c r="CM11" s="34">
        <v>153981891.46000001</v>
      </c>
      <c r="CN11" s="28"/>
      <c r="CO11" s="6">
        <f t="shared" ref="CO11:CQ16" si="66">IF(CF11=0," ",IF(CI11/CF11*100&gt;200,"СВ.200",CI11/CF11))</f>
        <v>0.94789254308145743</v>
      </c>
      <c r="CP11" s="6">
        <f t="shared" si="66"/>
        <v>0.94789254308145743</v>
      </c>
      <c r="CQ11" s="6" t="str">
        <f t="shared" si="66"/>
        <v xml:space="preserve"> </v>
      </c>
      <c r="CR11" s="6">
        <f t="shared" ref="CR11:CT16" si="67">IF(CL11=0," ",IF(CI11/CL11*100&gt;200,"СВ.200",CI11/CL11))</f>
        <v>0.59372196180450787</v>
      </c>
      <c r="CS11" s="6">
        <f t="shared" si="67"/>
        <v>0.59372196180450787</v>
      </c>
      <c r="CT11" s="6" t="str">
        <f t="shared" si="67"/>
        <v xml:space="preserve"> </v>
      </c>
      <c r="CU11" s="28">
        <f t="shared" si="14"/>
        <v>9993184</v>
      </c>
      <c r="CV11" s="34">
        <v>9993184</v>
      </c>
      <c r="CW11" s="28"/>
      <c r="CX11" s="28">
        <f t="shared" ref="CX11:CX16" si="68">SUM(CY11:CZ11)</f>
        <v>12140986.029999999</v>
      </c>
      <c r="CY11" s="34">
        <v>12140986.029999999</v>
      </c>
      <c r="CZ11" s="28"/>
      <c r="DA11" s="28">
        <f t="shared" ref="DA11:DA16" si="69">SUM(DB11:DC11)</f>
        <v>33886618.530000001</v>
      </c>
      <c r="DB11" s="34">
        <v>33886618.530000001</v>
      </c>
      <c r="DC11" s="28"/>
      <c r="DD11" s="6">
        <f t="shared" ref="DD11:DF16" si="70">IF(CU11=0," ",IF(CX11/CU11*100&gt;200,"СВ.200",CX11/CU11))</f>
        <v>1.2149266970367001</v>
      </c>
      <c r="DE11" s="6">
        <f t="shared" si="70"/>
        <v>1.2149266970367001</v>
      </c>
      <c r="DF11" s="6" t="str">
        <f t="shared" si="70"/>
        <v xml:space="preserve"> </v>
      </c>
      <c r="DG11" s="6">
        <f t="shared" ref="DG11:DH16" si="71">IF(DA11=0," ",IF(CX11/DA11*100&gt;200,"СВ.200",CX11/DA11))</f>
        <v>0.35828260701939085</v>
      </c>
      <c r="DH11" s="6">
        <f t="shared" si="71"/>
        <v>0.35828260701939085</v>
      </c>
      <c r="DI11" s="30"/>
      <c r="DJ11" s="28">
        <f t="shared" si="15"/>
        <v>46037857</v>
      </c>
      <c r="DK11" s="34">
        <v>46037857</v>
      </c>
      <c r="DL11" s="28"/>
      <c r="DM11" s="28">
        <f t="shared" si="16"/>
        <v>52192363.880000003</v>
      </c>
      <c r="DN11" s="34">
        <v>52192363.880000003</v>
      </c>
      <c r="DO11" s="28"/>
      <c r="DP11" s="28">
        <f t="shared" si="17"/>
        <v>76021240.450000003</v>
      </c>
      <c r="DQ11" s="34">
        <v>76021240.450000003</v>
      </c>
      <c r="DR11" s="28"/>
      <c r="DS11" s="6">
        <f t="shared" si="18"/>
        <v>1.1336836091219451</v>
      </c>
      <c r="DT11" s="6">
        <f t="shared" si="18"/>
        <v>1.1336836091219451</v>
      </c>
      <c r="DU11" s="6" t="str">
        <f t="shared" si="18"/>
        <v xml:space="preserve"> </v>
      </c>
      <c r="DV11" s="6">
        <f t="shared" si="19"/>
        <v>0.68654975334594137</v>
      </c>
      <c r="DW11" s="6">
        <f>IF(DQ11=0," ",IF(DN11/DQ11*100&gt;200,"СВ.200",DN11/DQ11))</f>
        <v>0.68654975334594137</v>
      </c>
      <c r="DX11" s="6" t="str">
        <f t="shared" si="19"/>
        <v xml:space="preserve"> </v>
      </c>
      <c r="DY11" s="105">
        <f t="shared" si="20"/>
        <v>4681878</v>
      </c>
      <c r="DZ11" s="34">
        <v>4681878</v>
      </c>
      <c r="EA11" s="28"/>
      <c r="EB11" s="105">
        <f t="shared" si="21"/>
        <v>4681878.1399999997</v>
      </c>
      <c r="EC11" s="34">
        <v>4681878.1399999997</v>
      </c>
      <c r="ED11" s="28"/>
      <c r="EE11" s="105">
        <f t="shared" si="22"/>
        <v>14282486.939999999</v>
      </c>
      <c r="EF11" s="34">
        <v>14282486.939999999</v>
      </c>
      <c r="EG11" s="28"/>
      <c r="EH11" s="6">
        <f t="shared" ref="EH11:EJ16" si="72">IF(DY11=0," ",IF(EB11/DY11*100&gt;200,"СВ.200",EB11/DY11))</f>
        <v>1.0000000299025305</v>
      </c>
      <c r="EI11" s="6">
        <f t="shared" si="72"/>
        <v>1.0000000299025305</v>
      </c>
      <c r="EJ11" s="6" t="str">
        <f t="shared" si="72"/>
        <v xml:space="preserve"> </v>
      </c>
      <c r="EK11" s="6">
        <f t="shared" ref="EK11:EM16" si="73">IF(EE11=0," ",IF(EB11/EE11*100&gt;200,"СВ.200",EB11/EE11))</f>
        <v>0.32780552572309929</v>
      </c>
      <c r="EL11" s="6">
        <f t="shared" si="73"/>
        <v>0.32780552572309929</v>
      </c>
      <c r="EM11" s="6" t="str">
        <f t="shared" si="73"/>
        <v xml:space="preserve"> </v>
      </c>
      <c r="EN11" s="28">
        <f t="shared" si="23"/>
        <v>25077317</v>
      </c>
      <c r="EO11" s="34">
        <v>25077317</v>
      </c>
      <c r="EP11" s="28"/>
      <c r="EQ11" s="28">
        <f t="shared" si="24"/>
        <v>29116369.949999999</v>
      </c>
      <c r="ER11" s="34">
        <v>29116369.949999999</v>
      </c>
      <c r="ES11" s="28"/>
      <c r="ET11" s="28">
        <f t="shared" si="25"/>
        <v>28391703.379999999</v>
      </c>
      <c r="EU11" s="34">
        <v>28391703.379999999</v>
      </c>
      <c r="EV11" s="28"/>
      <c r="EW11" s="6">
        <f t="shared" ref="EW11:EY16" si="74">IF(EN11=0," ",IF(EQ11/EN11*100&gt;200,"СВ.200",EQ11/EN11))</f>
        <v>1.1610639985928319</v>
      </c>
      <c r="EX11" s="6">
        <f t="shared" si="74"/>
        <v>1.1610639985928319</v>
      </c>
      <c r="EY11" s="6" t="str">
        <f t="shared" si="74"/>
        <v xml:space="preserve"> </v>
      </c>
      <c r="EZ11" s="6">
        <f t="shared" ref="EZ11:FB16" si="75">IF(ET11=0," ",IF(EQ11/ET11*100&gt;200,"СВ.200",EQ11/ET11))</f>
        <v>1.0255238849286683</v>
      </c>
      <c r="FA11" s="6">
        <f t="shared" si="75"/>
        <v>1.0255238849286683</v>
      </c>
      <c r="FB11" s="6" t="str">
        <f t="shared" si="75"/>
        <v xml:space="preserve"> </v>
      </c>
      <c r="FC11" s="28">
        <f t="shared" si="26"/>
        <v>65325327</v>
      </c>
      <c r="FD11" s="34">
        <v>65325327</v>
      </c>
      <c r="FE11" s="28"/>
      <c r="FF11" s="28">
        <f t="shared" si="27"/>
        <v>71360472.150000006</v>
      </c>
      <c r="FG11" s="34">
        <v>71360472.150000006</v>
      </c>
      <c r="FH11" s="28"/>
      <c r="FI11" s="28">
        <f t="shared" si="28"/>
        <v>9946910.5099999998</v>
      </c>
      <c r="FJ11" s="34">
        <v>9946910.5099999998</v>
      </c>
      <c r="FK11" s="28"/>
      <c r="FL11" s="6">
        <f t="shared" ref="FL11:FN16" si="76">IF(FC11=0," ",IF(FF11/FC11*100&gt;200,"СВ.200",FF11/FC11))</f>
        <v>1.0923859921895225</v>
      </c>
      <c r="FM11" s="6">
        <f t="shared" si="76"/>
        <v>1.0923859921895225</v>
      </c>
      <c r="FN11" s="6" t="str">
        <f t="shared" si="76"/>
        <v xml:space="preserve"> </v>
      </c>
      <c r="FO11" s="6" t="str">
        <f t="shared" ref="FO11:FO16" si="77">IF(FI11=0," ",IF(FF11/FI11*100&gt;200,"СВ.200",FF11/FI11))</f>
        <v>СВ.200</v>
      </c>
      <c r="FP11" s="6" t="str">
        <f t="shared" si="29"/>
        <v>СВ.200</v>
      </c>
      <c r="FQ11" s="6" t="str">
        <f t="shared" si="29"/>
        <v xml:space="preserve"> </v>
      </c>
      <c r="FR11" s="28">
        <f t="shared" si="30"/>
        <v>2228864</v>
      </c>
      <c r="FS11" s="34">
        <v>2228864</v>
      </c>
      <c r="FT11" s="28"/>
      <c r="FU11" s="28">
        <f t="shared" si="31"/>
        <v>2149031.2200000002</v>
      </c>
      <c r="FV11" s="34">
        <v>2149031.2200000002</v>
      </c>
      <c r="FW11" s="28"/>
      <c r="FX11" s="28">
        <f t="shared" si="32"/>
        <v>1842162.25</v>
      </c>
      <c r="FY11" s="34">
        <v>1842162.25</v>
      </c>
      <c r="FZ11" s="28"/>
      <c r="GA11" s="6">
        <f t="shared" si="33"/>
        <v>0.96418230093895374</v>
      </c>
      <c r="GB11" s="6">
        <f t="shared" si="33"/>
        <v>0.96418230093895374</v>
      </c>
      <c r="GC11" s="11" t="str">
        <f t="shared" si="33"/>
        <v xml:space="preserve"> </v>
      </c>
      <c r="GD11" s="6">
        <f t="shared" si="34"/>
        <v>1.1665808589878552</v>
      </c>
      <c r="GE11" s="6">
        <f t="shared" si="34"/>
        <v>1.1665808589878552</v>
      </c>
      <c r="GF11" s="6" t="str">
        <f t="shared" si="34"/>
        <v xml:space="preserve"> </v>
      </c>
      <c r="GG11" s="106">
        <f t="shared" si="35"/>
        <v>0.11971825967880728</v>
      </c>
      <c r="GH11" s="7">
        <f t="shared" si="35"/>
        <v>0.11971825967880728</v>
      </c>
      <c r="GI11" s="101"/>
      <c r="GJ11" s="107">
        <f t="shared" ref="GJ11:GK16" si="78">L11/C11</f>
        <v>9.756171773600289E-2</v>
      </c>
      <c r="GK11" s="7">
        <f t="shared" si="78"/>
        <v>9.756171773600289E-2</v>
      </c>
      <c r="GL11" s="101"/>
      <c r="GM11" s="36">
        <f t="shared" si="36"/>
        <v>0.31339202835352348</v>
      </c>
      <c r="GN11" s="6">
        <f t="shared" si="36"/>
        <v>0.31339202835352348</v>
      </c>
      <c r="GO11" s="101"/>
      <c r="GP11" s="36">
        <f t="shared" si="37"/>
        <v>0.35809292021327999</v>
      </c>
      <c r="GQ11" s="6">
        <f t="shared" si="37"/>
        <v>0.35809292021327999</v>
      </c>
      <c r="GR11" s="6" t="str">
        <f t="shared" ref="GR11:GR17" si="79">IF(AC11&lt;=0," ",IF(Q11&lt;=0," ",IF(AC11/Q11*100&gt;200,"СВ.200",AC11/Q11)))</f>
        <v xml:space="preserve"> </v>
      </c>
      <c r="GS11" s="36">
        <f t="shared" ref="GS11:GT16" si="80">IF(BH11=0," ",IF(BH11/O11*100&gt;200,"СВ.200",BH11/O11))</f>
        <v>1.6186746069967978E-2</v>
      </c>
      <c r="GT11" s="6">
        <f t="shared" si="80"/>
        <v>1.6186746069967978E-2</v>
      </c>
      <c r="GU11" s="25"/>
      <c r="GV11" s="36">
        <f t="shared" ref="GV11:GV42" si="81">IF(BE11&lt;=0," ",IF(L11&lt;=0," ",IF(BE11/L11*100&gt;200,"СВ.200",BE11/L11)))</f>
        <v>1.9375962117260774E-2</v>
      </c>
      <c r="GW11" s="6">
        <f t="shared" si="38"/>
        <v>1.9375962117260774E-2</v>
      </c>
      <c r="GX11" s="25"/>
      <c r="GY11" s="36">
        <f t="shared" si="39"/>
        <v>5.2594761122661399E-2</v>
      </c>
      <c r="GZ11" s="6">
        <f t="shared" si="39"/>
        <v>5.2594761122661399E-2</v>
      </c>
      <c r="HA11" s="6" t="str">
        <f t="shared" si="39"/>
        <v xml:space="preserve"> </v>
      </c>
      <c r="HB11" s="36">
        <f t="shared" si="40"/>
        <v>1.9822494516659003E-2</v>
      </c>
      <c r="HC11" s="6">
        <f t="shared" si="40"/>
        <v>1.9822494516659003E-2</v>
      </c>
      <c r="HD11" s="6"/>
      <c r="HE11" s="36">
        <f t="shared" si="41"/>
        <v>4.4066210259798323E-2</v>
      </c>
      <c r="HF11" s="6">
        <f t="shared" si="41"/>
        <v>4.4066210259798323E-2</v>
      </c>
      <c r="HG11" s="11" t="str">
        <f t="shared" si="41"/>
        <v xml:space="preserve"> </v>
      </c>
      <c r="HH11" s="36">
        <f t="shared" si="42"/>
        <v>4.7538073287684196E-2</v>
      </c>
      <c r="HI11" s="6">
        <f t="shared" si="42"/>
        <v>4.7538073287684196E-2</v>
      </c>
      <c r="HJ11" s="6" t="str">
        <f t="shared" ref="HJ11:HJ17" si="82">IF(ES11&lt;=0," ",IF(Q11&lt;=0," ",IF(ES11/Q11*100&gt;200,"СВ.200",ES11/Q11)))</f>
        <v xml:space="preserve"> </v>
      </c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</row>
    <row r="12" spans="1:244" s="9" customFormat="1" ht="15.75" outlineLevel="1" x14ac:dyDescent="0.25">
      <c r="A12" s="26">
        <v>3</v>
      </c>
      <c r="B12" s="27" t="s">
        <v>26</v>
      </c>
      <c r="C12" s="28">
        <f t="shared" si="6"/>
        <v>588581581.37</v>
      </c>
      <c r="D12" s="29">
        <v>588581581.37</v>
      </c>
      <c r="E12" s="31"/>
      <c r="F12" s="28">
        <f t="shared" si="7"/>
        <v>537031125.63999999</v>
      </c>
      <c r="G12" s="29">
        <v>537031125.63999999</v>
      </c>
      <c r="H12" s="31"/>
      <c r="I12" s="28">
        <f t="shared" si="8"/>
        <v>78602821.610000014</v>
      </c>
      <c r="J12" s="102">
        <v>78602821.610000014</v>
      </c>
      <c r="K12" s="28"/>
      <c r="L12" s="28">
        <f t="shared" si="43"/>
        <v>80904043.019999996</v>
      </c>
      <c r="M12" s="29">
        <v>80904043.019999996</v>
      </c>
      <c r="N12" s="28"/>
      <c r="O12" s="28">
        <f t="shared" si="44"/>
        <v>110374431.98999999</v>
      </c>
      <c r="P12" s="29">
        <v>110374431.98999999</v>
      </c>
      <c r="Q12" s="28"/>
      <c r="R12" s="6">
        <f t="shared" si="45"/>
        <v>1.0292765751008004</v>
      </c>
      <c r="S12" s="6">
        <f t="shared" si="45"/>
        <v>1.0292765751008004</v>
      </c>
      <c r="T12" s="6" t="str">
        <f t="shared" si="45"/>
        <v xml:space="preserve"> </v>
      </c>
      <c r="U12" s="6">
        <f t="shared" si="46"/>
        <v>0.73299623437545725</v>
      </c>
      <c r="V12" s="6">
        <f t="shared" si="46"/>
        <v>0.73299623437545725</v>
      </c>
      <c r="W12" s="6" t="str">
        <f t="shared" si="46"/>
        <v xml:space="preserve"> </v>
      </c>
      <c r="X12" s="28">
        <f t="shared" si="9"/>
        <v>24300000</v>
      </c>
      <c r="Y12" s="34">
        <v>24300000</v>
      </c>
      <c r="Z12" s="28"/>
      <c r="AA12" s="28">
        <f t="shared" si="47"/>
        <v>25846766.48</v>
      </c>
      <c r="AB12" s="34">
        <v>25846766.48</v>
      </c>
      <c r="AC12" s="28"/>
      <c r="AD12" s="28">
        <f t="shared" si="48"/>
        <v>13518368.279999999</v>
      </c>
      <c r="AE12" s="34">
        <v>13518368.279999999</v>
      </c>
      <c r="AF12" s="28"/>
      <c r="AG12" s="6">
        <f t="shared" si="49"/>
        <v>1.0636529415637861</v>
      </c>
      <c r="AH12" s="6">
        <f t="shared" si="49"/>
        <v>1.0636529415637861</v>
      </c>
      <c r="AI12" s="6" t="str">
        <f t="shared" si="49"/>
        <v xml:space="preserve"> </v>
      </c>
      <c r="AJ12" s="6">
        <f t="shared" si="50"/>
        <v>1.9119738377182309</v>
      </c>
      <c r="AK12" s="6">
        <f>IF(AE12=0," ",IF(AB12/AE12*100&gt;200,"СВ.200",AB12/AE12))</f>
        <v>1.9119738377182309</v>
      </c>
      <c r="AL12" s="6" t="str">
        <f t="shared" si="51"/>
        <v xml:space="preserve"> </v>
      </c>
      <c r="AM12" s="28">
        <f t="shared" si="10"/>
        <v>0</v>
      </c>
      <c r="AN12" s="34">
        <v>0</v>
      </c>
      <c r="AO12" s="28"/>
      <c r="AP12" s="28">
        <f t="shared" si="52"/>
        <v>0</v>
      </c>
      <c r="AQ12" s="104">
        <v>0</v>
      </c>
      <c r="AR12" s="28"/>
      <c r="AS12" s="28">
        <f t="shared" si="53"/>
        <v>0</v>
      </c>
      <c r="AT12" s="104">
        <v>0</v>
      </c>
      <c r="AU12" s="28"/>
      <c r="AV12" s="6" t="str">
        <f t="shared" si="54"/>
        <v xml:space="preserve"> </v>
      </c>
      <c r="AW12" s="6" t="str">
        <f t="shared" si="54"/>
        <v xml:space="preserve"> </v>
      </c>
      <c r="AX12" s="6" t="str">
        <f t="shared" si="54"/>
        <v xml:space="preserve"> </v>
      </c>
      <c r="AY12" s="6" t="str">
        <f t="shared" si="55"/>
        <v xml:space="preserve"> </v>
      </c>
      <c r="AZ12" s="6" t="str">
        <f t="shared" si="55"/>
        <v xml:space="preserve"> </v>
      </c>
      <c r="BA12" s="6" t="str">
        <f t="shared" si="55"/>
        <v xml:space="preserve"> </v>
      </c>
      <c r="BB12" s="28">
        <f t="shared" si="11"/>
        <v>1550000</v>
      </c>
      <c r="BC12" s="34">
        <v>1550000</v>
      </c>
      <c r="BD12" s="28"/>
      <c r="BE12" s="28">
        <f t="shared" si="56"/>
        <v>1606222.26</v>
      </c>
      <c r="BF12" s="34">
        <v>1606222.26</v>
      </c>
      <c r="BG12" s="28"/>
      <c r="BH12" s="28">
        <f t="shared" si="57"/>
        <v>926681.77</v>
      </c>
      <c r="BI12" s="34">
        <v>926681.77</v>
      </c>
      <c r="BJ12" s="28"/>
      <c r="BK12" s="6">
        <f t="shared" si="58"/>
        <v>1.0362724258064515</v>
      </c>
      <c r="BL12" s="6">
        <f>IF(BC12=0," ",IF(BF12/BC12*100&gt;200,"СВ.200",BF12/BC12))</f>
        <v>1.0362724258064515</v>
      </c>
      <c r="BM12" s="6" t="str">
        <f t="shared" si="58"/>
        <v xml:space="preserve"> </v>
      </c>
      <c r="BN12" s="6">
        <f t="shared" si="59"/>
        <v>1.733305123721167</v>
      </c>
      <c r="BO12" s="6">
        <f t="shared" si="59"/>
        <v>1.733305123721167</v>
      </c>
      <c r="BP12" s="6" t="str">
        <f t="shared" si="59"/>
        <v xml:space="preserve"> </v>
      </c>
      <c r="BQ12" s="28">
        <f t="shared" si="12"/>
        <v>932254</v>
      </c>
      <c r="BR12" s="34">
        <v>932254</v>
      </c>
      <c r="BS12" s="28"/>
      <c r="BT12" s="35">
        <f t="shared" si="60"/>
        <v>144602.29999999999</v>
      </c>
      <c r="BU12" s="34">
        <v>144602.29999999999</v>
      </c>
      <c r="BV12" s="28"/>
      <c r="BW12" s="35">
        <f t="shared" si="61"/>
        <v>110840.29</v>
      </c>
      <c r="BX12" s="34">
        <v>110840.29</v>
      </c>
      <c r="BY12" s="28"/>
      <c r="BZ12" s="6">
        <f t="shared" si="62"/>
        <v>0.15511040982393209</v>
      </c>
      <c r="CA12" s="6">
        <f t="shared" si="62"/>
        <v>0.15511040982393209</v>
      </c>
      <c r="CB12" s="6" t="str">
        <f t="shared" si="62"/>
        <v xml:space="preserve"> </v>
      </c>
      <c r="CC12" s="6">
        <f t="shared" si="63"/>
        <v>1.3046005202620816</v>
      </c>
      <c r="CD12" s="6">
        <f t="shared" si="63"/>
        <v>1.3046005202620816</v>
      </c>
      <c r="CE12" s="6" t="str">
        <f t="shared" si="63"/>
        <v xml:space="preserve"> </v>
      </c>
      <c r="CF12" s="28">
        <f t="shared" si="13"/>
        <v>4739274.24</v>
      </c>
      <c r="CG12" s="34">
        <v>4739274.24</v>
      </c>
      <c r="CH12" s="28"/>
      <c r="CI12" s="28">
        <f t="shared" si="64"/>
        <v>4949169.34</v>
      </c>
      <c r="CJ12" s="34">
        <v>4949169.34</v>
      </c>
      <c r="CK12" s="28"/>
      <c r="CL12" s="28">
        <f t="shared" si="65"/>
        <v>4030901.6</v>
      </c>
      <c r="CM12" s="34">
        <v>4030901.6</v>
      </c>
      <c r="CN12" s="28"/>
      <c r="CO12" s="6">
        <f>IF(CF12=0," ",IF(CI12/CF12*100&gt;200,"СВ.200",CI12/CF12))</f>
        <v>1.0442884478447061</v>
      </c>
      <c r="CP12" s="6">
        <f t="shared" si="66"/>
        <v>1.0442884478447061</v>
      </c>
      <c r="CQ12" s="6" t="str">
        <f t="shared" si="66"/>
        <v xml:space="preserve"> </v>
      </c>
      <c r="CR12" s="6">
        <f>IF(CL12=0," ",IF(CI12/CL12*100&gt;200,"СВ.200",CI12/CL12))</f>
        <v>1.2278070345354002</v>
      </c>
      <c r="CS12" s="6">
        <f t="shared" si="67"/>
        <v>1.2278070345354002</v>
      </c>
      <c r="CT12" s="6" t="str">
        <f t="shared" si="67"/>
        <v xml:space="preserve"> </v>
      </c>
      <c r="CU12" s="28">
        <f t="shared" si="14"/>
        <v>6737895</v>
      </c>
      <c r="CV12" s="34">
        <v>6737895</v>
      </c>
      <c r="CW12" s="28"/>
      <c r="CX12" s="28">
        <f t="shared" si="68"/>
        <v>7060757.9699999997</v>
      </c>
      <c r="CY12" s="34">
        <v>7060757.9699999997</v>
      </c>
      <c r="CZ12" s="28"/>
      <c r="DA12" s="28">
        <f t="shared" si="69"/>
        <v>26713148.129999999</v>
      </c>
      <c r="DB12" s="34">
        <v>26713148.129999999</v>
      </c>
      <c r="DC12" s="28"/>
      <c r="DD12" s="6">
        <f t="shared" si="70"/>
        <v>1.0479174831308591</v>
      </c>
      <c r="DE12" s="6">
        <f t="shared" si="70"/>
        <v>1.0479174831308591</v>
      </c>
      <c r="DF12" s="6" t="str">
        <f t="shared" si="70"/>
        <v xml:space="preserve"> </v>
      </c>
      <c r="DG12" s="6">
        <f t="shared" si="71"/>
        <v>0.26431770361316825</v>
      </c>
      <c r="DH12" s="6">
        <f t="shared" si="71"/>
        <v>0.26431770361316825</v>
      </c>
      <c r="DI12" s="30"/>
      <c r="DJ12" s="28">
        <f t="shared" si="15"/>
        <v>15650000</v>
      </c>
      <c r="DK12" s="34">
        <v>15650000</v>
      </c>
      <c r="DL12" s="28"/>
      <c r="DM12" s="28">
        <f t="shared" si="16"/>
        <v>16327400.310000001</v>
      </c>
      <c r="DN12" s="34">
        <v>16327400.310000001</v>
      </c>
      <c r="DO12" s="28"/>
      <c r="DP12" s="28">
        <f t="shared" si="17"/>
        <v>37050632.969999999</v>
      </c>
      <c r="DQ12" s="34">
        <v>37050632.969999999</v>
      </c>
      <c r="DR12" s="28"/>
      <c r="DS12" s="6">
        <f t="shared" si="18"/>
        <v>1.04328436485623</v>
      </c>
      <c r="DT12" s="6">
        <f t="shared" si="18"/>
        <v>1.04328436485623</v>
      </c>
      <c r="DU12" s="6" t="str">
        <f t="shared" si="18"/>
        <v xml:space="preserve"> </v>
      </c>
      <c r="DV12" s="6">
        <f t="shared" si="19"/>
        <v>0.44067803978464665</v>
      </c>
      <c r="DW12" s="6">
        <f>IF(DQ12=0," ",IF(DN12/DQ12*100&gt;200,"СВ.200",DN12/DQ12))</f>
        <v>0.44067803978464665</v>
      </c>
      <c r="DX12" s="6" t="str">
        <f t="shared" si="19"/>
        <v xml:space="preserve"> </v>
      </c>
      <c r="DY12" s="105">
        <f t="shared" si="20"/>
        <v>4139000</v>
      </c>
      <c r="DZ12" s="34">
        <v>4139000</v>
      </c>
      <c r="EA12" s="28"/>
      <c r="EB12" s="105">
        <f t="shared" si="21"/>
        <v>4139000</v>
      </c>
      <c r="EC12" s="34">
        <v>4139000</v>
      </c>
      <c r="ED12" s="28"/>
      <c r="EE12" s="105">
        <f t="shared" si="22"/>
        <v>8831000</v>
      </c>
      <c r="EF12" s="34">
        <v>8831000</v>
      </c>
      <c r="EG12" s="28"/>
      <c r="EH12" s="6">
        <f t="shared" si="72"/>
        <v>1</v>
      </c>
      <c r="EI12" s="6">
        <f t="shared" si="72"/>
        <v>1</v>
      </c>
      <c r="EJ12" s="6" t="str">
        <f t="shared" si="72"/>
        <v xml:space="preserve"> </v>
      </c>
      <c r="EK12" s="6">
        <f t="shared" si="73"/>
        <v>0.46868984259993207</v>
      </c>
      <c r="EL12" s="6">
        <f t="shared" si="73"/>
        <v>0.46868984259993207</v>
      </c>
      <c r="EM12" s="6" t="str">
        <f t="shared" si="73"/>
        <v xml:space="preserve"> </v>
      </c>
      <c r="EN12" s="28">
        <f t="shared" si="23"/>
        <v>2171538.4</v>
      </c>
      <c r="EO12" s="34">
        <v>2171538.4</v>
      </c>
      <c r="EP12" s="28"/>
      <c r="EQ12" s="28">
        <f t="shared" si="24"/>
        <v>2572522.34</v>
      </c>
      <c r="ER12" s="34">
        <v>2572522.34</v>
      </c>
      <c r="ES12" s="28"/>
      <c r="ET12" s="28">
        <f t="shared" si="25"/>
        <v>1414560.34</v>
      </c>
      <c r="EU12" s="34">
        <v>1414560.34</v>
      </c>
      <c r="EV12" s="28"/>
      <c r="EW12" s="6">
        <f t="shared" si="74"/>
        <v>1.1846543169579686</v>
      </c>
      <c r="EX12" s="6">
        <f t="shared" si="74"/>
        <v>1.1846543169579686</v>
      </c>
      <c r="EY12" s="6" t="str">
        <f t="shared" si="74"/>
        <v xml:space="preserve"> </v>
      </c>
      <c r="EZ12" s="6">
        <f t="shared" si="75"/>
        <v>1.8186020541195151</v>
      </c>
      <c r="FA12" s="6">
        <f t="shared" si="75"/>
        <v>1.8186020541195151</v>
      </c>
      <c r="FB12" s="6" t="str">
        <f t="shared" si="75"/>
        <v xml:space="preserve"> </v>
      </c>
      <c r="FC12" s="28">
        <f t="shared" si="26"/>
        <v>177298.26</v>
      </c>
      <c r="FD12" s="34">
        <v>177298.26</v>
      </c>
      <c r="FE12" s="28"/>
      <c r="FF12" s="28">
        <f t="shared" si="27"/>
        <v>202298.26</v>
      </c>
      <c r="FG12" s="34">
        <v>202298.26</v>
      </c>
      <c r="FH12" s="28"/>
      <c r="FI12" s="28">
        <f t="shared" si="28"/>
        <v>67259.37</v>
      </c>
      <c r="FJ12" s="34">
        <v>67259.37</v>
      </c>
      <c r="FK12" s="28"/>
      <c r="FL12" s="6">
        <f t="shared" si="76"/>
        <v>1.141005331919219</v>
      </c>
      <c r="FM12" s="6">
        <f t="shared" si="76"/>
        <v>1.141005331919219</v>
      </c>
      <c r="FN12" s="6" t="str">
        <f t="shared" si="76"/>
        <v xml:space="preserve"> </v>
      </c>
      <c r="FO12" s="6" t="str">
        <f t="shared" si="77"/>
        <v>СВ.200</v>
      </c>
      <c r="FP12" s="6" t="str">
        <f t="shared" si="29"/>
        <v>СВ.200</v>
      </c>
      <c r="FQ12" s="6" t="str">
        <f t="shared" si="29"/>
        <v xml:space="preserve"> </v>
      </c>
      <c r="FR12" s="28">
        <f t="shared" si="30"/>
        <v>2487201.7999999998</v>
      </c>
      <c r="FS12" s="34">
        <v>2487201.7999999998</v>
      </c>
      <c r="FT12" s="28"/>
      <c r="FU12" s="28">
        <f t="shared" si="31"/>
        <v>2487201.7999999998</v>
      </c>
      <c r="FV12" s="34">
        <v>2487201.7999999998</v>
      </c>
      <c r="FW12" s="28"/>
      <c r="FX12" s="28">
        <f t="shared" si="32"/>
        <v>1974000</v>
      </c>
      <c r="FY12" s="34">
        <v>1974000</v>
      </c>
      <c r="FZ12" s="28"/>
      <c r="GA12" s="6">
        <f t="shared" si="33"/>
        <v>1</v>
      </c>
      <c r="GB12" s="6">
        <f t="shared" si="33"/>
        <v>1</v>
      </c>
      <c r="GC12" s="11" t="str">
        <f t="shared" si="33"/>
        <v xml:space="preserve"> </v>
      </c>
      <c r="GD12" s="6">
        <f t="shared" si="34"/>
        <v>1.2599806484295846</v>
      </c>
      <c r="GE12" s="6">
        <f t="shared" si="34"/>
        <v>1.2599806484295846</v>
      </c>
      <c r="GF12" s="6" t="str">
        <f t="shared" si="34"/>
        <v xml:space="preserve"> </v>
      </c>
      <c r="GG12" s="106">
        <f t="shared" si="35"/>
        <v>0.20552706671975982</v>
      </c>
      <c r="GH12" s="7">
        <f t="shared" si="35"/>
        <v>0.20552706671975982</v>
      </c>
      <c r="GI12" s="101"/>
      <c r="GJ12" s="107">
        <f t="shared" si="78"/>
        <v>0.13745595441788264</v>
      </c>
      <c r="GK12" s="7">
        <f t="shared" si="78"/>
        <v>0.13745595441788264</v>
      </c>
      <c r="GL12" s="101"/>
      <c r="GM12" s="36">
        <f t="shared" si="36"/>
        <v>0.12247735309953643</v>
      </c>
      <c r="GN12" s="6">
        <f t="shared" si="36"/>
        <v>0.12247735309953643</v>
      </c>
      <c r="GO12" s="101"/>
      <c r="GP12" s="36">
        <f t="shared" si="37"/>
        <v>0.3194743490583099</v>
      </c>
      <c r="GQ12" s="6">
        <f t="shared" si="37"/>
        <v>0.3194743490583099</v>
      </c>
      <c r="GR12" s="6" t="str">
        <f t="shared" si="79"/>
        <v xml:space="preserve"> </v>
      </c>
      <c r="GS12" s="36">
        <f t="shared" si="80"/>
        <v>8.3958010319270145E-3</v>
      </c>
      <c r="GT12" s="6">
        <f t="shared" si="80"/>
        <v>8.3958010319270145E-3</v>
      </c>
      <c r="GU12" s="6" t="str">
        <f t="shared" ref="GU12:GU17" si="83">IF(BJ12&lt;=0," ",IF(Q12&lt;=0," ",IF(BJ12/Q12*100&gt;200,"СВ.200",BJ12/Q12)))</f>
        <v xml:space="preserve"> </v>
      </c>
      <c r="GV12" s="36">
        <f t="shared" si="81"/>
        <v>1.9853423883932866E-2</v>
      </c>
      <c r="GW12" s="6">
        <f t="shared" si="38"/>
        <v>1.9853423883932866E-2</v>
      </c>
      <c r="GX12" s="6" t="str">
        <f t="shared" ref="GX12:GX17" si="84">IF(BG12&lt;=0," ",IF(Q12&lt;=0," ",IF(BG12/Q12*100&gt;200,"СВ.200",BG12/Q12)))</f>
        <v xml:space="preserve"> </v>
      </c>
      <c r="GY12" s="36">
        <f t="shared" si="39"/>
        <v>0.24202297260673766</v>
      </c>
      <c r="GZ12" s="6">
        <f t="shared" si="39"/>
        <v>0.24202297260673766</v>
      </c>
      <c r="HA12" s="6" t="str">
        <f t="shared" si="39"/>
        <v xml:space="preserve"> </v>
      </c>
      <c r="HB12" s="36">
        <f t="shared" si="40"/>
        <v>8.7273240080900968E-2</v>
      </c>
      <c r="HC12" s="6">
        <f t="shared" si="40"/>
        <v>8.7273240080900968E-2</v>
      </c>
      <c r="HD12" s="6"/>
      <c r="HE12" s="36">
        <f t="shared" si="41"/>
        <v>1.281601467383461E-2</v>
      </c>
      <c r="HF12" s="6">
        <f t="shared" si="41"/>
        <v>1.281601467383461E-2</v>
      </c>
      <c r="HG12" s="11" t="str">
        <f t="shared" si="41"/>
        <v xml:space="preserve"> </v>
      </c>
      <c r="HH12" s="36">
        <f t="shared" si="42"/>
        <v>3.1797203748693451E-2</v>
      </c>
      <c r="HI12" s="6">
        <f t="shared" si="42"/>
        <v>3.1797203748693451E-2</v>
      </c>
      <c r="HJ12" s="6" t="str">
        <f t="shared" si="82"/>
        <v xml:space="preserve"> </v>
      </c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</row>
    <row r="13" spans="1:244" s="9" customFormat="1" ht="15.75" outlineLevel="1" x14ac:dyDescent="0.25">
      <c r="A13" s="26">
        <v>4</v>
      </c>
      <c r="B13" s="27" t="s">
        <v>27</v>
      </c>
      <c r="C13" s="42">
        <f t="shared" si="6"/>
        <v>199992199.97</v>
      </c>
      <c r="D13" s="29">
        <v>199992199.97</v>
      </c>
      <c r="E13" s="44"/>
      <c r="F13" s="42">
        <f t="shared" si="7"/>
        <v>185776113.09</v>
      </c>
      <c r="G13" s="29">
        <v>185776113.09</v>
      </c>
      <c r="H13" s="44"/>
      <c r="I13" s="28">
        <f t="shared" si="8"/>
        <v>37459281.100000001</v>
      </c>
      <c r="J13" s="102">
        <v>37459281.100000001</v>
      </c>
      <c r="K13" s="28"/>
      <c r="L13" s="28">
        <f t="shared" si="43"/>
        <v>39079848.310000002</v>
      </c>
      <c r="M13" s="29">
        <v>39079848.310000002</v>
      </c>
      <c r="N13" s="28"/>
      <c r="O13" s="28">
        <f t="shared" si="44"/>
        <v>51552761.009999998</v>
      </c>
      <c r="P13" s="29">
        <v>51552761.009999998</v>
      </c>
      <c r="Q13" s="28"/>
      <c r="R13" s="6">
        <f t="shared" si="45"/>
        <v>1.0432621012046064</v>
      </c>
      <c r="S13" s="6">
        <f t="shared" si="45"/>
        <v>1.0432621012046064</v>
      </c>
      <c r="T13" s="6" t="str">
        <f t="shared" si="45"/>
        <v xml:space="preserve"> </v>
      </c>
      <c r="U13" s="6">
        <f t="shared" si="46"/>
        <v>0.75805538916566373</v>
      </c>
      <c r="V13" s="6">
        <f t="shared" si="46"/>
        <v>0.75805538916566373</v>
      </c>
      <c r="W13" s="6" t="str">
        <f t="shared" si="46"/>
        <v xml:space="preserve"> </v>
      </c>
      <c r="X13" s="28">
        <f t="shared" si="9"/>
        <v>21800000</v>
      </c>
      <c r="Y13" s="34">
        <v>21800000</v>
      </c>
      <c r="Z13" s="28"/>
      <c r="AA13" s="28">
        <f t="shared" si="47"/>
        <v>22997805.329999998</v>
      </c>
      <c r="AB13" s="34">
        <v>22997805.329999998</v>
      </c>
      <c r="AC13" s="28"/>
      <c r="AD13" s="28">
        <f t="shared" si="48"/>
        <v>25259442.309999999</v>
      </c>
      <c r="AE13" s="34">
        <v>25259442.309999999</v>
      </c>
      <c r="AF13" s="28"/>
      <c r="AG13" s="6">
        <f t="shared" si="49"/>
        <v>1.0549451986238532</v>
      </c>
      <c r="AH13" s="6">
        <f t="shared" si="49"/>
        <v>1.0549451986238532</v>
      </c>
      <c r="AI13" s="6" t="str">
        <f t="shared" si="49"/>
        <v xml:space="preserve"> </v>
      </c>
      <c r="AJ13" s="6">
        <f t="shared" si="50"/>
        <v>0.91046370096996809</v>
      </c>
      <c r="AK13" s="6">
        <f>IF(AE13=0," ",IF(AB13/AE13*100&gt;200,"СВ.200",AB13/AE13))</f>
        <v>0.91046370096996809</v>
      </c>
      <c r="AL13" s="6" t="str">
        <f t="shared" si="51"/>
        <v xml:space="preserve"> </v>
      </c>
      <c r="AM13" s="28">
        <f t="shared" si="10"/>
        <v>0</v>
      </c>
      <c r="AN13" s="34">
        <v>0</v>
      </c>
      <c r="AO13" s="28"/>
      <c r="AP13" s="28">
        <f t="shared" si="52"/>
        <v>0</v>
      </c>
      <c r="AQ13" s="104">
        <v>0</v>
      </c>
      <c r="AR13" s="28"/>
      <c r="AS13" s="28">
        <f t="shared" si="53"/>
        <v>0</v>
      </c>
      <c r="AT13" s="104">
        <v>0</v>
      </c>
      <c r="AU13" s="28"/>
      <c r="AV13" s="6" t="str">
        <f t="shared" si="54"/>
        <v xml:space="preserve"> </v>
      </c>
      <c r="AW13" s="6" t="str">
        <f t="shared" si="54"/>
        <v xml:space="preserve"> </v>
      </c>
      <c r="AX13" s="6" t="str">
        <f t="shared" si="54"/>
        <v xml:space="preserve"> </v>
      </c>
      <c r="AY13" s="6" t="str">
        <f t="shared" si="55"/>
        <v xml:space="preserve"> </v>
      </c>
      <c r="AZ13" s="6" t="str">
        <f t="shared" si="55"/>
        <v xml:space="preserve"> </v>
      </c>
      <c r="BA13" s="6" t="str">
        <f t="shared" si="55"/>
        <v xml:space="preserve"> </v>
      </c>
      <c r="BB13" s="28">
        <f t="shared" si="11"/>
        <v>1535000</v>
      </c>
      <c r="BC13" s="34">
        <v>1535000</v>
      </c>
      <c r="BD13" s="28"/>
      <c r="BE13" s="28">
        <f t="shared" si="56"/>
        <v>1537506.46</v>
      </c>
      <c r="BF13" s="34">
        <v>1537506.46</v>
      </c>
      <c r="BG13" s="28"/>
      <c r="BH13" s="28">
        <f t="shared" si="57"/>
        <v>1254326.67</v>
      </c>
      <c r="BI13" s="34">
        <v>1254326.67</v>
      </c>
      <c r="BJ13" s="28"/>
      <c r="BK13" s="6">
        <f>IF(BB13=0," ",IF(BE13/BB13*100&gt;200,"СВ.200",BE13/BB13))</f>
        <v>1.0016328729641693</v>
      </c>
      <c r="BL13" s="6">
        <f t="shared" si="58"/>
        <v>1.0016328729641693</v>
      </c>
      <c r="BM13" s="6" t="str">
        <f t="shared" si="58"/>
        <v xml:space="preserve"> </v>
      </c>
      <c r="BN13" s="6">
        <f t="shared" si="59"/>
        <v>1.225762392503382</v>
      </c>
      <c r="BO13" s="6">
        <f>IF(BI13=0," ",IF(BF13/BI13*100&gt;200,"СВ.200",BF13/BI13))</f>
        <v>1.225762392503382</v>
      </c>
      <c r="BP13" s="6" t="str">
        <f t="shared" si="59"/>
        <v xml:space="preserve"> </v>
      </c>
      <c r="BQ13" s="28">
        <f t="shared" si="12"/>
        <v>7000</v>
      </c>
      <c r="BR13" s="34">
        <v>7000</v>
      </c>
      <c r="BS13" s="28"/>
      <c r="BT13" s="35">
        <f t="shared" si="60"/>
        <v>8035.97</v>
      </c>
      <c r="BU13" s="34">
        <v>8035.97</v>
      </c>
      <c r="BV13" s="28"/>
      <c r="BW13" s="35">
        <f t="shared" si="61"/>
        <v>3784.78</v>
      </c>
      <c r="BX13" s="34">
        <v>3784.78</v>
      </c>
      <c r="BY13" s="28"/>
      <c r="BZ13" s="6">
        <f t="shared" si="62"/>
        <v>1.1479957142857142</v>
      </c>
      <c r="CA13" s="6">
        <f t="shared" si="62"/>
        <v>1.1479957142857142</v>
      </c>
      <c r="CB13" s="6" t="str">
        <f t="shared" si="62"/>
        <v xml:space="preserve"> </v>
      </c>
      <c r="CC13" s="6" t="str">
        <f>IF(BW13=0," ",IF(BT13/BW13*100&gt;200,"СВ.200",BT13/BW13))</f>
        <v>СВ.200</v>
      </c>
      <c r="CD13" s="6" t="str">
        <f t="shared" si="63"/>
        <v>СВ.200</v>
      </c>
      <c r="CE13" s="6" t="str">
        <f t="shared" si="63"/>
        <v xml:space="preserve"> </v>
      </c>
      <c r="CF13" s="28">
        <f t="shared" si="13"/>
        <v>10000</v>
      </c>
      <c r="CG13" s="34">
        <v>10000</v>
      </c>
      <c r="CH13" s="28"/>
      <c r="CI13" s="28">
        <f t="shared" si="64"/>
        <v>13828.04</v>
      </c>
      <c r="CJ13" s="34">
        <v>13828.04</v>
      </c>
      <c r="CK13" s="28"/>
      <c r="CL13" s="28">
        <f t="shared" si="65"/>
        <v>55748.88</v>
      </c>
      <c r="CM13" s="34">
        <v>55748.88</v>
      </c>
      <c r="CN13" s="28"/>
      <c r="CO13" s="6">
        <f>IF(CI13=0," ",IF(CI13/CF13*100&gt;200,"СВ.200",CI13/CF13))</f>
        <v>1.3828040000000001</v>
      </c>
      <c r="CP13" s="6">
        <f>IF(CJ13=0," ",IF(CJ13/CG13*100&gt;200,"СВ.200",CJ13/CG13))</f>
        <v>1.3828040000000001</v>
      </c>
      <c r="CQ13" s="6" t="str">
        <f t="shared" si="66"/>
        <v xml:space="preserve"> </v>
      </c>
      <c r="CR13" s="6">
        <f t="shared" si="67"/>
        <v>0.24804157500563243</v>
      </c>
      <c r="CS13" s="6">
        <f t="shared" si="67"/>
        <v>0.24804157500563243</v>
      </c>
      <c r="CT13" s="6" t="str">
        <f t="shared" si="67"/>
        <v xml:space="preserve"> </v>
      </c>
      <c r="CU13" s="28">
        <f t="shared" si="14"/>
        <v>500000</v>
      </c>
      <c r="CV13" s="34">
        <v>500000</v>
      </c>
      <c r="CW13" s="28"/>
      <c r="CX13" s="28">
        <f t="shared" si="68"/>
        <v>431941.96</v>
      </c>
      <c r="CY13" s="34">
        <v>431941.96</v>
      </c>
      <c r="CZ13" s="28"/>
      <c r="DA13" s="28">
        <f t="shared" si="69"/>
        <v>516290.16</v>
      </c>
      <c r="DB13" s="34">
        <v>516290.16</v>
      </c>
      <c r="DC13" s="28"/>
      <c r="DD13" s="6">
        <f t="shared" si="70"/>
        <v>0.86388392000000003</v>
      </c>
      <c r="DE13" s="6">
        <f>IF(CV13=0," ",IF(CY13/CV13*100&gt;200,"СВ.200",CY13/CV13))</f>
        <v>0.86388392000000003</v>
      </c>
      <c r="DF13" s="6" t="str">
        <f t="shared" si="70"/>
        <v xml:space="preserve"> </v>
      </c>
      <c r="DG13" s="6">
        <f>IF(DA13=0," ",IF(CX13/DA13*100&gt;200,"СВ.200",CX13/DA13))</f>
        <v>0.83662636529814949</v>
      </c>
      <c r="DH13" s="6">
        <f t="shared" si="71"/>
        <v>0.83662636529814949</v>
      </c>
      <c r="DI13" s="30"/>
      <c r="DJ13" s="28">
        <f t="shared" si="15"/>
        <v>11400000</v>
      </c>
      <c r="DK13" s="34">
        <v>11400000</v>
      </c>
      <c r="DL13" s="28"/>
      <c r="DM13" s="28">
        <f t="shared" si="16"/>
        <v>11996814.99</v>
      </c>
      <c r="DN13" s="34">
        <v>11996814.99</v>
      </c>
      <c r="DO13" s="28"/>
      <c r="DP13" s="28">
        <f t="shared" si="17"/>
        <v>22123221.48</v>
      </c>
      <c r="DQ13" s="34">
        <v>22123221.48</v>
      </c>
      <c r="DR13" s="28"/>
      <c r="DS13" s="6">
        <f t="shared" si="18"/>
        <v>1.0523521921052632</v>
      </c>
      <c r="DT13" s="6">
        <f t="shared" si="18"/>
        <v>1.0523521921052632</v>
      </c>
      <c r="DU13" s="6" t="str">
        <f t="shared" si="18"/>
        <v xml:space="preserve"> </v>
      </c>
      <c r="DV13" s="6">
        <f t="shared" si="19"/>
        <v>0.54227251672390708</v>
      </c>
      <c r="DW13" s="6">
        <f>IF(DQ13=0," ",IF(DN13/DQ13*100&gt;200,"СВ.200",DN13/DQ13))</f>
        <v>0.54227251672390708</v>
      </c>
      <c r="DX13" s="6" t="str">
        <f t="shared" si="19"/>
        <v xml:space="preserve"> </v>
      </c>
      <c r="DY13" s="105">
        <f t="shared" si="20"/>
        <v>0</v>
      </c>
      <c r="DZ13" s="34">
        <v>0</v>
      </c>
      <c r="EA13" s="28"/>
      <c r="EB13" s="105">
        <f t="shared" si="21"/>
        <v>0</v>
      </c>
      <c r="EC13" s="34">
        <v>0</v>
      </c>
      <c r="ED13" s="28"/>
      <c r="EE13" s="105">
        <f t="shared" si="22"/>
        <v>0</v>
      </c>
      <c r="EF13" s="34">
        <v>0</v>
      </c>
      <c r="EG13" s="28"/>
      <c r="EH13" s="6" t="str">
        <f t="shared" si="72"/>
        <v xml:space="preserve"> </v>
      </c>
      <c r="EI13" s="6" t="str">
        <f t="shared" si="72"/>
        <v xml:space="preserve"> </v>
      </c>
      <c r="EJ13" s="6" t="str">
        <f t="shared" si="72"/>
        <v xml:space="preserve"> </v>
      </c>
      <c r="EK13" s="6" t="str">
        <f t="shared" si="73"/>
        <v xml:space="preserve"> </v>
      </c>
      <c r="EL13" s="6" t="str">
        <f t="shared" si="73"/>
        <v xml:space="preserve"> </v>
      </c>
      <c r="EM13" s="6" t="str">
        <f t="shared" si="73"/>
        <v xml:space="preserve"> </v>
      </c>
      <c r="EN13" s="28">
        <f t="shared" si="23"/>
        <v>278545</v>
      </c>
      <c r="EO13" s="34">
        <v>278545</v>
      </c>
      <c r="EP13" s="28"/>
      <c r="EQ13" s="28">
        <f t="shared" si="24"/>
        <v>289724.32</v>
      </c>
      <c r="ER13" s="34">
        <v>289724.32</v>
      </c>
      <c r="ES13" s="28"/>
      <c r="ET13" s="28">
        <f t="shared" si="25"/>
        <v>248477.48</v>
      </c>
      <c r="EU13" s="34">
        <v>248477.48</v>
      </c>
      <c r="EV13" s="28"/>
      <c r="EW13" s="6">
        <f>IF(EQ13=0," ",IF(EQ13/EN13*100&gt;200,"СВ.200",EQ13/EN13))</f>
        <v>1.040134699958714</v>
      </c>
      <c r="EX13" s="6">
        <f>IF(ER13=0," ",IF(ER13/EO13*100&gt;200,"СВ.200",ER13/EO13))</f>
        <v>1.040134699958714</v>
      </c>
      <c r="EY13" s="6" t="str">
        <f t="shared" si="74"/>
        <v xml:space="preserve"> </v>
      </c>
      <c r="EZ13" s="6">
        <f>IF(EQ13=0," ",IF(EQ13/ET13*100&gt;200,"СВ.200",EQ13/ET13))</f>
        <v>1.165998302944798</v>
      </c>
      <c r="FA13" s="6">
        <f>IF(ER13=0," ",IF(ER13/EU13*100&gt;200,"СВ.200",ER13/EU13))</f>
        <v>1.165998302944798</v>
      </c>
      <c r="FB13" s="6" t="str">
        <f t="shared" si="75"/>
        <v xml:space="preserve"> </v>
      </c>
      <c r="FC13" s="28">
        <f t="shared" si="26"/>
        <v>87838</v>
      </c>
      <c r="FD13" s="34">
        <v>87838</v>
      </c>
      <c r="FE13" s="28"/>
      <c r="FF13" s="28">
        <f t="shared" si="27"/>
        <v>93107.43</v>
      </c>
      <c r="FG13" s="34">
        <v>93107.43</v>
      </c>
      <c r="FH13" s="28"/>
      <c r="FI13" s="28">
        <f t="shared" si="28"/>
        <v>286096.31</v>
      </c>
      <c r="FJ13" s="34">
        <v>286096.31</v>
      </c>
      <c r="FK13" s="28"/>
      <c r="FL13" s="6">
        <f t="shared" si="76"/>
        <v>1.059990323094788</v>
      </c>
      <c r="FM13" s="6">
        <f t="shared" si="76"/>
        <v>1.059990323094788</v>
      </c>
      <c r="FN13" s="6" t="str">
        <f t="shared" si="76"/>
        <v xml:space="preserve"> </v>
      </c>
      <c r="FO13" s="6">
        <f t="shared" si="77"/>
        <v>0.32544086290382424</v>
      </c>
      <c r="FP13" s="6">
        <f t="shared" si="29"/>
        <v>0.32544086290382424</v>
      </c>
      <c r="FQ13" s="6" t="str">
        <f t="shared" si="29"/>
        <v xml:space="preserve"> </v>
      </c>
      <c r="FR13" s="28">
        <f t="shared" si="30"/>
        <v>620898.1</v>
      </c>
      <c r="FS13" s="34">
        <v>620898.1</v>
      </c>
      <c r="FT13" s="28"/>
      <c r="FU13" s="28">
        <f t="shared" si="31"/>
        <v>438700</v>
      </c>
      <c r="FV13" s="34">
        <v>438700</v>
      </c>
      <c r="FW13" s="28"/>
      <c r="FX13" s="28">
        <f t="shared" si="32"/>
        <v>446727.72</v>
      </c>
      <c r="FY13" s="34">
        <v>446727.72</v>
      </c>
      <c r="FZ13" s="28"/>
      <c r="GA13" s="6">
        <f t="shared" si="33"/>
        <v>0.70655716292254722</v>
      </c>
      <c r="GB13" s="6">
        <f t="shared" si="33"/>
        <v>0.70655716292254722</v>
      </c>
      <c r="GC13" s="11" t="str">
        <f t="shared" si="33"/>
        <v xml:space="preserve"> </v>
      </c>
      <c r="GD13" s="6">
        <f t="shared" si="34"/>
        <v>0.98202994880192351</v>
      </c>
      <c r="GE13" s="6">
        <f t="shared" si="34"/>
        <v>0.98202994880192351</v>
      </c>
      <c r="GF13" s="6" t="str">
        <f t="shared" si="34"/>
        <v xml:space="preserve"> </v>
      </c>
      <c r="GG13" s="106">
        <f t="shared" si="35"/>
        <v>0.27749940588446403</v>
      </c>
      <c r="GH13" s="7">
        <f t="shared" si="35"/>
        <v>0.27749940588446403</v>
      </c>
      <c r="GI13" s="101"/>
      <c r="GJ13" s="107">
        <f t="shared" si="78"/>
        <v>0.19540686244694647</v>
      </c>
      <c r="GK13" s="7">
        <f t="shared" si="78"/>
        <v>0.19540686244694647</v>
      </c>
      <c r="GL13" s="101"/>
      <c r="GM13" s="36">
        <f t="shared" si="36"/>
        <v>0.48997263803388286</v>
      </c>
      <c r="GN13" s="6">
        <f t="shared" si="36"/>
        <v>0.48997263803388286</v>
      </c>
      <c r="GO13" s="101"/>
      <c r="GP13" s="36">
        <f t="shared" si="37"/>
        <v>0.58848246153798844</v>
      </c>
      <c r="GQ13" s="6">
        <f t="shared" si="37"/>
        <v>0.58848246153798844</v>
      </c>
      <c r="GR13" s="6" t="str">
        <f t="shared" si="79"/>
        <v xml:space="preserve"> </v>
      </c>
      <c r="GS13" s="36">
        <f t="shared" si="80"/>
        <v>2.4330930980722656E-2</v>
      </c>
      <c r="GT13" s="6">
        <f t="shared" si="80"/>
        <v>2.4330930980722656E-2</v>
      </c>
      <c r="GU13" s="6" t="str">
        <f t="shared" si="83"/>
        <v xml:space="preserve"> </v>
      </c>
      <c r="GV13" s="36">
        <f t="shared" si="81"/>
        <v>3.93426926277647E-2</v>
      </c>
      <c r="GW13" s="6">
        <f t="shared" si="38"/>
        <v>3.93426926277647E-2</v>
      </c>
      <c r="GX13" s="6" t="str">
        <f t="shared" si="84"/>
        <v xml:space="preserve"> </v>
      </c>
      <c r="GY13" s="36">
        <f t="shared" si="39"/>
        <v>1.0014791640351756E-2</v>
      </c>
      <c r="GZ13" s="6">
        <f t="shared" si="39"/>
        <v>1.0014791640351756E-2</v>
      </c>
      <c r="HA13" s="6" t="str">
        <f t="shared" si="39"/>
        <v xml:space="preserve"> </v>
      </c>
      <c r="HB13" s="36">
        <f t="shared" si="40"/>
        <v>1.1052805440124288E-2</v>
      </c>
      <c r="HC13" s="6">
        <f t="shared" si="40"/>
        <v>1.1052805440124288E-2</v>
      </c>
      <c r="HD13" s="6"/>
      <c r="HE13" s="36">
        <f t="shared" si="41"/>
        <v>4.8198675518426907E-3</v>
      </c>
      <c r="HF13" s="6">
        <f t="shared" si="41"/>
        <v>4.8198675518426907E-3</v>
      </c>
      <c r="HG13" s="11" t="str">
        <f t="shared" si="41"/>
        <v xml:space="preserve"> </v>
      </c>
      <c r="HH13" s="36">
        <f t="shared" si="42"/>
        <v>7.4136500659308727E-3</v>
      </c>
      <c r="HI13" s="6">
        <f t="shared" si="42"/>
        <v>7.4136500659308727E-3</v>
      </c>
      <c r="HJ13" s="6" t="str">
        <f t="shared" si="82"/>
        <v xml:space="preserve"> </v>
      </c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</row>
    <row r="14" spans="1:244" s="9" customFormat="1" ht="15.75" outlineLevel="1" x14ac:dyDescent="0.25">
      <c r="A14" s="26">
        <v>5</v>
      </c>
      <c r="B14" s="27" t="s">
        <v>28</v>
      </c>
      <c r="C14" s="28">
        <f t="shared" si="6"/>
        <v>386675881.30000001</v>
      </c>
      <c r="D14" s="29">
        <v>386675881.30000001</v>
      </c>
      <c r="E14" s="31"/>
      <c r="F14" s="28">
        <f t="shared" si="7"/>
        <v>287887439.5</v>
      </c>
      <c r="G14" s="29">
        <v>287887439.5</v>
      </c>
      <c r="H14" s="31"/>
      <c r="I14" s="28">
        <f t="shared" si="8"/>
        <v>76995059.479999989</v>
      </c>
      <c r="J14" s="102">
        <v>76995059.479999989</v>
      </c>
      <c r="K14" s="28"/>
      <c r="L14" s="28">
        <f t="shared" si="43"/>
        <v>77178329.820000023</v>
      </c>
      <c r="M14" s="29">
        <v>77178329.820000023</v>
      </c>
      <c r="N14" s="28"/>
      <c r="O14" s="28">
        <f t="shared" si="44"/>
        <v>24972981.899999999</v>
      </c>
      <c r="P14" s="29">
        <v>24972981.899999999</v>
      </c>
      <c r="Q14" s="28"/>
      <c r="R14" s="6">
        <f t="shared" si="45"/>
        <v>1.0023802870111118</v>
      </c>
      <c r="S14" s="6">
        <f t="shared" si="45"/>
        <v>1.0023802870111118</v>
      </c>
      <c r="T14" s="6" t="str">
        <f t="shared" si="45"/>
        <v xml:space="preserve"> </v>
      </c>
      <c r="U14" s="6" t="str">
        <f t="shared" si="46"/>
        <v>СВ.200</v>
      </c>
      <c r="V14" s="6" t="str">
        <f t="shared" si="46"/>
        <v>СВ.200</v>
      </c>
      <c r="W14" s="6" t="str">
        <f t="shared" si="46"/>
        <v xml:space="preserve"> </v>
      </c>
      <c r="X14" s="28">
        <f t="shared" si="9"/>
        <v>6587900</v>
      </c>
      <c r="Y14" s="34">
        <v>6587900</v>
      </c>
      <c r="Z14" s="28"/>
      <c r="AA14" s="28">
        <f t="shared" si="47"/>
        <v>6592529.3099999996</v>
      </c>
      <c r="AB14" s="34">
        <v>6592529.3099999996</v>
      </c>
      <c r="AC14" s="28"/>
      <c r="AD14" s="28">
        <f t="shared" si="48"/>
        <v>6587870.0599999996</v>
      </c>
      <c r="AE14" s="34">
        <v>6587870.0599999996</v>
      </c>
      <c r="AF14" s="28"/>
      <c r="AG14" s="6">
        <f t="shared" si="49"/>
        <v>1.000702698887354</v>
      </c>
      <c r="AH14" s="6">
        <f t="shared" si="49"/>
        <v>1.000702698887354</v>
      </c>
      <c r="AI14" s="6" t="str">
        <f t="shared" si="49"/>
        <v xml:space="preserve"> </v>
      </c>
      <c r="AJ14" s="6">
        <f t="shared" si="50"/>
        <v>1.0007072467971538</v>
      </c>
      <c r="AK14" s="6">
        <f>IF(AE14=0," ",IF(AB14/AE14*100&gt;200,"СВ.200",AB14/AE14))</f>
        <v>1.0007072467971538</v>
      </c>
      <c r="AL14" s="6" t="str">
        <f t="shared" si="51"/>
        <v xml:space="preserve"> </v>
      </c>
      <c r="AM14" s="28">
        <f t="shared" si="10"/>
        <v>1304800</v>
      </c>
      <c r="AN14" s="34">
        <v>1304800</v>
      </c>
      <c r="AO14" s="28"/>
      <c r="AP14" s="28">
        <f t="shared" si="52"/>
        <v>1331140.76</v>
      </c>
      <c r="AQ14" s="104">
        <v>1331140.76</v>
      </c>
      <c r="AR14" s="28"/>
      <c r="AS14" s="28">
        <f t="shared" si="53"/>
        <v>2208535.2200000002</v>
      </c>
      <c r="AT14" s="104">
        <v>2208535.2200000002</v>
      </c>
      <c r="AU14" s="28"/>
      <c r="AV14" s="6">
        <f>IF(AP14=0," ",IF(AP14/AM14*100&gt;200,"СВ.200",AP14/AM14))</f>
        <v>1.0201875843041079</v>
      </c>
      <c r="AW14" s="6">
        <f>IF(AQ14=0," ",IF(AQ14/AN14*100&gt;200,"СВ.200",AQ14/AN14))</f>
        <v>1.0201875843041079</v>
      </c>
      <c r="AX14" s="6" t="str">
        <f t="shared" si="54"/>
        <v xml:space="preserve"> </v>
      </c>
      <c r="AY14" s="6">
        <f>IF(AP14=0," ",IF(AS14/AP14*100&gt;200,"СВ.200",AS14/AP14))</f>
        <v>1.6591297377145902</v>
      </c>
      <c r="AZ14" s="6">
        <f>IF(AQ14=0," ",IF(AT14/AQ14*100&gt;200,"СВ.200",AT14/AQ14))</f>
        <v>1.6591297377145902</v>
      </c>
      <c r="BA14" s="6" t="str">
        <f t="shared" si="55"/>
        <v xml:space="preserve"> </v>
      </c>
      <c r="BB14" s="28">
        <f t="shared" si="11"/>
        <v>167600</v>
      </c>
      <c r="BC14" s="34">
        <v>167600</v>
      </c>
      <c r="BD14" s="28"/>
      <c r="BE14" s="28">
        <f t="shared" si="56"/>
        <v>311568.12</v>
      </c>
      <c r="BF14" s="34">
        <v>311568.12</v>
      </c>
      <c r="BG14" s="28"/>
      <c r="BH14" s="28">
        <f t="shared" si="57"/>
        <v>155055.32999999999</v>
      </c>
      <c r="BI14" s="34">
        <v>155055.32999999999</v>
      </c>
      <c r="BJ14" s="28"/>
      <c r="BK14" s="6">
        <f>IF(BB14=0," ",IF(BE14/BB14*100&gt;200,"СВ.200",BE14/BB14))</f>
        <v>1.8589983293556085</v>
      </c>
      <c r="BL14" s="6">
        <f>IF(BC14=0," ",IF(BF14/BC14*100&gt;200,"СВ.200",BF14/BC14))</f>
        <v>1.8589983293556085</v>
      </c>
      <c r="BM14" s="6" t="str">
        <f t="shared" si="58"/>
        <v xml:space="preserve"> </v>
      </c>
      <c r="BN14" s="6" t="str">
        <f t="shared" si="59"/>
        <v>СВ.200</v>
      </c>
      <c r="BO14" s="6" t="str">
        <f t="shared" si="59"/>
        <v>СВ.200</v>
      </c>
      <c r="BP14" s="6" t="str">
        <f t="shared" si="59"/>
        <v xml:space="preserve"> </v>
      </c>
      <c r="BQ14" s="28">
        <f t="shared" si="12"/>
        <v>935100</v>
      </c>
      <c r="BR14" s="34">
        <v>935100</v>
      </c>
      <c r="BS14" s="28"/>
      <c r="BT14" s="35">
        <f t="shared" si="60"/>
        <v>934970.1</v>
      </c>
      <c r="BU14" s="34">
        <v>934970.1</v>
      </c>
      <c r="BV14" s="28"/>
      <c r="BW14" s="35">
        <f t="shared" si="61"/>
        <v>481659.72</v>
      </c>
      <c r="BX14" s="34">
        <v>481659.72</v>
      </c>
      <c r="BY14" s="28"/>
      <c r="BZ14" s="6">
        <f t="shared" si="62"/>
        <v>0.99986108437600252</v>
      </c>
      <c r="CA14" s="6">
        <f t="shared" si="62"/>
        <v>0.99986108437600252</v>
      </c>
      <c r="CB14" s="6" t="str">
        <f t="shared" si="62"/>
        <v xml:space="preserve"> </v>
      </c>
      <c r="CC14" s="6">
        <f t="shared" si="63"/>
        <v>1.9411423899013187</v>
      </c>
      <c r="CD14" s="6">
        <f t="shared" si="63"/>
        <v>1.9411423899013187</v>
      </c>
      <c r="CE14" s="6" t="str">
        <f t="shared" si="63"/>
        <v xml:space="preserve"> </v>
      </c>
      <c r="CF14" s="28">
        <f t="shared" si="13"/>
        <v>0</v>
      </c>
      <c r="CG14" s="34">
        <v>0</v>
      </c>
      <c r="CH14" s="28"/>
      <c r="CI14" s="28">
        <f t="shared" si="64"/>
        <v>0</v>
      </c>
      <c r="CJ14" s="34">
        <v>0</v>
      </c>
      <c r="CK14" s="28"/>
      <c r="CL14" s="28">
        <f t="shared" si="65"/>
        <v>0</v>
      </c>
      <c r="CM14" s="34">
        <v>0</v>
      </c>
      <c r="CN14" s="28"/>
      <c r="CO14" s="6" t="str">
        <f t="shared" si="66"/>
        <v xml:space="preserve"> </v>
      </c>
      <c r="CP14" s="6" t="str">
        <f t="shared" si="66"/>
        <v xml:space="preserve"> </v>
      </c>
      <c r="CQ14" s="6" t="str">
        <f t="shared" si="66"/>
        <v xml:space="preserve"> </v>
      </c>
      <c r="CR14" s="6" t="str">
        <f t="shared" si="67"/>
        <v xml:space="preserve"> </v>
      </c>
      <c r="CS14" s="6" t="str">
        <f t="shared" si="67"/>
        <v xml:space="preserve"> </v>
      </c>
      <c r="CT14" s="6" t="str">
        <f t="shared" si="67"/>
        <v xml:space="preserve"> </v>
      </c>
      <c r="CU14" s="28">
        <f t="shared" si="14"/>
        <v>10942733.33</v>
      </c>
      <c r="CV14" s="34">
        <v>10942733.33</v>
      </c>
      <c r="CW14" s="28"/>
      <c r="CX14" s="28">
        <f t="shared" si="68"/>
        <v>10942733.33</v>
      </c>
      <c r="CY14" s="34">
        <v>10942733.33</v>
      </c>
      <c r="CZ14" s="28"/>
      <c r="DA14" s="28">
        <f t="shared" si="69"/>
        <v>1759304.93</v>
      </c>
      <c r="DB14" s="34">
        <v>1759304.93</v>
      </c>
      <c r="DC14" s="28"/>
      <c r="DD14" s="6">
        <f t="shared" si="70"/>
        <v>1</v>
      </c>
      <c r="DE14" s="6">
        <f t="shared" si="70"/>
        <v>1</v>
      </c>
      <c r="DF14" s="6" t="str">
        <f t="shared" si="70"/>
        <v xml:space="preserve"> </v>
      </c>
      <c r="DG14" s="6" t="str">
        <f t="shared" si="71"/>
        <v>СВ.200</v>
      </c>
      <c r="DH14" s="6" t="str">
        <f t="shared" si="71"/>
        <v>СВ.200</v>
      </c>
      <c r="DI14" s="30"/>
      <c r="DJ14" s="28">
        <f t="shared" si="15"/>
        <v>5818000</v>
      </c>
      <c r="DK14" s="34">
        <v>5818000</v>
      </c>
      <c r="DL14" s="28"/>
      <c r="DM14" s="28">
        <f t="shared" si="16"/>
        <v>5446529.3799999999</v>
      </c>
      <c r="DN14" s="34">
        <v>5446529.3799999999</v>
      </c>
      <c r="DO14" s="28"/>
      <c r="DP14" s="28">
        <f t="shared" si="17"/>
        <v>5067736.74</v>
      </c>
      <c r="DQ14" s="34">
        <v>5067736.74</v>
      </c>
      <c r="DR14" s="28"/>
      <c r="DS14" s="6">
        <f>IF(DJ14=0," ",IF(DM14/DJ14*100&gt;200,"СВ.200",DM14/DJ14))</f>
        <v>0.9361514919216225</v>
      </c>
      <c r="DT14" s="6">
        <f t="shared" si="18"/>
        <v>0.9361514919216225</v>
      </c>
      <c r="DU14" s="6" t="str">
        <f t="shared" si="18"/>
        <v xml:space="preserve"> </v>
      </c>
      <c r="DV14" s="6">
        <f>IF(DP14&lt;=0," ",IF(DM14/DP14*100&gt;200,"СВ.200",DM14/DP14))</f>
        <v>1.0747459190234099</v>
      </c>
      <c r="DW14" s="6">
        <f>IF(DQ14&lt;=0," ",IF(DN14/DQ14*100&gt;200,"СВ.200",DN14/DQ14))</f>
        <v>1.0747459190234099</v>
      </c>
      <c r="DX14" s="6" t="str">
        <f t="shared" si="19"/>
        <v xml:space="preserve"> </v>
      </c>
      <c r="DY14" s="105">
        <f t="shared" si="20"/>
        <v>0</v>
      </c>
      <c r="DZ14" s="34">
        <v>0</v>
      </c>
      <c r="EA14" s="28"/>
      <c r="EB14" s="105">
        <f t="shared" si="21"/>
        <v>0</v>
      </c>
      <c r="EC14" s="34">
        <v>0</v>
      </c>
      <c r="ED14" s="28"/>
      <c r="EE14" s="105">
        <f t="shared" si="22"/>
        <v>1264380</v>
      </c>
      <c r="EF14" s="34">
        <v>1264380</v>
      </c>
      <c r="EG14" s="28"/>
      <c r="EH14" s="6" t="str">
        <f t="shared" si="72"/>
        <v xml:space="preserve"> </v>
      </c>
      <c r="EI14" s="6" t="str">
        <f t="shared" si="72"/>
        <v xml:space="preserve"> </v>
      </c>
      <c r="EJ14" s="6" t="str">
        <f t="shared" si="72"/>
        <v xml:space="preserve"> </v>
      </c>
      <c r="EK14" s="6">
        <f t="shared" si="73"/>
        <v>0</v>
      </c>
      <c r="EL14" s="6" t="str">
        <f>IF(EC14=0," ",IF(EC14/EF14*100&gt;200,"СВ.200",EC14/EF14))</f>
        <v xml:space="preserve"> </v>
      </c>
      <c r="EM14" s="6" t="str">
        <f t="shared" si="73"/>
        <v xml:space="preserve"> </v>
      </c>
      <c r="EN14" s="28">
        <f t="shared" si="23"/>
        <v>461680.71</v>
      </c>
      <c r="EO14" s="34">
        <v>461680.71</v>
      </c>
      <c r="EP14" s="28"/>
      <c r="EQ14" s="28">
        <f t="shared" si="24"/>
        <v>497325.43</v>
      </c>
      <c r="ER14" s="34">
        <v>497325.43</v>
      </c>
      <c r="ES14" s="28"/>
      <c r="ET14" s="28">
        <f t="shared" si="25"/>
        <v>380872.64</v>
      </c>
      <c r="EU14" s="34">
        <v>380872.64</v>
      </c>
      <c r="EV14" s="28"/>
      <c r="EW14" s="6">
        <f t="shared" si="74"/>
        <v>1.0772064312585206</v>
      </c>
      <c r="EX14" s="6">
        <f t="shared" si="74"/>
        <v>1.0772064312585206</v>
      </c>
      <c r="EY14" s="6" t="str">
        <f t="shared" si="74"/>
        <v xml:space="preserve"> </v>
      </c>
      <c r="EZ14" s="6">
        <f t="shared" si="75"/>
        <v>1.3057525738787643</v>
      </c>
      <c r="FA14" s="6">
        <f t="shared" si="75"/>
        <v>1.3057525738787643</v>
      </c>
      <c r="FB14" s="6" t="str">
        <f t="shared" si="75"/>
        <v xml:space="preserve"> </v>
      </c>
      <c r="FC14" s="28">
        <f t="shared" si="26"/>
        <v>493094.73</v>
      </c>
      <c r="FD14" s="34">
        <v>493094.73</v>
      </c>
      <c r="FE14" s="28"/>
      <c r="FF14" s="28">
        <f t="shared" si="27"/>
        <v>492922.25</v>
      </c>
      <c r="FG14" s="34">
        <v>492922.25</v>
      </c>
      <c r="FH14" s="28"/>
      <c r="FI14" s="28">
        <f t="shared" si="28"/>
        <v>228219.6</v>
      </c>
      <c r="FJ14" s="34">
        <v>228219.6</v>
      </c>
      <c r="FK14" s="28"/>
      <c r="FL14" s="6">
        <f t="shared" si="76"/>
        <v>0.99965020920016734</v>
      </c>
      <c r="FM14" s="6">
        <f t="shared" si="76"/>
        <v>0.99965020920016734</v>
      </c>
      <c r="FN14" s="6" t="str">
        <f t="shared" si="76"/>
        <v xml:space="preserve"> </v>
      </c>
      <c r="FO14" s="6" t="str">
        <f>IF(FF14=0," ",IF(FF14/FI14*100&gt;200,"СВ.200",FF14/FI14))</f>
        <v>СВ.200</v>
      </c>
      <c r="FP14" s="6" t="str">
        <f>IF(FG14=0," ",IF(FG14/FJ14*100&gt;200,"СВ.200",FG14/FJ14))</f>
        <v>СВ.200</v>
      </c>
      <c r="FQ14" s="6" t="str">
        <f t="shared" si="29"/>
        <v xml:space="preserve"> </v>
      </c>
      <c r="FR14" s="28">
        <f t="shared" si="30"/>
        <v>1242142.6299999999</v>
      </c>
      <c r="FS14" s="34">
        <v>1242142.6299999999</v>
      </c>
      <c r="FT14" s="28"/>
      <c r="FU14" s="28">
        <f t="shared" si="31"/>
        <v>1232049.8400000001</v>
      </c>
      <c r="FV14" s="34">
        <v>1232049.8400000001</v>
      </c>
      <c r="FW14" s="28"/>
      <c r="FX14" s="28">
        <f t="shared" si="32"/>
        <v>1003959.83</v>
      </c>
      <c r="FY14" s="34">
        <v>1003959.83</v>
      </c>
      <c r="FZ14" s="28"/>
      <c r="GA14" s="6">
        <f t="shared" si="33"/>
        <v>0.9918746931662753</v>
      </c>
      <c r="GB14" s="6">
        <f t="shared" si="33"/>
        <v>0.9918746931662753</v>
      </c>
      <c r="GC14" s="11" t="str">
        <f t="shared" si="33"/>
        <v xml:space="preserve"> </v>
      </c>
      <c r="GD14" s="6">
        <f>IF(FU14=0," ",IF(FU14/FX14*100&gt;200,"СВ.200",FU14/FX14))</f>
        <v>1.2271903747383999</v>
      </c>
      <c r="GE14" s="6">
        <f>IF(FV14=0," ",IF(FV14/FY14*100&gt;200,"СВ.200",FV14/FY14))</f>
        <v>1.2271903747383999</v>
      </c>
      <c r="GF14" s="6" t="str">
        <f t="shared" si="34"/>
        <v xml:space="preserve"> </v>
      </c>
      <c r="GG14" s="106">
        <f t="shared" si="35"/>
        <v>8.6745645948891767E-2</v>
      </c>
      <c r="GH14" s="7">
        <f t="shared" si="35"/>
        <v>8.6745645948891767E-2</v>
      </c>
      <c r="GI14" s="101"/>
      <c r="GJ14" s="107">
        <f t="shared" si="78"/>
        <v>0.19959437232166469</v>
      </c>
      <c r="GK14" s="7">
        <f t="shared" si="78"/>
        <v>0.19959437232166469</v>
      </c>
      <c r="GL14" s="101"/>
      <c r="GM14" s="36">
        <f t="shared" si="36"/>
        <v>0.26379989728018821</v>
      </c>
      <c r="GN14" s="6">
        <f t="shared" si="36"/>
        <v>0.26379989728018821</v>
      </c>
      <c r="GO14" s="101"/>
      <c r="GP14" s="36">
        <f t="shared" si="37"/>
        <v>8.5419434773666342E-2</v>
      </c>
      <c r="GQ14" s="6">
        <f t="shared" si="37"/>
        <v>8.5419434773666342E-2</v>
      </c>
      <c r="GR14" s="6" t="str">
        <f t="shared" si="79"/>
        <v xml:space="preserve"> </v>
      </c>
      <c r="GS14" s="36">
        <f t="shared" si="80"/>
        <v>6.2089233324595485E-3</v>
      </c>
      <c r="GT14" s="6">
        <f t="shared" si="80"/>
        <v>6.2089233324595485E-3</v>
      </c>
      <c r="GU14" s="6" t="str">
        <f t="shared" si="83"/>
        <v xml:space="preserve"> </v>
      </c>
      <c r="GV14" s="36">
        <f t="shared" si="81"/>
        <v>4.0369896670044304E-3</v>
      </c>
      <c r="GW14" s="6">
        <f t="shared" si="38"/>
        <v>4.0369896670044304E-3</v>
      </c>
      <c r="GX14" s="6" t="str">
        <f t="shared" si="84"/>
        <v xml:space="preserve"> </v>
      </c>
      <c r="GY14" s="36">
        <f t="shared" si="39"/>
        <v>7.044833240358854E-2</v>
      </c>
      <c r="GZ14" s="6">
        <f t="shared" si="39"/>
        <v>7.044833240358854E-2</v>
      </c>
      <c r="HA14" s="6" t="str">
        <f t="shared" si="39"/>
        <v xml:space="preserve"> </v>
      </c>
      <c r="HB14" s="36">
        <f t="shared" si="40"/>
        <v>0.14178504970917752</v>
      </c>
      <c r="HC14" s="6">
        <f t="shared" si="40"/>
        <v>0.14178504970917752</v>
      </c>
      <c r="HD14" s="6"/>
      <c r="HE14" s="36">
        <f t="shared" si="41"/>
        <v>1.525138814119751E-2</v>
      </c>
      <c r="HF14" s="6">
        <f t="shared" si="41"/>
        <v>1.525138814119751E-2</v>
      </c>
      <c r="HG14" s="11" t="str">
        <f t="shared" si="41"/>
        <v xml:space="preserve"> </v>
      </c>
      <c r="HH14" s="36">
        <f t="shared" si="42"/>
        <v>6.4438480485376204E-3</v>
      </c>
      <c r="HI14" s="6">
        <f t="shared" si="42"/>
        <v>6.4438480485376204E-3</v>
      </c>
      <c r="HJ14" s="6" t="str">
        <f t="shared" si="82"/>
        <v xml:space="preserve"> </v>
      </c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</row>
    <row r="15" spans="1:244" s="9" customFormat="1" ht="15.75" outlineLevel="1" x14ac:dyDescent="0.25">
      <c r="A15" s="26">
        <v>6</v>
      </c>
      <c r="B15" s="27" t="s">
        <v>29</v>
      </c>
      <c r="C15" s="28">
        <f t="shared" si="6"/>
        <v>525734480.94999999</v>
      </c>
      <c r="D15" s="29">
        <v>525734480.94999999</v>
      </c>
      <c r="E15" s="31"/>
      <c r="F15" s="28">
        <f t="shared" si="7"/>
        <v>431496265.31</v>
      </c>
      <c r="G15" s="29">
        <v>431496265.31</v>
      </c>
      <c r="H15" s="31"/>
      <c r="I15" s="28">
        <f t="shared" si="8"/>
        <v>70602031.450000003</v>
      </c>
      <c r="J15" s="102">
        <v>70602031.450000003</v>
      </c>
      <c r="K15" s="28"/>
      <c r="L15" s="28">
        <f t="shared" si="43"/>
        <v>72151896.820000008</v>
      </c>
      <c r="M15" s="29">
        <v>72151896.820000008</v>
      </c>
      <c r="N15" s="28"/>
      <c r="O15" s="28">
        <f t="shared" si="44"/>
        <v>45952757.079999998</v>
      </c>
      <c r="P15" s="29">
        <v>45952757.079999998</v>
      </c>
      <c r="Q15" s="28"/>
      <c r="R15" s="6">
        <f t="shared" si="45"/>
        <v>1.0219521356279615</v>
      </c>
      <c r="S15" s="6">
        <f>IF(J15=0," ",IF(M15/J15*100&gt;200,"СВ.200",M15/J15))</f>
        <v>1.0219521356279615</v>
      </c>
      <c r="T15" s="6" t="str">
        <f t="shared" si="45"/>
        <v xml:space="preserve"> </v>
      </c>
      <c r="U15" s="6">
        <f>IF(O15=0," ",IF(L15/O15*100&gt;200,"СВ.200",L15/O15))</f>
        <v>1.57013205310814</v>
      </c>
      <c r="V15" s="6">
        <f t="shared" si="46"/>
        <v>1.57013205310814</v>
      </c>
      <c r="W15" s="6" t="str">
        <f t="shared" si="46"/>
        <v xml:space="preserve"> </v>
      </c>
      <c r="X15" s="28">
        <f t="shared" si="9"/>
        <v>8854324.3200000003</v>
      </c>
      <c r="Y15" s="34">
        <v>8854324.3200000003</v>
      </c>
      <c r="Z15" s="28"/>
      <c r="AA15" s="28">
        <f t="shared" si="47"/>
        <v>8910524.8499999996</v>
      </c>
      <c r="AB15" s="34">
        <v>8910524.8499999996</v>
      </c>
      <c r="AC15" s="28"/>
      <c r="AD15" s="28">
        <f t="shared" si="48"/>
        <v>11281991.779999999</v>
      </c>
      <c r="AE15" s="34">
        <v>11281991.779999999</v>
      </c>
      <c r="AF15" s="28"/>
      <c r="AG15" s="6">
        <f t="shared" si="49"/>
        <v>1.0063472409603356</v>
      </c>
      <c r="AH15" s="6">
        <f t="shared" si="49"/>
        <v>1.0063472409603356</v>
      </c>
      <c r="AI15" s="6" t="str">
        <f t="shared" si="49"/>
        <v xml:space="preserve"> </v>
      </c>
      <c r="AJ15" s="6">
        <f>IF(AD15=0," ",IF(AA15/AD15*100&gt;200,"СВ.200",AA15/AD15))</f>
        <v>0.78980068624017385</v>
      </c>
      <c r="AK15" s="6">
        <f>IF(AE15=0," ",IF(AB15/AE15*100&gt;200,"СВ.200",AB15/AE15))</f>
        <v>0.78980068624017385</v>
      </c>
      <c r="AL15" s="6" t="str">
        <f t="shared" si="51"/>
        <v xml:space="preserve"> </v>
      </c>
      <c r="AM15" s="28">
        <f t="shared" si="10"/>
        <v>0</v>
      </c>
      <c r="AN15" s="34">
        <v>0</v>
      </c>
      <c r="AO15" s="28"/>
      <c r="AP15" s="28">
        <f t="shared" si="52"/>
        <v>0</v>
      </c>
      <c r="AQ15" s="104">
        <v>0</v>
      </c>
      <c r="AR15" s="28"/>
      <c r="AS15" s="28">
        <f t="shared" si="53"/>
        <v>0</v>
      </c>
      <c r="AT15" s="104">
        <v>0</v>
      </c>
      <c r="AU15" s="28"/>
      <c r="AV15" s="6" t="str">
        <f>IF(AM15=0," ",IF(AP15/AM15*100&gt;200,"СВ.200",AP15/AM15))</f>
        <v xml:space="preserve"> </v>
      </c>
      <c r="AW15" s="6" t="str">
        <f t="shared" si="54"/>
        <v xml:space="preserve"> </v>
      </c>
      <c r="AX15" s="6" t="str">
        <f t="shared" si="54"/>
        <v xml:space="preserve"> </v>
      </c>
      <c r="AY15" s="6" t="str">
        <f t="shared" si="55"/>
        <v xml:space="preserve"> </v>
      </c>
      <c r="AZ15" s="6" t="str">
        <f>IF(AT15=0," ",IF(AQ15/AT15*100&gt;200,"СВ.200",AQ15/AT15))</f>
        <v xml:space="preserve"> </v>
      </c>
      <c r="BA15" s="6" t="str">
        <f t="shared" si="55"/>
        <v xml:space="preserve"> </v>
      </c>
      <c r="BB15" s="28">
        <f t="shared" si="11"/>
        <v>1901320</v>
      </c>
      <c r="BC15" s="34">
        <v>1901320</v>
      </c>
      <c r="BD15" s="28"/>
      <c r="BE15" s="28">
        <f t="shared" si="56"/>
        <v>1901972.97</v>
      </c>
      <c r="BF15" s="34">
        <v>1901972.97</v>
      </c>
      <c r="BG15" s="28"/>
      <c r="BH15" s="28">
        <f t="shared" si="57"/>
        <v>2286389.29</v>
      </c>
      <c r="BI15" s="34">
        <v>2286389.29</v>
      </c>
      <c r="BJ15" s="28"/>
      <c r="BK15" s="6">
        <f t="shared" si="58"/>
        <v>1.0003434298276985</v>
      </c>
      <c r="BL15" s="6">
        <f t="shared" si="58"/>
        <v>1.0003434298276985</v>
      </c>
      <c r="BM15" s="6" t="str">
        <f t="shared" si="58"/>
        <v xml:space="preserve"> </v>
      </c>
      <c r="BN15" s="6">
        <f>IF(BE15=0," ",IF(BE15/BH15*100&gt;200,"СВ.200",BE15/BH15))</f>
        <v>0.83186751194062847</v>
      </c>
      <c r="BO15" s="6">
        <f>IF(BF15=0," ",IF(BF15/BI15*100&gt;200,"СВ.200",BF15/BI15))</f>
        <v>0.83186751194062847</v>
      </c>
      <c r="BP15" s="6" t="str">
        <f t="shared" si="59"/>
        <v xml:space="preserve"> </v>
      </c>
      <c r="BQ15" s="28">
        <f t="shared" si="12"/>
        <v>193008</v>
      </c>
      <c r="BR15" s="34">
        <v>193008</v>
      </c>
      <c r="BS15" s="28"/>
      <c r="BT15" s="35">
        <f t="shared" si="60"/>
        <v>210763.27</v>
      </c>
      <c r="BU15" s="34">
        <v>210763.27</v>
      </c>
      <c r="BV15" s="28"/>
      <c r="BW15" s="35">
        <f t="shared" si="61"/>
        <v>164540.28</v>
      </c>
      <c r="BX15" s="34">
        <v>164540.28</v>
      </c>
      <c r="BY15" s="28"/>
      <c r="BZ15" s="6">
        <f t="shared" si="62"/>
        <v>1.0919924044599187</v>
      </c>
      <c r="CA15" s="6">
        <f t="shared" si="62"/>
        <v>1.0919924044599187</v>
      </c>
      <c r="CB15" s="6" t="str">
        <f t="shared" si="62"/>
        <v xml:space="preserve"> </v>
      </c>
      <c r="CC15" s="6">
        <f t="shared" si="63"/>
        <v>1.2809220331945466</v>
      </c>
      <c r="CD15" s="6">
        <f t="shared" si="63"/>
        <v>1.2809220331945466</v>
      </c>
      <c r="CE15" s="6" t="str">
        <f t="shared" si="63"/>
        <v xml:space="preserve"> </v>
      </c>
      <c r="CF15" s="28">
        <f t="shared" si="13"/>
        <v>1413091.33</v>
      </c>
      <c r="CG15" s="34">
        <v>1413091.33</v>
      </c>
      <c r="CH15" s="28"/>
      <c r="CI15" s="28">
        <f t="shared" si="64"/>
        <v>2067644.65</v>
      </c>
      <c r="CJ15" s="34">
        <v>2067644.65</v>
      </c>
      <c r="CK15" s="28"/>
      <c r="CL15" s="28">
        <f t="shared" si="65"/>
        <v>1474155.17</v>
      </c>
      <c r="CM15" s="34">
        <v>1474155.17</v>
      </c>
      <c r="CN15" s="28"/>
      <c r="CO15" s="6">
        <f t="shared" si="66"/>
        <v>1.4632066633654881</v>
      </c>
      <c r="CP15" s="6">
        <f t="shared" si="66"/>
        <v>1.4632066633654881</v>
      </c>
      <c r="CQ15" s="6" t="str">
        <f t="shared" si="66"/>
        <v xml:space="preserve"> </v>
      </c>
      <c r="CR15" s="6">
        <f t="shared" si="67"/>
        <v>1.4025963426903016</v>
      </c>
      <c r="CS15" s="6">
        <f t="shared" si="67"/>
        <v>1.4025963426903016</v>
      </c>
      <c r="CT15" s="6" t="str">
        <f t="shared" si="67"/>
        <v xml:space="preserve"> </v>
      </c>
      <c r="CU15" s="28">
        <f t="shared" si="14"/>
        <v>37780300</v>
      </c>
      <c r="CV15" s="34">
        <v>37780300</v>
      </c>
      <c r="CW15" s="28"/>
      <c r="CX15" s="28">
        <f t="shared" si="68"/>
        <v>37780300</v>
      </c>
      <c r="CY15" s="34">
        <v>37780300</v>
      </c>
      <c r="CZ15" s="28"/>
      <c r="DA15" s="28">
        <f t="shared" si="69"/>
        <v>3300000</v>
      </c>
      <c r="DB15" s="34">
        <v>3300000</v>
      </c>
      <c r="DC15" s="28"/>
      <c r="DD15" s="6">
        <f>IF(CX15=0," ",IF(CX15/CU15*100&gt;200,"СВ.200",CX15/CU15))</f>
        <v>1</v>
      </c>
      <c r="DE15" s="6">
        <f>IF(CY15=0," ",IF(CY15/CV15*100&gt;200,"СВ.200",CY15/CV15))</f>
        <v>1</v>
      </c>
      <c r="DF15" s="6" t="str">
        <f t="shared" si="70"/>
        <v xml:space="preserve"> </v>
      </c>
      <c r="DG15" s="6" t="str">
        <f t="shared" si="71"/>
        <v>СВ.200</v>
      </c>
      <c r="DH15" s="6" t="str">
        <f t="shared" si="71"/>
        <v>СВ.200</v>
      </c>
      <c r="DI15" s="30"/>
      <c r="DJ15" s="28">
        <f t="shared" si="15"/>
        <v>3132560.57</v>
      </c>
      <c r="DK15" s="34">
        <v>3132560.57</v>
      </c>
      <c r="DL15" s="28"/>
      <c r="DM15" s="28">
        <f t="shared" si="16"/>
        <v>3142713.95</v>
      </c>
      <c r="DN15" s="34">
        <v>3142713.95</v>
      </c>
      <c r="DO15" s="28"/>
      <c r="DP15" s="28">
        <f t="shared" si="17"/>
        <v>4490645.3899999997</v>
      </c>
      <c r="DQ15" s="34">
        <v>4490645.3899999997</v>
      </c>
      <c r="DR15" s="28"/>
      <c r="DS15" s="6">
        <f t="shared" si="18"/>
        <v>1.0032412398014703</v>
      </c>
      <c r="DT15" s="6">
        <f t="shared" si="18"/>
        <v>1.0032412398014703</v>
      </c>
      <c r="DU15" s="6" t="str">
        <f t="shared" si="18"/>
        <v xml:space="preserve"> </v>
      </c>
      <c r="DV15" s="6">
        <f>IF(DP15=0," ",IF(DM15/DP15*100&gt;200,"СВ.200",DM15/DP15))</f>
        <v>0.69983569778151655</v>
      </c>
      <c r="DW15" s="6">
        <f>IF(DQ15=0," ",IF(DN15/DQ15*100&gt;200,"СВ.200",DN15/DQ15))</f>
        <v>0.69983569778151655</v>
      </c>
      <c r="DX15" s="6" t="str">
        <f t="shared" si="19"/>
        <v xml:space="preserve"> </v>
      </c>
      <c r="DY15" s="105">
        <f t="shared" si="20"/>
        <v>476072.26</v>
      </c>
      <c r="DZ15" s="34">
        <v>476072.26</v>
      </c>
      <c r="EA15" s="28"/>
      <c r="EB15" s="105">
        <f t="shared" si="21"/>
        <v>476072.26</v>
      </c>
      <c r="EC15" s="34">
        <v>476072.26</v>
      </c>
      <c r="ED15" s="28"/>
      <c r="EE15" s="105">
        <f t="shared" si="22"/>
        <v>0</v>
      </c>
      <c r="EF15" s="34">
        <v>0</v>
      </c>
      <c r="EG15" s="28"/>
      <c r="EH15" s="6">
        <f t="shared" si="72"/>
        <v>1</v>
      </c>
      <c r="EI15" s="6">
        <f t="shared" si="72"/>
        <v>1</v>
      </c>
      <c r="EJ15" s="6" t="str">
        <f t="shared" si="72"/>
        <v xml:space="preserve"> </v>
      </c>
      <c r="EK15" s="6" t="str">
        <f t="shared" si="73"/>
        <v xml:space="preserve"> </v>
      </c>
      <c r="EL15" s="6" t="str">
        <f t="shared" si="73"/>
        <v xml:space="preserve"> </v>
      </c>
      <c r="EM15" s="6" t="str">
        <f t="shared" si="73"/>
        <v xml:space="preserve"> </v>
      </c>
      <c r="EN15" s="28">
        <f t="shared" si="23"/>
        <v>2034284.56</v>
      </c>
      <c r="EO15" s="34">
        <v>2034284.56</v>
      </c>
      <c r="EP15" s="28"/>
      <c r="EQ15" s="28">
        <f t="shared" si="24"/>
        <v>2099993.06</v>
      </c>
      <c r="ER15" s="34">
        <v>2099993.06</v>
      </c>
      <c r="ES15" s="28"/>
      <c r="ET15" s="28">
        <f t="shared" si="25"/>
        <v>2666436.9500000002</v>
      </c>
      <c r="EU15" s="34">
        <v>2666436.9500000002</v>
      </c>
      <c r="EV15" s="28"/>
      <c r="EW15" s="6">
        <f t="shared" si="74"/>
        <v>1.0323005450132305</v>
      </c>
      <c r="EX15" s="6">
        <f t="shared" si="74"/>
        <v>1.0323005450132305</v>
      </c>
      <c r="EY15" s="6" t="str">
        <f t="shared" si="74"/>
        <v xml:space="preserve"> </v>
      </c>
      <c r="EZ15" s="6">
        <f t="shared" si="75"/>
        <v>0.78756524132325723</v>
      </c>
      <c r="FA15" s="6">
        <f t="shared" si="75"/>
        <v>0.78756524132325723</v>
      </c>
      <c r="FB15" s="6" t="str">
        <f t="shared" si="75"/>
        <v xml:space="preserve"> </v>
      </c>
      <c r="FC15" s="28">
        <f t="shared" si="26"/>
        <v>5060575.75</v>
      </c>
      <c r="FD15" s="34">
        <v>5060575.75</v>
      </c>
      <c r="FE15" s="28"/>
      <c r="FF15" s="28">
        <f t="shared" si="27"/>
        <v>5635062.0700000003</v>
      </c>
      <c r="FG15" s="34">
        <v>5635062.0700000003</v>
      </c>
      <c r="FH15" s="28"/>
      <c r="FI15" s="28">
        <f t="shared" si="28"/>
        <v>4233024</v>
      </c>
      <c r="FJ15" s="34">
        <v>4233024</v>
      </c>
      <c r="FK15" s="28"/>
      <c r="FL15" s="6">
        <f t="shared" si="76"/>
        <v>1.1135219288042473</v>
      </c>
      <c r="FM15" s="6">
        <f t="shared" si="76"/>
        <v>1.1135219288042473</v>
      </c>
      <c r="FN15" s="6" t="str">
        <f t="shared" si="76"/>
        <v xml:space="preserve"> </v>
      </c>
      <c r="FO15" s="6">
        <f t="shared" si="77"/>
        <v>1.3312142973911796</v>
      </c>
      <c r="FP15" s="6">
        <f t="shared" si="29"/>
        <v>1.3312142973911796</v>
      </c>
      <c r="FQ15" s="6" t="str">
        <f t="shared" si="29"/>
        <v xml:space="preserve"> </v>
      </c>
      <c r="FR15" s="28">
        <f t="shared" si="30"/>
        <v>2215901.98</v>
      </c>
      <c r="FS15" s="34">
        <v>2215901.98</v>
      </c>
      <c r="FT15" s="28"/>
      <c r="FU15" s="28">
        <f t="shared" si="31"/>
        <v>2215901.98</v>
      </c>
      <c r="FV15" s="34">
        <v>2215901.98</v>
      </c>
      <c r="FW15" s="28"/>
      <c r="FX15" s="28">
        <f t="shared" si="32"/>
        <v>1561180.91</v>
      </c>
      <c r="FY15" s="34">
        <v>1561180.91</v>
      </c>
      <c r="FZ15" s="28"/>
      <c r="GA15" s="6">
        <f t="shared" si="33"/>
        <v>1</v>
      </c>
      <c r="GB15" s="6">
        <f t="shared" si="33"/>
        <v>1</v>
      </c>
      <c r="GC15" s="11" t="str">
        <f t="shared" si="33"/>
        <v xml:space="preserve"> </v>
      </c>
      <c r="GD15" s="6">
        <f>IF(FX15=0," ",IF(FU15/FX15*100&gt;200,"СВ.200",FU15/FX15))</f>
        <v>1.4193755290025933</v>
      </c>
      <c r="GE15" s="6">
        <f>IF(FY15=0," ",IF(FV15/FY15*100&gt;200,"СВ.200",FV15/FY15))</f>
        <v>1.4193755290025933</v>
      </c>
      <c r="GF15" s="6" t="str">
        <f t="shared" si="34"/>
        <v xml:space="preserve"> </v>
      </c>
      <c r="GG15" s="106">
        <f t="shared" si="35"/>
        <v>0.1064963031533683</v>
      </c>
      <c r="GH15" s="7">
        <f t="shared" si="35"/>
        <v>0.1064963031533683</v>
      </c>
      <c r="GI15" s="101"/>
      <c r="GJ15" s="107">
        <f t="shared" si="78"/>
        <v>0.1372401838464577</v>
      </c>
      <c r="GK15" s="7">
        <f t="shared" si="78"/>
        <v>0.1372401838464577</v>
      </c>
      <c r="GL15" s="101"/>
      <c r="GM15" s="36">
        <f t="shared" si="36"/>
        <v>0.24551283746389738</v>
      </c>
      <c r="GN15" s="6">
        <f t="shared" si="36"/>
        <v>0.24551283746389738</v>
      </c>
      <c r="GO15" s="101"/>
      <c r="GP15" s="36">
        <f t="shared" si="37"/>
        <v>0.12349675119739975</v>
      </c>
      <c r="GQ15" s="6">
        <f t="shared" si="37"/>
        <v>0.12349675119739975</v>
      </c>
      <c r="GR15" s="6" t="str">
        <f t="shared" si="79"/>
        <v xml:space="preserve"> </v>
      </c>
      <c r="GS15" s="36">
        <f t="shared" si="80"/>
        <v>4.9755214600499011E-2</v>
      </c>
      <c r="GT15" s="6">
        <f t="shared" si="80"/>
        <v>4.9755214600499011E-2</v>
      </c>
      <c r="GU15" s="6" t="str">
        <f t="shared" si="83"/>
        <v xml:space="preserve"> </v>
      </c>
      <c r="GV15" s="36">
        <f t="shared" si="81"/>
        <v>2.6360678704607336E-2</v>
      </c>
      <c r="GW15" s="6">
        <f t="shared" si="38"/>
        <v>2.6360678704607336E-2</v>
      </c>
      <c r="GX15" s="6" t="str">
        <f t="shared" si="84"/>
        <v xml:space="preserve"> </v>
      </c>
      <c r="GY15" s="36">
        <f t="shared" si="39"/>
        <v>7.1812883702602859E-2</v>
      </c>
      <c r="GZ15" s="6">
        <f t="shared" si="39"/>
        <v>7.1812883702602859E-2</v>
      </c>
      <c r="HA15" s="6" t="str">
        <f t="shared" si="39"/>
        <v xml:space="preserve"> </v>
      </c>
      <c r="HB15" s="36">
        <f t="shared" si="40"/>
        <v>0.52362171564597815</v>
      </c>
      <c r="HC15" s="6">
        <f t="shared" si="40"/>
        <v>0.52362171564597815</v>
      </c>
      <c r="HD15" s="6"/>
      <c r="HE15" s="36">
        <f t="shared" si="41"/>
        <v>5.8025614118385783E-2</v>
      </c>
      <c r="HF15" s="6">
        <f t="shared" si="41"/>
        <v>5.8025614118385783E-2</v>
      </c>
      <c r="HG15" s="11" t="str">
        <f t="shared" si="41"/>
        <v xml:space="preserve"> </v>
      </c>
      <c r="HH15" s="36">
        <f t="shared" si="42"/>
        <v>2.9105167744084816E-2</v>
      </c>
      <c r="HI15" s="6">
        <f t="shared" si="42"/>
        <v>2.9105167744084816E-2</v>
      </c>
      <c r="HJ15" s="6" t="str">
        <f t="shared" si="82"/>
        <v xml:space="preserve"> </v>
      </c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</row>
    <row r="16" spans="1:244" s="112" customFormat="1" ht="30" customHeight="1" x14ac:dyDescent="0.2">
      <c r="A16" s="15"/>
      <c r="B16" s="51" t="s">
        <v>30</v>
      </c>
      <c r="C16" s="55">
        <f>SUM(C10:C15)</f>
        <v>8177519533.4400005</v>
      </c>
      <c r="D16" s="56">
        <f>SUM(D10:D15)</f>
        <v>8177519533.4400005</v>
      </c>
      <c r="E16" s="54"/>
      <c r="F16" s="55">
        <f>SUM(F10:F15)</f>
        <v>6992895833.1600008</v>
      </c>
      <c r="G16" s="56">
        <f>SUM(G10:G15)</f>
        <v>6992895833.1600008</v>
      </c>
      <c r="H16" s="54"/>
      <c r="I16" s="58">
        <f>SUM(I10:I15)</f>
        <v>882662684.83000016</v>
      </c>
      <c r="J16" s="58">
        <f>SUM(J10:J15)</f>
        <v>882662684.83000016</v>
      </c>
      <c r="K16" s="58"/>
      <c r="L16" s="58">
        <f t="shared" si="43"/>
        <v>912840645.47000003</v>
      </c>
      <c r="M16" s="58">
        <f>SUM(M10:M15)</f>
        <v>912840645.47000003</v>
      </c>
      <c r="N16" s="58"/>
      <c r="O16" s="58">
        <f t="shared" si="44"/>
        <v>902982521.25999999</v>
      </c>
      <c r="P16" s="58">
        <f>SUM(P10:P15)</f>
        <v>902982521.25999999</v>
      </c>
      <c r="Q16" s="58"/>
      <c r="R16" s="57">
        <f t="shared" si="45"/>
        <v>1.0341896866817386</v>
      </c>
      <c r="S16" s="57">
        <f t="shared" si="45"/>
        <v>1.0341896866817386</v>
      </c>
      <c r="T16" s="57" t="str">
        <f t="shared" si="45"/>
        <v xml:space="preserve"> </v>
      </c>
      <c r="U16" s="57">
        <f t="shared" si="46"/>
        <v>1.0109172923925973</v>
      </c>
      <c r="V16" s="57">
        <f t="shared" si="46"/>
        <v>1.0109172923925973</v>
      </c>
      <c r="W16" s="57" t="str">
        <f t="shared" si="46"/>
        <v xml:space="preserve"> </v>
      </c>
      <c r="X16" s="58">
        <f>SUM(X10:X15)</f>
        <v>278532291.31999999</v>
      </c>
      <c r="Y16" s="58">
        <f>SUM(Y10:Y15)</f>
        <v>278532291.31999999</v>
      </c>
      <c r="Z16" s="58"/>
      <c r="AA16" s="58">
        <f t="shared" si="47"/>
        <v>288622323.78000003</v>
      </c>
      <c r="AB16" s="58">
        <f>SUM(AB10:AB15)</f>
        <v>288622323.78000003</v>
      </c>
      <c r="AC16" s="55"/>
      <c r="AD16" s="58">
        <f t="shared" si="48"/>
        <v>262423630.32999998</v>
      </c>
      <c r="AE16" s="58">
        <f>SUM(AE10:AE15)</f>
        <v>262423630.32999998</v>
      </c>
      <c r="AF16" s="55"/>
      <c r="AG16" s="57">
        <f t="shared" si="49"/>
        <v>1.0362257187925397</v>
      </c>
      <c r="AH16" s="57">
        <f t="shared" si="49"/>
        <v>1.0362257187925397</v>
      </c>
      <c r="AI16" s="57" t="str">
        <f t="shared" si="49"/>
        <v xml:space="preserve"> </v>
      </c>
      <c r="AJ16" s="57">
        <f t="shared" si="50"/>
        <v>1.0998335912701724</v>
      </c>
      <c r="AK16" s="57">
        <f t="shared" si="51"/>
        <v>1.0998335912701724</v>
      </c>
      <c r="AL16" s="57" t="str">
        <f t="shared" si="51"/>
        <v xml:space="preserve"> </v>
      </c>
      <c r="AM16" s="58">
        <f>SUM(AM10:AM15)</f>
        <v>16476102</v>
      </c>
      <c r="AN16" s="58">
        <f>SUM(AN10:AN15)</f>
        <v>16476102</v>
      </c>
      <c r="AO16" s="55"/>
      <c r="AP16" s="58">
        <f t="shared" si="52"/>
        <v>16526282.33</v>
      </c>
      <c r="AQ16" s="58">
        <f>SUM(AQ10:AQ15)</f>
        <v>16526282.33</v>
      </c>
      <c r="AR16" s="55"/>
      <c r="AS16" s="58">
        <f t="shared" si="53"/>
        <v>17066106.969999999</v>
      </c>
      <c r="AT16" s="58">
        <f>SUM(AT10:AT15)</f>
        <v>17066106.969999999</v>
      </c>
      <c r="AU16" s="55"/>
      <c r="AV16" s="57">
        <f t="shared" si="54"/>
        <v>1.0030456433202466</v>
      </c>
      <c r="AW16" s="57">
        <f t="shared" si="54"/>
        <v>1.0030456433202466</v>
      </c>
      <c r="AX16" s="57" t="str">
        <f t="shared" si="54"/>
        <v xml:space="preserve"> </v>
      </c>
      <c r="AY16" s="57">
        <f t="shared" si="55"/>
        <v>0.96836861265730134</v>
      </c>
      <c r="AZ16" s="57">
        <f t="shared" si="55"/>
        <v>0.96836861265730134</v>
      </c>
      <c r="BA16" s="57" t="str">
        <f t="shared" si="55"/>
        <v xml:space="preserve"> </v>
      </c>
      <c r="BB16" s="58">
        <f>SUM(BB10:BB15)</f>
        <v>16997136</v>
      </c>
      <c r="BC16" s="58">
        <f>SUM(BC10:BC15)</f>
        <v>16997136</v>
      </c>
      <c r="BD16" s="55"/>
      <c r="BE16" s="58">
        <f t="shared" si="56"/>
        <v>17224761.32</v>
      </c>
      <c r="BF16" s="58">
        <f>SUM(BF10:BF15)</f>
        <v>17224761.32</v>
      </c>
      <c r="BG16" s="55"/>
      <c r="BH16" s="58">
        <f t="shared" si="57"/>
        <v>15051516.289999999</v>
      </c>
      <c r="BI16" s="58">
        <f>SUM(BI10:BI15)</f>
        <v>15051516.289999999</v>
      </c>
      <c r="BJ16" s="55"/>
      <c r="BK16" s="57">
        <f t="shared" si="58"/>
        <v>1.0133919808607756</v>
      </c>
      <c r="BL16" s="57">
        <f t="shared" si="58"/>
        <v>1.0133919808607756</v>
      </c>
      <c r="BM16" s="57" t="str">
        <f t="shared" si="58"/>
        <v xml:space="preserve"> </v>
      </c>
      <c r="BN16" s="57">
        <f t="shared" si="59"/>
        <v>1.1443871160969923</v>
      </c>
      <c r="BO16" s="57">
        <f t="shared" si="59"/>
        <v>1.1443871160969923</v>
      </c>
      <c r="BP16" s="57" t="str">
        <f t="shared" si="59"/>
        <v xml:space="preserve"> </v>
      </c>
      <c r="BQ16" s="58">
        <f>SUM(BQ10:BQ15)</f>
        <v>3426080.71</v>
      </c>
      <c r="BR16" s="58">
        <f>SUM(BR10:BR15)</f>
        <v>3426080.71</v>
      </c>
      <c r="BS16" s="55"/>
      <c r="BT16" s="58">
        <f t="shared" si="60"/>
        <v>2681206.9700000002</v>
      </c>
      <c r="BU16" s="58">
        <f>SUM(BU10:BU15)</f>
        <v>2681206.9700000002</v>
      </c>
      <c r="BV16" s="55"/>
      <c r="BW16" s="58">
        <f t="shared" si="61"/>
        <v>1876737.04</v>
      </c>
      <c r="BX16" s="58">
        <f>SUM(BX10:BX15)</f>
        <v>1876737.04</v>
      </c>
      <c r="BY16" s="55"/>
      <c r="BZ16" s="57">
        <f t="shared" si="62"/>
        <v>0.78258721756732941</v>
      </c>
      <c r="CA16" s="57">
        <f t="shared" si="62"/>
        <v>0.78258721756732941</v>
      </c>
      <c r="CB16" s="57" t="str">
        <f t="shared" si="62"/>
        <v xml:space="preserve"> </v>
      </c>
      <c r="CC16" s="57">
        <f t="shared" si="63"/>
        <v>1.4286535155718993</v>
      </c>
      <c r="CD16" s="57">
        <f t="shared" si="63"/>
        <v>1.4286535155718993</v>
      </c>
      <c r="CE16" s="57" t="str">
        <f t="shared" si="63"/>
        <v xml:space="preserve"> </v>
      </c>
      <c r="CF16" s="58">
        <f>SUM(CF10:CF15)</f>
        <v>105010461.23999999</v>
      </c>
      <c r="CG16" s="58">
        <f>CG15+CG14+CG13+CG12+CG11+CG10</f>
        <v>105010461.24000001</v>
      </c>
      <c r="CH16" s="55"/>
      <c r="CI16" s="58">
        <f t="shared" si="64"/>
        <v>101029885.94000003</v>
      </c>
      <c r="CJ16" s="58">
        <f>SUM(CJ10:CJ15)</f>
        <v>101029885.94000003</v>
      </c>
      <c r="CK16" s="55"/>
      <c r="CL16" s="58">
        <f t="shared" si="65"/>
        <v>159954238.66</v>
      </c>
      <c r="CM16" s="58">
        <f>SUM(CM10:CM15)</f>
        <v>159954238.66</v>
      </c>
      <c r="CN16" s="55"/>
      <c r="CO16" s="57">
        <f t="shared" si="66"/>
        <v>0.96209353570114875</v>
      </c>
      <c r="CP16" s="57">
        <f t="shared" si="66"/>
        <v>0.96209353570114853</v>
      </c>
      <c r="CQ16" s="57" t="str">
        <f t="shared" si="66"/>
        <v xml:space="preserve"> </v>
      </c>
      <c r="CR16" s="57">
        <f t="shared" si="67"/>
        <v>0.6316174350012066</v>
      </c>
      <c r="CS16" s="57">
        <f t="shared" si="67"/>
        <v>0.6316174350012066</v>
      </c>
      <c r="CT16" s="57" t="str">
        <f t="shared" si="67"/>
        <v xml:space="preserve"> </v>
      </c>
      <c r="CU16" s="58">
        <f>SUM(CU10:CU15)</f>
        <v>66044112.329999998</v>
      </c>
      <c r="CV16" s="58">
        <f>SUM(CV10:CV15)</f>
        <v>66044112.329999998</v>
      </c>
      <c r="CW16" s="55"/>
      <c r="CX16" s="58">
        <f t="shared" si="68"/>
        <v>68517119.289999992</v>
      </c>
      <c r="CY16" s="58">
        <f>SUM(CY10:CY15)</f>
        <v>68517119.289999992</v>
      </c>
      <c r="CZ16" s="55"/>
      <c r="DA16" s="58">
        <f t="shared" si="69"/>
        <v>71868362.079999998</v>
      </c>
      <c r="DB16" s="58">
        <f>SUM(DB10:DB15)</f>
        <v>71868362.079999998</v>
      </c>
      <c r="DC16" s="55"/>
      <c r="DD16" s="57">
        <f t="shared" si="70"/>
        <v>1.0374447755106952</v>
      </c>
      <c r="DE16" s="57">
        <f t="shared" si="70"/>
        <v>1.0374447755106952</v>
      </c>
      <c r="DF16" s="57" t="str">
        <f t="shared" si="70"/>
        <v xml:space="preserve"> </v>
      </c>
      <c r="DG16" s="57">
        <f t="shared" si="71"/>
        <v>0.95336970687783895</v>
      </c>
      <c r="DH16" s="57">
        <f t="shared" si="71"/>
        <v>0.95336970687783895</v>
      </c>
      <c r="DI16" s="54"/>
      <c r="DJ16" s="58">
        <f>SUM(DJ10:DJ15)</f>
        <v>86538417.569999993</v>
      </c>
      <c r="DK16" s="58">
        <f>SUM(DK10:DK15)</f>
        <v>86538417.569999993</v>
      </c>
      <c r="DL16" s="55"/>
      <c r="DM16" s="58">
        <f t="shared" si="16"/>
        <v>93540752.25999999</v>
      </c>
      <c r="DN16" s="58">
        <f>SUM(DN10:DN15)</f>
        <v>93540752.25999999</v>
      </c>
      <c r="DO16" s="55"/>
      <c r="DP16" s="58">
        <f t="shared" si="17"/>
        <v>147419925.34999999</v>
      </c>
      <c r="DQ16" s="58">
        <f>SUM(DQ10:DQ15)</f>
        <v>147419925.34999999</v>
      </c>
      <c r="DR16" s="55"/>
      <c r="DS16" s="57">
        <f t="shared" si="18"/>
        <v>1.0809159086406437</v>
      </c>
      <c r="DT16" s="57">
        <f t="shared" si="18"/>
        <v>1.0809159086406437</v>
      </c>
      <c r="DU16" s="57" t="str">
        <f t="shared" si="18"/>
        <v xml:space="preserve"> </v>
      </c>
      <c r="DV16" s="57">
        <f t="shared" si="19"/>
        <v>0.63451905865450908</v>
      </c>
      <c r="DW16" s="57">
        <f t="shared" si="19"/>
        <v>0.63451905865450908</v>
      </c>
      <c r="DX16" s="57" t="str">
        <f t="shared" si="19"/>
        <v xml:space="preserve"> </v>
      </c>
      <c r="DY16" s="108">
        <f>SUM(DY10:DY15)</f>
        <v>9296950.2599999998</v>
      </c>
      <c r="DZ16" s="58">
        <f>SUM(DZ10:DZ15)</f>
        <v>9296950.2599999998</v>
      </c>
      <c r="EA16" s="55"/>
      <c r="EB16" s="108">
        <f>SUM(EB10:EB15)</f>
        <v>9296950.4000000004</v>
      </c>
      <c r="EC16" s="58">
        <f>SUM(EC10:EC15)</f>
        <v>9296950.4000000004</v>
      </c>
      <c r="ED16" s="55"/>
      <c r="EE16" s="108">
        <f>SUM(EE10:EE15)</f>
        <v>24377866.939999998</v>
      </c>
      <c r="EF16" s="58">
        <f>SUM(EF10:EF15)</f>
        <v>24377866.939999998</v>
      </c>
      <c r="EG16" s="55"/>
      <c r="EH16" s="57">
        <f t="shared" si="72"/>
        <v>1.0000000150587016</v>
      </c>
      <c r="EI16" s="57">
        <f t="shared" si="72"/>
        <v>1.0000000150587016</v>
      </c>
      <c r="EJ16" s="57" t="str">
        <f t="shared" si="72"/>
        <v xml:space="preserve"> </v>
      </c>
      <c r="EK16" s="57">
        <f t="shared" si="73"/>
        <v>0.38136849392451405</v>
      </c>
      <c r="EL16" s="57">
        <f t="shared" si="73"/>
        <v>0.38136849392451405</v>
      </c>
      <c r="EM16" s="57" t="str">
        <f t="shared" si="73"/>
        <v xml:space="preserve"> </v>
      </c>
      <c r="EN16" s="58">
        <f>SUM(EN10:EN15)</f>
        <v>30495469.479999997</v>
      </c>
      <c r="EO16" s="58">
        <f>SUM(EO10:EO15)</f>
        <v>30495469.479999997</v>
      </c>
      <c r="EP16" s="55"/>
      <c r="EQ16" s="58">
        <f>SUM(EQ10:EQ15)</f>
        <v>35297021.109999999</v>
      </c>
      <c r="ER16" s="58">
        <f>SUM(ER10:ER15)</f>
        <v>35297021.109999999</v>
      </c>
      <c r="ES16" s="55"/>
      <c r="ET16" s="58">
        <f>SUM(ET10:ET15)</f>
        <v>33797609.219999999</v>
      </c>
      <c r="EU16" s="58">
        <f>SUM(EU10:EU15)</f>
        <v>33797609.219999999</v>
      </c>
      <c r="EV16" s="55"/>
      <c r="EW16" s="57">
        <f t="shared" si="74"/>
        <v>1.1574513103708415</v>
      </c>
      <c r="EX16" s="57">
        <f t="shared" si="74"/>
        <v>1.1574513103708415</v>
      </c>
      <c r="EY16" s="57" t="str">
        <f t="shared" si="74"/>
        <v xml:space="preserve"> </v>
      </c>
      <c r="EZ16" s="57">
        <f t="shared" si="75"/>
        <v>1.0443644365564388</v>
      </c>
      <c r="FA16" s="57">
        <f t="shared" si="75"/>
        <v>1.0443644365564388</v>
      </c>
      <c r="FB16" s="57" t="str">
        <f t="shared" si="75"/>
        <v xml:space="preserve"> </v>
      </c>
      <c r="FC16" s="58">
        <f>SUM(FC10:FC15)</f>
        <v>71144133.739999995</v>
      </c>
      <c r="FD16" s="58">
        <f>SUM(FD10:FD15)</f>
        <v>71144133.739999995</v>
      </c>
      <c r="FE16" s="55"/>
      <c r="FF16" s="58">
        <f>SUM(FG16:FH16)</f>
        <v>77783862.160000026</v>
      </c>
      <c r="FG16" s="58">
        <f>SUM(FG10:FG15)</f>
        <v>77783862.160000026</v>
      </c>
      <c r="FH16" s="55"/>
      <c r="FI16" s="58">
        <f>SUM(FJ16:FK16)</f>
        <v>14761509.789999999</v>
      </c>
      <c r="FJ16" s="58">
        <f>SUM(FJ10:FJ15)</f>
        <v>14761509.789999999</v>
      </c>
      <c r="FK16" s="55"/>
      <c r="FL16" s="57">
        <f t="shared" si="76"/>
        <v>1.0933278412562484</v>
      </c>
      <c r="FM16" s="57">
        <f t="shared" si="76"/>
        <v>1.0933278412562484</v>
      </c>
      <c r="FN16" s="57" t="str">
        <f t="shared" si="76"/>
        <v xml:space="preserve"> </v>
      </c>
      <c r="FO16" s="57" t="str">
        <f t="shared" si="77"/>
        <v>СВ.200</v>
      </c>
      <c r="FP16" s="57" t="str">
        <f t="shared" si="29"/>
        <v>СВ.200</v>
      </c>
      <c r="FQ16" s="57" t="str">
        <f t="shared" si="29"/>
        <v xml:space="preserve"> </v>
      </c>
      <c r="FR16" s="58">
        <f>SUM(FR10:FR15)</f>
        <v>9560008.5099999998</v>
      </c>
      <c r="FS16" s="58">
        <f>SUM(FS10:FS15)</f>
        <v>9560008.5099999998</v>
      </c>
      <c r="FT16" s="55"/>
      <c r="FU16" s="58">
        <f>SUM(FV16:FW16)</f>
        <v>9206620.2400000002</v>
      </c>
      <c r="FV16" s="58">
        <f>SUM(FV10:FV15)</f>
        <v>9206620.2400000002</v>
      </c>
      <c r="FW16" s="55"/>
      <c r="FX16" s="58">
        <f>SUM(FY16:FZ16)</f>
        <v>7306156.3600000003</v>
      </c>
      <c r="FY16" s="58">
        <f>SUM(FY10:FY15)</f>
        <v>7306156.3600000003</v>
      </c>
      <c r="FZ16" s="55"/>
      <c r="GA16" s="57">
        <f t="shared" si="33"/>
        <v>0.96303473269606954</v>
      </c>
      <c r="GB16" s="57">
        <f t="shared" si="33"/>
        <v>0.96303473269606954</v>
      </c>
      <c r="GC16" s="109" t="str">
        <f t="shared" si="33"/>
        <v xml:space="preserve"> </v>
      </c>
      <c r="GD16" s="57">
        <f>IF(FX16=0," ",IF(FU16/FX16*100&gt;200,"СВ.200",FU16/FX16))</f>
        <v>1.260118150551051</v>
      </c>
      <c r="GE16" s="57">
        <f>IF(FY16=0," ",IF(FV16/FY16*100&gt;200,"СВ.200",FV16/FY16))</f>
        <v>1.260118150551051</v>
      </c>
      <c r="GF16" s="57" t="str">
        <f t="shared" si="34"/>
        <v xml:space="preserve"> </v>
      </c>
      <c r="GG16" s="110">
        <f t="shared" si="35"/>
        <v>0.12912855314934008</v>
      </c>
      <c r="GH16" s="76">
        <f t="shared" si="35"/>
        <v>0.12912855314934008</v>
      </c>
      <c r="GI16" s="111"/>
      <c r="GJ16" s="76">
        <f t="shared" si="78"/>
        <v>0.11162806053072177</v>
      </c>
      <c r="GK16" s="76">
        <f>M16/D16</f>
        <v>0.11162806053072177</v>
      </c>
      <c r="GL16" s="111"/>
      <c r="GM16" s="57">
        <f t="shared" si="36"/>
        <v>0.29061872644425096</v>
      </c>
      <c r="GN16" s="57">
        <f t="shared" si="36"/>
        <v>0.29061872644425096</v>
      </c>
      <c r="GO16" s="111"/>
      <c r="GP16" s="57">
        <f t="shared" si="37"/>
        <v>0.31618040367976302</v>
      </c>
      <c r="GQ16" s="57">
        <f t="shared" si="37"/>
        <v>0.31618040367976302</v>
      </c>
      <c r="GR16" s="57" t="str">
        <f t="shared" si="79"/>
        <v xml:space="preserve"> </v>
      </c>
      <c r="GS16" s="57">
        <f t="shared" si="80"/>
        <v>1.6668668479869884E-2</v>
      </c>
      <c r="GT16" s="57">
        <f t="shared" si="80"/>
        <v>1.6668668479869884E-2</v>
      </c>
      <c r="GU16" s="57" t="str">
        <f t="shared" si="83"/>
        <v xml:space="preserve"> </v>
      </c>
      <c r="GV16" s="57">
        <f t="shared" si="81"/>
        <v>1.886940662149348E-2</v>
      </c>
      <c r="GW16" s="57">
        <f t="shared" si="38"/>
        <v>1.886940662149348E-2</v>
      </c>
      <c r="GX16" s="57" t="str">
        <f t="shared" si="84"/>
        <v xml:space="preserve"> </v>
      </c>
      <c r="GY16" s="57">
        <f t="shared" si="39"/>
        <v>7.958998140929309E-2</v>
      </c>
      <c r="GZ16" s="57">
        <f t="shared" si="39"/>
        <v>7.958998140929309E-2</v>
      </c>
      <c r="HA16" s="57" t="str">
        <f t="shared" si="39"/>
        <v xml:space="preserve"> </v>
      </c>
      <c r="HB16" s="57">
        <f t="shared" si="40"/>
        <v>7.5059233646111528E-2</v>
      </c>
      <c r="HC16" s="57">
        <f t="shared" si="40"/>
        <v>7.5059233646111528E-2</v>
      </c>
      <c r="HD16" s="57"/>
      <c r="HE16" s="57">
        <f t="shared" si="41"/>
        <v>3.7428863155445836E-2</v>
      </c>
      <c r="HF16" s="57">
        <f t="shared" si="41"/>
        <v>3.7428863155445836E-2</v>
      </c>
      <c r="HG16" s="63" t="str">
        <f t="shared" si="41"/>
        <v xml:space="preserve"> </v>
      </c>
      <c r="HH16" s="57">
        <f t="shared" si="42"/>
        <v>3.8667232101421603E-2</v>
      </c>
      <c r="HI16" s="57">
        <f t="shared" si="42"/>
        <v>3.8667232101421603E-2</v>
      </c>
      <c r="HJ16" s="57" t="str">
        <f t="shared" si="82"/>
        <v xml:space="preserve"> </v>
      </c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</row>
    <row r="17" spans="1:244" s="9" customFormat="1" ht="14.25" customHeight="1" x14ac:dyDescent="0.2">
      <c r="A17" s="26"/>
      <c r="B17" s="22" t="s">
        <v>31</v>
      </c>
      <c r="C17" s="67" t="s">
        <v>23</v>
      </c>
      <c r="D17" s="68"/>
      <c r="E17" s="68"/>
      <c r="F17" s="67" t="s">
        <v>23</v>
      </c>
      <c r="G17" s="68"/>
      <c r="H17" s="68"/>
      <c r="I17" s="105" t="s">
        <v>23</v>
      </c>
      <c r="J17" s="28"/>
      <c r="K17" s="28"/>
      <c r="L17" s="28"/>
      <c r="M17" s="28"/>
      <c r="N17" s="28"/>
      <c r="O17" s="28"/>
      <c r="P17" s="28"/>
      <c r="Q17" s="28"/>
      <c r="R17" s="68"/>
      <c r="S17" s="68"/>
      <c r="T17" s="68"/>
      <c r="U17" s="68"/>
      <c r="V17" s="68"/>
      <c r="W17" s="68"/>
      <c r="X17" s="28"/>
      <c r="Y17" s="28"/>
      <c r="Z17" s="28"/>
      <c r="AA17" s="28"/>
      <c r="AB17" s="28"/>
      <c r="AC17" s="28"/>
      <c r="AD17" s="28"/>
      <c r="AE17" s="28"/>
      <c r="AF17" s="28"/>
      <c r="AG17" s="68"/>
      <c r="AH17" s="68"/>
      <c r="AI17" s="68"/>
      <c r="AJ17" s="68"/>
      <c r="AK17" s="68"/>
      <c r="AL17" s="68"/>
      <c r="AM17" s="28"/>
      <c r="AN17" s="28"/>
      <c r="AO17" s="28"/>
      <c r="AP17" s="28"/>
      <c r="AQ17" s="28"/>
      <c r="AR17" s="28"/>
      <c r="AS17" s="28"/>
      <c r="AT17" s="28"/>
      <c r="AU17" s="28"/>
      <c r="AV17" s="68"/>
      <c r="AW17" s="68"/>
      <c r="AX17" s="68"/>
      <c r="AY17" s="68"/>
      <c r="AZ17" s="68"/>
      <c r="BA17" s="68"/>
      <c r="BB17" s="28"/>
      <c r="BC17" s="28"/>
      <c r="BD17" s="28"/>
      <c r="BE17" s="28"/>
      <c r="BF17" s="28"/>
      <c r="BG17" s="28"/>
      <c r="BH17" s="28"/>
      <c r="BI17" s="28"/>
      <c r="BJ17" s="28"/>
      <c r="BK17" s="68"/>
      <c r="BL17" s="68"/>
      <c r="BM17" s="68"/>
      <c r="BN17" s="68"/>
      <c r="BO17" s="68"/>
      <c r="BP17" s="68"/>
      <c r="BQ17" s="28"/>
      <c r="BR17" s="28"/>
      <c r="BS17" s="28"/>
      <c r="BT17" s="28"/>
      <c r="BU17" s="28"/>
      <c r="BV17" s="28"/>
      <c r="BW17" s="28"/>
      <c r="BX17" s="28"/>
      <c r="BY17" s="28"/>
      <c r="BZ17" s="68"/>
      <c r="CA17" s="68"/>
      <c r="CB17" s="68"/>
      <c r="CC17" s="68"/>
      <c r="CD17" s="68"/>
      <c r="CE17" s="68"/>
      <c r="CF17" s="28"/>
      <c r="CG17" s="28"/>
      <c r="CH17" s="28"/>
      <c r="CI17" s="28"/>
      <c r="CJ17" s="28"/>
      <c r="CK17" s="28"/>
      <c r="CL17" s="28"/>
      <c r="CM17" s="28"/>
      <c r="CN17" s="28"/>
      <c r="CO17" s="68"/>
      <c r="CP17" s="68"/>
      <c r="CQ17" s="68"/>
      <c r="CR17" s="68"/>
      <c r="CS17" s="68"/>
      <c r="CT17" s="68"/>
      <c r="CU17" s="28"/>
      <c r="CV17" s="28"/>
      <c r="CW17" s="28"/>
      <c r="CX17" s="28"/>
      <c r="CY17" s="28"/>
      <c r="CZ17" s="28"/>
      <c r="DA17" s="28"/>
      <c r="DB17" s="28"/>
      <c r="DC17" s="28"/>
      <c r="DD17" s="68"/>
      <c r="DE17" s="68"/>
      <c r="DF17" s="68"/>
      <c r="DG17" s="68"/>
      <c r="DH17" s="68"/>
      <c r="DI17" s="68"/>
      <c r="DJ17" s="28"/>
      <c r="DK17" s="28"/>
      <c r="DL17" s="28"/>
      <c r="DM17" s="28"/>
      <c r="DN17" s="28"/>
      <c r="DO17" s="28"/>
      <c r="DP17" s="28"/>
      <c r="DQ17" s="28"/>
      <c r="DR17" s="28"/>
      <c r="DS17" s="68"/>
      <c r="DT17" s="68"/>
      <c r="DU17" s="68"/>
      <c r="DV17" s="68"/>
      <c r="DW17" s="68"/>
      <c r="DX17" s="68"/>
      <c r="DY17" s="28"/>
      <c r="DZ17" s="28"/>
      <c r="EA17" s="28"/>
      <c r="EB17" s="28"/>
      <c r="EC17" s="28"/>
      <c r="ED17" s="28"/>
      <c r="EE17" s="28"/>
      <c r="EF17" s="28"/>
      <c r="EG17" s="28"/>
      <c r="EH17" s="68"/>
      <c r="EI17" s="68"/>
      <c r="EJ17" s="68"/>
      <c r="EK17" s="68"/>
      <c r="EL17" s="68"/>
      <c r="EM17" s="68"/>
      <c r="EN17" s="28"/>
      <c r="EO17" s="28"/>
      <c r="EP17" s="28"/>
      <c r="EQ17" s="28"/>
      <c r="ER17" s="28"/>
      <c r="ES17" s="28"/>
      <c r="ET17" s="28"/>
      <c r="EU17" s="28"/>
      <c r="EV17" s="28"/>
      <c r="EW17" s="68"/>
      <c r="EX17" s="68"/>
      <c r="EY17" s="68"/>
      <c r="EZ17" s="68"/>
      <c r="FA17" s="68"/>
      <c r="FB17" s="68"/>
      <c r="FC17" s="28"/>
      <c r="FD17" s="28"/>
      <c r="FE17" s="28"/>
      <c r="FF17" s="28"/>
      <c r="FG17" s="28"/>
      <c r="FH17" s="28"/>
      <c r="FI17" s="28"/>
      <c r="FJ17" s="28"/>
      <c r="FK17" s="28"/>
      <c r="FL17" s="68"/>
      <c r="FM17" s="68"/>
      <c r="FN17" s="68"/>
      <c r="FO17" s="68"/>
      <c r="FP17" s="68"/>
      <c r="FQ17" s="68"/>
      <c r="FR17" s="113"/>
      <c r="FS17" s="113"/>
      <c r="FT17" s="113"/>
      <c r="FU17" s="113"/>
      <c r="FV17" s="114"/>
      <c r="FW17" s="113"/>
      <c r="FX17" s="113"/>
      <c r="FY17" s="114"/>
      <c r="FZ17" s="113"/>
      <c r="GA17" s="6" t="str">
        <f t="shared" si="33"/>
        <v xml:space="preserve"> </v>
      </c>
      <c r="GB17" s="6" t="str">
        <f t="shared" si="33"/>
        <v xml:space="preserve"> </v>
      </c>
      <c r="GC17" s="11" t="str">
        <f t="shared" si="33"/>
        <v xml:space="preserve"> </v>
      </c>
      <c r="GD17" s="30"/>
      <c r="GE17" s="30"/>
      <c r="GF17" s="30"/>
      <c r="GG17" s="115"/>
      <c r="GH17" s="101"/>
      <c r="GI17" s="101"/>
      <c r="GJ17" s="100"/>
      <c r="GK17" s="101"/>
      <c r="GL17" s="101"/>
      <c r="GM17" s="36" t="str">
        <f t="shared" si="36"/>
        <v xml:space="preserve"> </v>
      </c>
      <c r="GN17" s="6" t="str">
        <f t="shared" si="36"/>
        <v xml:space="preserve"> </v>
      </c>
      <c r="GO17" s="101"/>
      <c r="GP17" s="36" t="str">
        <f t="shared" si="37"/>
        <v xml:space="preserve"> </v>
      </c>
      <c r="GQ17" s="6" t="str">
        <f t="shared" si="37"/>
        <v xml:space="preserve"> </v>
      </c>
      <c r="GR17" s="6" t="str">
        <f t="shared" si="79"/>
        <v xml:space="preserve"> </v>
      </c>
      <c r="GS17" s="36" t="str">
        <f>IF(BH17&lt;=0," ",IF(O17&lt;=0," ",IF(BH17/O17*100&gt;200,"СВ.200",BH17/O17)))</f>
        <v xml:space="preserve"> </v>
      </c>
      <c r="GT17" s="6" t="str">
        <f>IF(BI17&lt;=0," ",IF(P17&lt;=0," ",IF(BI17/P17*100&gt;200,"СВ.200",BI17/P17)))</f>
        <v xml:space="preserve"> </v>
      </c>
      <c r="GU17" s="6" t="str">
        <f t="shared" si="83"/>
        <v xml:space="preserve"> </v>
      </c>
      <c r="GV17" s="36" t="str">
        <f t="shared" si="81"/>
        <v xml:space="preserve"> </v>
      </c>
      <c r="GW17" s="6" t="str">
        <f t="shared" si="38"/>
        <v xml:space="preserve"> </v>
      </c>
      <c r="GX17" s="6" t="str">
        <f t="shared" si="84"/>
        <v xml:space="preserve"> </v>
      </c>
      <c r="GY17" s="36" t="str">
        <f t="shared" si="39"/>
        <v xml:space="preserve"> </v>
      </c>
      <c r="GZ17" s="6" t="str">
        <f t="shared" si="39"/>
        <v xml:space="preserve"> </v>
      </c>
      <c r="HA17" s="6" t="str">
        <f t="shared" si="39"/>
        <v xml:space="preserve"> </v>
      </c>
      <c r="HB17" s="36" t="str">
        <f t="shared" si="40"/>
        <v xml:space="preserve"> </v>
      </c>
      <c r="HC17" s="6" t="str">
        <f t="shared" si="40"/>
        <v xml:space="preserve"> </v>
      </c>
      <c r="HD17" s="6" t="str">
        <f>IF(CZ17&lt;=0," ",IF(Q17&lt;=0," ",IF(CZ17/Q17*100&gt;200,"СВ.200",CZ17/Q17)))</f>
        <v xml:space="preserve"> </v>
      </c>
      <c r="HE17" s="36" t="str">
        <f t="shared" si="41"/>
        <v xml:space="preserve"> </v>
      </c>
      <c r="HF17" s="6" t="str">
        <f t="shared" si="41"/>
        <v xml:space="preserve"> </v>
      </c>
      <c r="HG17" s="11" t="str">
        <f t="shared" si="41"/>
        <v xml:space="preserve"> </v>
      </c>
      <c r="HH17" s="36" t="str">
        <f t="shared" si="42"/>
        <v xml:space="preserve"> </v>
      </c>
      <c r="HI17" s="6" t="str">
        <f t="shared" si="42"/>
        <v xml:space="preserve"> </v>
      </c>
      <c r="HJ17" s="6" t="str">
        <f t="shared" si="82"/>
        <v xml:space="preserve"> </v>
      </c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</row>
    <row r="18" spans="1:244" s="9" customFormat="1" ht="15.75" outlineLevel="1" x14ac:dyDescent="0.2">
      <c r="A18" s="26">
        <v>7</v>
      </c>
      <c r="B18" s="27" t="s">
        <v>32</v>
      </c>
      <c r="C18" s="28">
        <f>SUM(D18:E18)</f>
        <v>42550072.740000002</v>
      </c>
      <c r="D18" s="34">
        <v>24297033.210000001</v>
      </c>
      <c r="E18" s="29">
        <v>18253039.530000001</v>
      </c>
      <c r="F18" s="28">
        <f>SUM(G18:H18)</f>
        <v>34157733.409999996</v>
      </c>
      <c r="G18" s="34">
        <v>19492017.43</v>
      </c>
      <c r="H18" s="29">
        <v>14665715.98</v>
      </c>
      <c r="I18" s="28">
        <f>J18+K18</f>
        <v>5265480.63</v>
      </c>
      <c r="J18" s="34">
        <v>4340393.2699999996</v>
      </c>
      <c r="K18" s="34">
        <v>925087.3600000001</v>
      </c>
      <c r="L18" s="28">
        <f t="shared" ref="L18:L38" si="85">SUM(M18:N18)</f>
        <v>5644145.4199999999</v>
      </c>
      <c r="M18" s="34">
        <v>4481998.9800000004</v>
      </c>
      <c r="N18" s="34">
        <v>1162146.44</v>
      </c>
      <c r="O18" s="28">
        <f t="shared" ref="O18:O38" si="86">SUM(P18:Q18)</f>
        <v>4496831.58</v>
      </c>
      <c r="P18" s="34">
        <v>2909387.13</v>
      </c>
      <c r="Q18" s="34">
        <v>1587444.4500000002</v>
      </c>
      <c r="R18" s="6">
        <f t="shared" ref="R18:T33" si="87">IF(I18=0," ",IF(L18/I18*100&gt;200,"СВ.200",L18/I18))</f>
        <v>1.0719145727823141</v>
      </c>
      <c r="S18" s="6">
        <f t="shared" si="87"/>
        <v>1.0326250874497371</v>
      </c>
      <c r="T18" s="6">
        <f t="shared" si="87"/>
        <v>1.256255884849621</v>
      </c>
      <c r="U18" s="6">
        <f t="shared" ref="U18:W33" si="88">IF(O18=0," ",IF(L18/O18*100&gt;200,"СВ.200",L18/O18))</f>
        <v>1.2551382722676929</v>
      </c>
      <c r="V18" s="6">
        <f t="shared" si="88"/>
        <v>1.5405302834346424</v>
      </c>
      <c r="W18" s="6">
        <f t="shared" si="88"/>
        <v>0.73208636686467976</v>
      </c>
      <c r="X18" s="28">
        <f>Y18+Z18</f>
        <v>789900</v>
      </c>
      <c r="Y18" s="34">
        <v>669900</v>
      </c>
      <c r="Z18" s="34">
        <v>120000</v>
      </c>
      <c r="AA18" s="28">
        <f t="shared" ref="AA18:AA39" si="89">SUM(AB18:AC18)</f>
        <v>988759.02</v>
      </c>
      <c r="AB18" s="34">
        <v>700540.36</v>
      </c>
      <c r="AC18" s="34">
        <v>288218.65999999997</v>
      </c>
      <c r="AD18" s="28">
        <f t="shared" ref="AD18:AD39" si="90">SUM(AE18:AF18)</f>
        <v>953582.82</v>
      </c>
      <c r="AE18" s="34">
        <v>694957.49</v>
      </c>
      <c r="AF18" s="34">
        <v>258625.33</v>
      </c>
      <c r="AG18" s="6">
        <f t="shared" ref="AG18:AI40" si="91">IF(X18=0," ",IF(AA18/X18*100&gt;200,"СВ.200",AA18/X18))</f>
        <v>1.2517521458412457</v>
      </c>
      <c r="AH18" s="6">
        <f t="shared" si="91"/>
        <v>1.0457387072697417</v>
      </c>
      <c r="AI18" s="6" t="str">
        <f t="shared" si="91"/>
        <v>СВ.200</v>
      </c>
      <c r="AJ18" s="6">
        <f t="shared" ref="AJ18:AL26" si="92">IF(AD18=0," ",IF(AA18/AD18*100&gt;200,"СВ.200",AA18/AD18))</f>
        <v>1.036888458204396</v>
      </c>
      <c r="AK18" s="6">
        <f t="shared" si="92"/>
        <v>1.0080333978413558</v>
      </c>
      <c r="AL18" s="6">
        <f t="shared" si="92"/>
        <v>1.1144254895682491</v>
      </c>
      <c r="AM18" s="28">
        <f>AN18+AO18</f>
        <v>217190</v>
      </c>
      <c r="AN18" s="34">
        <v>8300</v>
      </c>
      <c r="AO18" s="34">
        <v>208890</v>
      </c>
      <c r="AP18" s="28">
        <f>AQ18+AR18</f>
        <v>235411.09</v>
      </c>
      <c r="AQ18" s="34">
        <v>56987.24</v>
      </c>
      <c r="AR18" s="34">
        <v>178423.85</v>
      </c>
      <c r="AS18" s="28">
        <f>AT18+AU18</f>
        <v>230158.56</v>
      </c>
      <c r="AT18" s="34">
        <v>17148.650000000001</v>
      </c>
      <c r="AU18" s="34">
        <v>213009.91</v>
      </c>
      <c r="AV18" s="6">
        <f t="shared" ref="AV18:AX38" si="93">IF(AP18=0," ",IF(AP18/AM18*100&gt;200,"СВ.200",AP18/AM18))</f>
        <v>1.0838947004926562</v>
      </c>
      <c r="AW18" s="6" t="str">
        <f t="shared" si="93"/>
        <v>СВ.200</v>
      </c>
      <c r="AX18" s="6">
        <f t="shared" si="93"/>
        <v>0.85415218536071624</v>
      </c>
      <c r="AY18" s="6">
        <f t="shared" ref="AY18:BA33" si="94">IF(AP18=0," ",IF(AS18=0," ",IF(AP18/AS18*100&gt;200,"СВ.200",AP18/AS18)))</f>
        <v>1.0228213541134425</v>
      </c>
      <c r="AZ18" s="6" t="str">
        <f>IF(AQ18=0," ",IF(AT18=0," ",IF(AQ18/AT18*100&gt;200,"СВ.200",AQ18/AT18)))</f>
        <v>СВ.200</v>
      </c>
      <c r="BA18" s="6">
        <f>IF(AR18=0," ",IF(AU18=0," ",IF(AR18/AU18*100&gt;200,"СВ.200",AR18/AU18)))</f>
        <v>0.83763168577461966</v>
      </c>
      <c r="BB18" s="28">
        <f>BC18+BD18</f>
        <v>116187.84</v>
      </c>
      <c r="BC18" s="34">
        <v>90187.839999999997</v>
      </c>
      <c r="BD18" s="34">
        <v>26000</v>
      </c>
      <c r="BE18" s="28">
        <f t="shared" ref="BE18:BE39" si="95">SUM(BF18:BG18)</f>
        <v>131273.27000000002</v>
      </c>
      <c r="BF18" s="34">
        <v>98657.27</v>
      </c>
      <c r="BG18" s="34">
        <v>32616</v>
      </c>
      <c r="BH18" s="28">
        <f t="shared" ref="BH18:BH39" si="96">SUM(BI18:BJ18)</f>
        <v>189851.50999999998</v>
      </c>
      <c r="BI18" s="34">
        <v>40047.269999999997</v>
      </c>
      <c r="BJ18" s="34">
        <v>149804.24</v>
      </c>
      <c r="BK18" s="6">
        <f t="shared" ref="BK18:BK31" si="97">IF(BB18=0," ",IF(BE18/BB18*100&gt;200,"СВ.200",BE18/BB18))</f>
        <v>1.129836564652549</v>
      </c>
      <c r="BL18" s="6">
        <f t="shared" ref="BL18:BM38" si="98">IF(BF18=0," ",IF(BF18/BC18*100&gt;200,"СВ.200",BF18/BC18))</f>
        <v>1.093908779720193</v>
      </c>
      <c r="BM18" s="6">
        <f t="shared" si="98"/>
        <v>1.2544615384615385</v>
      </c>
      <c r="BN18" s="6">
        <f>IF(BH18=0," ",IF(BE18/BH18*100&gt;200,"СВ.200",BE18/BH18))</f>
        <v>0.69145233556477914</v>
      </c>
      <c r="BO18" s="6" t="str">
        <f>IF(BI18=0," ",IF(BF18/BI18*100&gt;200,"СВ.200",BF18/BI18))</f>
        <v>СВ.200</v>
      </c>
      <c r="BP18" s="6">
        <f>IF(BJ18=0," ",IF(BG18/BJ18*100&gt;200,"СВ.200",BG18/BJ18))</f>
        <v>0.21772414452354621</v>
      </c>
      <c r="BQ18" s="28">
        <f>BR18+BS18</f>
        <v>700</v>
      </c>
      <c r="BR18" s="34">
        <v>700</v>
      </c>
      <c r="BS18" s="116"/>
      <c r="BT18" s="28">
        <f t="shared" ref="BT18:BT39" si="99">SUM(BU18:BV18)</f>
        <v>18.68</v>
      </c>
      <c r="BU18" s="34">
        <v>18.68</v>
      </c>
      <c r="BV18" s="116"/>
      <c r="BW18" s="28">
        <f t="shared" ref="BW18:BW39" si="100">SUM(BX18:BY18)</f>
        <v>222.28</v>
      </c>
      <c r="BX18" s="34">
        <v>222.28</v>
      </c>
      <c r="BY18" s="116">
        <v>0</v>
      </c>
      <c r="BZ18" s="6">
        <f t="shared" ref="BZ18:BZ31" si="101">IF(BQ18=0," ",IF(BT18/BQ18*100&gt;200,"СВ.200",BT18/BQ18))</f>
        <v>2.6685714285714285E-2</v>
      </c>
      <c r="CA18" s="6">
        <f t="shared" ref="CA18:CB38" si="102">IF(BU18=0," ",IF(BU18/BR18*100&gt;200,"СВ.200",BU18/BR18))</f>
        <v>2.6685714285714285E-2</v>
      </c>
      <c r="CB18" s="6" t="str">
        <f t="shared" si="102"/>
        <v xml:space="preserve"> </v>
      </c>
      <c r="CC18" s="6">
        <f t="shared" ref="CC18:CE42" si="103">IF(BW18=0," ",IF(BT18/BW18*100&gt;200,"СВ.200",BT18/BW18))</f>
        <v>8.4038150080978938E-2</v>
      </c>
      <c r="CD18" s="6">
        <f t="shared" si="103"/>
        <v>8.4038150080978938E-2</v>
      </c>
      <c r="CE18" s="6" t="str">
        <f t="shared" si="103"/>
        <v xml:space="preserve"> </v>
      </c>
      <c r="CF18" s="28">
        <f>CG18+CH18</f>
        <v>1899159</v>
      </c>
      <c r="CG18" s="34">
        <v>1623629</v>
      </c>
      <c r="CH18" s="34">
        <v>275530</v>
      </c>
      <c r="CI18" s="28">
        <f>CJ18+CK18</f>
        <v>1815449.03</v>
      </c>
      <c r="CJ18" s="34">
        <v>1532116.03</v>
      </c>
      <c r="CK18" s="34">
        <v>283333</v>
      </c>
      <c r="CL18" s="28">
        <f>CM18+CN18</f>
        <v>1884800.94</v>
      </c>
      <c r="CM18" s="34">
        <v>1537581.03</v>
      </c>
      <c r="CN18" s="34">
        <v>347219.91000000003</v>
      </c>
      <c r="CO18" s="6">
        <f t="shared" ref="CO18:CQ33" si="104">IF(CF18=0," ",IF(CI18/CF18*100&gt;200,"СВ.200",CI18/CF18))</f>
        <v>0.9559226110083463</v>
      </c>
      <c r="CP18" s="6">
        <f t="shared" si="104"/>
        <v>0.94363677293273285</v>
      </c>
      <c r="CQ18" s="6">
        <f t="shared" si="104"/>
        <v>1.028319965158059</v>
      </c>
      <c r="CR18" s="6">
        <f t="shared" ref="CR18:CT33" si="105">IF(CL18=0," ",IF(CI18/CL18*100&gt;200,"СВ.200",CI18/CL18))</f>
        <v>0.9632046501419933</v>
      </c>
      <c r="CS18" s="6">
        <f t="shared" si="105"/>
        <v>0.99644571577473218</v>
      </c>
      <c r="CT18" s="6">
        <f t="shared" si="105"/>
        <v>0.81600447393699271</v>
      </c>
      <c r="CU18" s="28">
        <f>CV18+CW18</f>
        <v>1359863.75</v>
      </c>
      <c r="CV18" s="34">
        <v>1359863.75</v>
      </c>
      <c r="CW18" s="34">
        <v>0</v>
      </c>
      <c r="CX18" s="28">
        <f t="shared" ref="CX18:CX39" si="106">SUM(CY18:CZ18)</f>
        <v>1423971.25</v>
      </c>
      <c r="CY18" s="34">
        <v>1393971.25</v>
      </c>
      <c r="CZ18" s="34">
        <v>30000</v>
      </c>
      <c r="DA18" s="28">
        <f t="shared" ref="DA18:DA39" si="107">SUM(DB18:DC18)</f>
        <v>293329</v>
      </c>
      <c r="DB18" s="34">
        <v>278706</v>
      </c>
      <c r="DC18" s="34">
        <v>14623</v>
      </c>
      <c r="DD18" s="6">
        <f t="shared" ref="DD18:DF21" si="108">IF(CX18=0," ",IF(CX18/CU18*100&gt;200,"СВ.200",CX18/CU18))</f>
        <v>1.0471425905720335</v>
      </c>
      <c r="DE18" s="6">
        <f t="shared" si="108"/>
        <v>1.0250815568839158</v>
      </c>
      <c r="DF18" s="6" t="e">
        <f t="shared" si="108"/>
        <v>#DIV/0!</v>
      </c>
      <c r="DG18" s="6" t="str">
        <f t="shared" ref="DG18:DI40" si="109">IF(DA18=0," ",IF(CX18/DA18*100&gt;200,"СВ.200",CX18/DA18))</f>
        <v>СВ.200</v>
      </c>
      <c r="DH18" s="6" t="str">
        <f t="shared" si="109"/>
        <v>СВ.200</v>
      </c>
      <c r="DI18" s="6" t="str">
        <f t="shared" si="109"/>
        <v>СВ.200</v>
      </c>
      <c r="DJ18" s="28">
        <f>DK18+DL18</f>
        <v>50300</v>
      </c>
      <c r="DK18" s="34">
        <v>44050</v>
      </c>
      <c r="DL18" s="34">
        <v>6250</v>
      </c>
      <c r="DM18" s="28">
        <f t="shared" ref="DM18:DM39" si="110">SUM(DN18:DO18)</f>
        <v>92657.85</v>
      </c>
      <c r="DN18" s="34">
        <v>49237.87</v>
      </c>
      <c r="DO18" s="34">
        <v>43419.98</v>
      </c>
      <c r="DP18" s="28">
        <f t="shared" ref="DP18:DP39" si="111">SUM(DQ18:DR18)</f>
        <v>383812.16000000003</v>
      </c>
      <c r="DQ18" s="34">
        <v>224551.54</v>
      </c>
      <c r="DR18" s="34">
        <v>159260.62</v>
      </c>
      <c r="DS18" s="6">
        <f t="shared" ref="DS18:DU42" si="112">IF(DJ18=0," ",IF(DM18/DJ18*100&gt;200,"СВ.200",DM18/DJ18))</f>
        <v>1.8421043737574554</v>
      </c>
      <c r="DT18" s="6">
        <f t="shared" si="112"/>
        <v>1.1177723041997731</v>
      </c>
      <c r="DU18" s="6" t="str">
        <f t="shared" si="112"/>
        <v>СВ.200</v>
      </c>
      <c r="DV18" s="6">
        <f t="shared" ref="DV18:DX26" si="113">IF(DP18=0," ",IF(DM18/DP18*100&gt;200,"СВ.200",DM18/DP18))</f>
        <v>0.24141457633859228</v>
      </c>
      <c r="DW18" s="6">
        <f t="shared" si="113"/>
        <v>0.21927202102466098</v>
      </c>
      <c r="DX18" s="6">
        <f t="shared" si="113"/>
        <v>0.27263475427886696</v>
      </c>
      <c r="DY18" s="105">
        <f>DZ18+EA18</f>
        <v>241495</v>
      </c>
      <c r="DZ18" s="34">
        <v>184375</v>
      </c>
      <c r="EA18" s="34">
        <v>57120</v>
      </c>
      <c r="EB18" s="105">
        <f>EC18+ED18</f>
        <v>241446.79</v>
      </c>
      <c r="EC18" s="34">
        <v>184375</v>
      </c>
      <c r="ED18" s="34">
        <v>57071.79</v>
      </c>
      <c r="EE18" s="105">
        <f>EF18+EG18</f>
        <v>10910.85</v>
      </c>
      <c r="EF18" s="34">
        <v>0</v>
      </c>
      <c r="EG18" s="34">
        <v>10910.85</v>
      </c>
      <c r="EH18" s="6">
        <f t="shared" ref="EH18:EJ22" si="114">IF(DY18=0," ",IF(EB18/DY18*100&gt;200,"СВ.200",EB18/DY18))</f>
        <v>0.99980036853765086</v>
      </c>
      <c r="EI18" s="6">
        <f t="shared" si="114"/>
        <v>1</v>
      </c>
      <c r="EJ18" s="6">
        <f t="shared" si="114"/>
        <v>0.99915598739495803</v>
      </c>
      <c r="EK18" s="6" t="str">
        <f t="shared" ref="EK18:EM42" si="115">IF(EE18=0," ",IF(EB18/EE18*100&gt;200,"СВ.200",EB18/EE18))</f>
        <v>СВ.200</v>
      </c>
      <c r="EL18" s="6" t="str">
        <f t="shared" si="115"/>
        <v xml:space="preserve"> </v>
      </c>
      <c r="EM18" s="6" t="str">
        <f t="shared" si="115"/>
        <v>СВ.200</v>
      </c>
      <c r="EN18" s="28">
        <f>SUM(EO18:EP18)</f>
        <v>130287.67999999999</v>
      </c>
      <c r="EO18" s="34">
        <v>130287.67999999999</v>
      </c>
      <c r="EP18" s="34">
        <v>0</v>
      </c>
      <c r="EQ18" s="28">
        <f>SUM(ER18:ES18)</f>
        <v>182704.16</v>
      </c>
      <c r="ER18" s="34">
        <v>178922.59</v>
      </c>
      <c r="ES18" s="34">
        <v>3781.57</v>
      </c>
      <c r="ET18" s="28">
        <f>SUM(EU18:EV18)</f>
        <v>480735.68000000005</v>
      </c>
      <c r="EU18" s="34">
        <v>100313.03</v>
      </c>
      <c r="EV18" s="34">
        <v>380422.65</v>
      </c>
      <c r="EW18" s="6">
        <f t="shared" ref="EW18:EW42" si="116">IF(EN18=0," ",IF(EQ18/EN18*100&gt;200,"СВ.200",EQ18/EN18))</f>
        <v>1.4023134036925058</v>
      </c>
      <c r="EX18" s="6">
        <f t="shared" ref="EX18:EY38" si="117">IF(ER18=0," ",IF(ER18/EO18*100&gt;200,"СВ.200",ER18/EO18))</f>
        <v>1.3732886332767611</v>
      </c>
      <c r="EY18" s="6" t="e">
        <f t="shared" si="117"/>
        <v>#DIV/0!</v>
      </c>
      <c r="EZ18" s="6">
        <f t="shared" ref="EZ18:FB42" si="118">IF(ET18=0," ",IF(EQ18/ET18*100&gt;200,"СВ.200",EQ18/ET18))</f>
        <v>0.38005117489927104</v>
      </c>
      <c r="FA18" s="6">
        <f t="shared" si="118"/>
        <v>1.7836425636829034</v>
      </c>
      <c r="FB18" s="6">
        <f t="shared" si="118"/>
        <v>9.9404438720985724E-3</v>
      </c>
      <c r="FC18" s="28">
        <f>SUM(FD18:FE18)</f>
        <v>199300</v>
      </c>
      <c r="FD18" s="34">
        <v>187300</v>
      </c>
      <c r="FE18" s="34">
        <v>12000</v>
      </c>
      <c r="FF18" s="28">
        <f>FG18+FH18</f>
        <v>266104.26</v>
      </c>
      <c r="FG18" s="34">
        <v>243408.48</v>
      </c>
      <c r="FH18" s="34">
        <v>22695.78</v>
      </c>
      <c r="FI18" s="28">
        <f>FJ18+FK18</f>
        <v>23073.39</v>
      </c>
      <c r="FJ18" s="34">
        <v>0</v>
      </c>
      <c r="FK18" s="34">
        <v>23073.39</v>
      </c>
      <c r="FL18" s="6">
        <f>IF(FC18=0," ",IF(FF18/FC18*100&gt;200,"СВ.200",FF18/FC18))</f>
        <v>1.3351944806823883</v>
      </c>
      <c r="FM18" s="6">
        <f t="shared" ref="FM18:FN33" si="119">IF(FD18=0," ",IF(FG18/FD18*100&gt;200,"СВ.200",FG18/FD18))</f>
        <v>1.2995647624132409</v>
      </c>
      <c r="FN18" s="6">
        <f t="shared" si="119"/>
        <v>1.8913149999999999</v>
      </c>
      <c r="FO18" s="6" t="str">
        <f>IF(FF18&lt;0," ",IF(FI18&lt;0," ",IF(FI18=0," ",IF(FF18/FI18*100&gt;200,"СВ.200",FF18/FI18))))</f>
        <v>СВ.200</v>
      </c>
      <c r="FP18" s="6" t="str">
        <f>IF(FG18&lt;0," ",IF(FJ18&lt;0," ",IF(FJ18=0," ",IF(FG18/FJ18*100&gt;200,"СВ.200",FG18/FJ18))))</f>
        <v xml:space="preserve"> </v>
      </c>
      <c r="FQ18" s="6">
        <f>IF(FH18&lt;0," ",IF(FK18&lt;0," ",IF(FK18=0," ",IF(FH18/FK18*100&gt;200,"СВ.200",FH18/FK18))))</f>
        <v>0.9836343944257866</v>
      </c>
      <c r="FR18" s="28">
        <f>SUM(FS18:FT18)</f>
        <v>163153.35999999999</v>
      </c>
      <c r="FS18" s="28"/>
      <c r="FT18" s="34">
        <v>163153.35999999999</v>
      </c>
      <c r="FU18" s="28">
        <f>FV18+FW18</f>
        <v>163153.35999999999</v>
      </c>
      <c r="FV18" s="28"/>
      <c r="FW18" s="34">
        <v>163153.35999999999</v>
      </c>
      <c r="FX18" s="28">
        <f>FY18+FZ18</f>
        <v>73403.7</v>
      </c>
      <c r="FY18" s="28"/>
      <c r="FZ18" s="34">
        <v>73403.7</v>
      </c>
      <c r="GA18" s="6">
        <f t="shared" si="33"/>
        <v>1</v>
      </c>
      <c r="GB18" s="6" t="str">
        <f t="shared" si="33"/>
        <v xml:space="preserve"> </v>
      </c>
      <c r="GC18" s="11">
        <f t="shared" si="33"/>
        <v>1</v>
      </c>
      <c r="GD18" s="6" t="str">
        <f>IF(FU18&lt;0," ",IF(FX18&lt;0," ",IF(FX18=0," ",IF(FU18/FX18*100&gt;200,"СВ.200",FU18/FX18))))</f>
        <v>СВ.200</v>
      </c>
      <c r="GE18" s="6" t="str">
        <f>IF(FV18&lt;0," ",IF(FY18&lt;0," ",IF(FY18=0," ",IF(FV18/FY18*100&gt;200,"СВ.200",FV18/FY18))))</f>
        <v xml:space="preserve"> </v>
      </c>
      <c r="GF18" s="6" t="str">
        <f>IF(FW18&lt;0," ",IF(FZ18&lt;0," ",IF(FZ18=0," ",IF(FW18/FZ18*100&gt;200,"СВ.200",FW18/FZ18))))</f>
        <v>СВ.200</v>
      </c>
      <c r="GG18" s="106">
        <f t="shared" ref="GG18:GG42" si="120">O18/F18</f>
        <v>0.13164900393196202</v>
      </c>
      <c r="GH18" s="7">
        <f t="shared" ref="GH18:GI40" si="121">P18/G18</f>
        <v>0.14926044163710764</v>
      </c>
      <c r="GI18" s="7">
        <f t="shared" si="121"/>
        <v>0.10824186505212821</v>
      </c>
      <c r="GJ18" s="107">
        <f t="shared" ref="GJ18:GJ40" si="122">L18/C18</f>
        <v>0.13264713915974377</v>
      </c>
      <c r="GK18" s="7">
        <f t="shared" ref="GK18:GK40" si="123">M18/D18</f>
        <v>0.18446692405866782</v>
      </c>
      <c r="GL18" s="7">
        <f t="shared" ref="GL18:GL40" si="124">N18/E18</f>
        <v>6.3668652998309691E-2</v>
      </c>
      <c r="GM18" s="36">
        <f t="shared" si="36"/>
        <v>0.21205660097236728</v>
      </c>
      <c r="GN18" s="6">
        <f t="shared" si="36"/>
        <v>0.23886731429928337</v>
      </c>
      <c r="GO18" s="6">
        <f t="shared" si="36"/>
        <v>0.16291929459326904</v>
      </c>
      <c r="GP18" s="36">
        <f t="shared" si="37"/>
        <v>0.17518312276227638</v>
      </c>
      <c r="GQ18" s="6">
        <f t="shared" si="37"/>
        <v>0.15630087448168048</v>
      </c>
      <c r="GR18" s="6">
        <f t="shared" si="37"/>
        <v>0.24800545790081324</v>
      </c>
      <c r="GS18" s="36">
        <f t="shared" ref="GS18:GU40" si="125">IF(BH18=0," ",IF(BH18/O18*100&gt;200,"СВ.200",BH18/O18))</f>
        <v>4.221895052605016E-2</v>
      </c>
      <c r="GT18" s="6">
        <f t="shared" si="125"/>
        <v>1.3764847444004469E-2</v>
      </c>
      <c r="GU18" s="6">
        <f t="shared" si="125"/>
        <v>9.4368177733715322E-2</v>
      </c>
      <c r="GV18" s="36">
        <f t="shared" si="81"/>
        <v>2.3258307543748583E-2</v>
      </c>
      <c r="GW18" s="6">
        <f t="shared" si="38"/>
        <v>2.2011890328453399E-2</v>
      </c>
      <c r="GX18" s="6">
        <f t="shared" si="38"/>
        <v>2.8065309910513515E-2</v>
      </c>
      <c r="GY18" s="36">
        <f t="shared" si="39"/>
        <v>6.5230150336206272E-2</v>
      </c>
      <c r="GZ18" s="6">
        <f t="shared" si="39"/>
        <v>9.5795433040222464E-2</v>
      </c>
      <c r="HA18" s="6">
        <f t="shared" si="39"/>
        <v>9.2116609182765416E-3</v>
      </c>
      <c r="HB18" s="36">
        <f t="shared" si="40"/>
        <v>0.25229173666471549</v>
      </c>
      <c r="HC18" s="6">
        <f t="shared" si="40"/>
        <v>0.31101552147162692</v>
      </c>
      <c r="HD18" s="6">
        <f t="shared" si="40"/>
        <v>2.5814302713864531E-2</v>
      </c>
      <c r="HE18" s="36">
        <f t="shared" si="41"/>
        <v>0.10690542250639505</v>
      </c>
      <c r="HF18" s="6">
        <f t="shared" si="41"/>
        <v>3.4479093196511115E-2</v>
      </c>
      <c r="HG18" s="11">
        <f t="shared" si="41"/>
        <v>0.2396447006381861</v>
      </c>
      <c r="HH18" s="36">
        <f t="shared" si="42"/>
        <v>3.2370562131972855E-2</v>
      </c>
      <c r="HI18" s="6">
        <f t="shared" si="42"/>
        <v>3.9920265666816369E-2</v>
      </c>
      <c r="HJ18" s="6">
        <f t="shared" si="42"/>
        <v>3.253953090455623E-3</v>
      </c>
      <c r="HK18" s="80"/>
      <c r="HL18" s="80"/>
      <c r="HM18" s="80"/>
      <c r="HN18" s="80"/>
      <c r="HO18" s="80"/>
      <c r="HP18" s="80"/>
      <c r="HQ18" s="80"/>
      <c r="HR18" s="80"/>
      <c r="HS18" s="80"/>
      <c r="HT18" s="80"/>
      <c r="HU18" s="80"/>
      <c r="HV18" s="80"/>
      <c r="HW18" s="80"/>
      <c r="HX18" s="80"/>
      <c r="HY18" s="80"/>
      <c r="HZ18" s="80"/>
      <c r="IA18" s="80"/>
      <c r="IB18" s="80"/>
      <c r="IC18" s="80"/>
      <c r="ID18" s="80"/>
      <c r="IE18" s="80"/>
      <c r="IF18" s="80"/>
      <c r="IG18" s="80"/>
      <c r="IH18" s="80"/>
      <c r="II18" s="80"/>
      <c r="IJ18" s="80"/>
    </row>
    <row r="19" spans="1:244" s="9" customFormat="1" ht="15.75" outlineLevel="1" x14ac:dyDescent="0.2">
      <c r="A19" s="26">
        <v>8</v>
      </c>
      <c r="B19" s="27" t="s">
        <v>33</v>
      </c>
      <c r="C19" s="28">
        <f t="shared" ref="C19:C38" si="126">SUM(D19:E19)</f>
        <v>148151038.48000002</v>
      </c>
      <c r="D19" s="34">
        <v>76273236.829999998</v>
      </c>
      <c r="E19" s="29">
        <v>71877801.650000006</v>
      </c>
      <c r="F19" s="28">
        <f t="shared" ref="F19:F38" si="127">SUM(G19:H19)</f>
        <v>133203443.18000001</v>
      </c>
      <c r="G19" s="34">
        <v>75215832.920000002</v>
      </c>
      <c r="H19" s="29">
        <v>57987610.259999998</v>
      </c>
      <c r="I19" s="28">
        <f t="shared" ref="I19:I38" si="128">J19+K19</f>
        <v>17022877.920000002</v>
      </c>
      <c r="J19" s="34">
        <v>11328525.780000001</v>
      </c>
      <c r="K19" s="34">
        <v>5694352.1399999997</v>
      </c>
      <c r="L19" s="28">
        <f t="shared" si="85"/>
        <v>17267204.400000002</v>
      </c>
      <c r="M19" s="34">
        <v>11217538.110000001</v>
      </c>
      <c r="N19" s="34">
        <v>6049666.29</v>
      </c>
      <c r="O19" s="28">
        <f t="shared" si="86"/>
        <v>27452475.82</v>
      </c>
      <c r="P19" s="34">
        <v>20256907.010000002</v>
      </c>
      <c r="Q19" s="34">
        <v>7195568.8100000005</v>
      </c>
      <c r="R19" s="6">
        <f t="shared" si="87"/>
        <v>1.0143528304172906</v>
      </c>
      <c r="S19" s="6">
        <f t="shared" si="87"/>
        <v>0.99020281436831403</v>
      </c>
      <c r="T19" s="6">
        <f t="shared" si="87"/>
        <v>1.0623976426579056</v>
      </c>
      <c r="U19" s="6">
        <f t="shared" si="88"/>
        <v>0.62898532406393359</v>
      </c>
      <c r="V19" s="6">
        <f t="shared" si="88"/>
        <v>0.55376361773603267</v>
      </c>
      <c r="W19" s="6">
        <f t="shared" si="88"/>
        <v>0.84074886221538325</v>
      </c>
      <c r="X19" s="28">
        <f t="shared" ref="X19:X38" si="129">Y19+Z19</f>
        <v>2236923.46</v>
      </c>
      <c r="Y19" s="34">
        <v>1729667.52</v>
      </c>
      <c r="Z19" s="34">
        <v>507255.94</v>
      </c>
      <c r="AA19" s="28">
        <f t="shared" si="89"/>
        <v>2135716.9700000002</v>
      </c>
      <c r="AB19" s="34">
        <v>1729667.52</v>
      </c>
      <c r="AC19" s="34">
        <v>406049.45</v>
      </c>
      <c r="AD19" s="28">
        <f t="shared" si="90"/>
        <v>5020679.4499999993</v>
      </c>
      <c r="AE19" s="34">
        <v>4597582.8099999996</v>
      </c>
      <c r="AF19" s="34">
        <v>423096.64</v>
      </c>
      <c r="AG19" s="6">
        <f t="shared" si="91"/>
        <v>0.95475639117308031</v>
      </c>
      <c r="AH19" s="6">
        <f t="shared" si="91"/>
        <v>1</v>
      </c>
      <c r="AI19" s="6">
        <f t="shared" si="91"/>
        <v>0.80048239553389955</v>
      </c>
      <c r="AJ19" s="6">
        <f t="shared" si="92"/>
        <v>0.42538405235171917</v>
      </c>
      <c r="AK19" s="6">
        <f t="shared" si="92"/>
        <v>0.37621236886432508</v>
      </c>
      <c r="AL19" s="6">
        <f t="shared" si="92"/>
        <v>0.95970851954768532</v>
      </c>
      <c r="AM19" s="28">
        <f t="shared" ref="AM19:AM38" si="130">AN19+AO19</f>
        <v>1871004.96</v>
      </c>
      <c r="AN19" s="34">
        <v>619485.80000000005</v>
      </c>
      <c r="AO19" s="34">
        <v>1251519.1599999999</v>
      </c>
      <c r="AP19" s="28">
        <f t="shared" ref="AP19:AP38" si="131">AQ19+AR19</f>
        <v>1817693.32</v>
      </c>
      <c r="AQ19" s="34">
        <v>619485.80000000005</v>
      </c>
      <c r="AR19" s="34">
        <v>1198207.52</v>
      </c>
      <c r="AS19" s="28">
        <f t="shared" ref="AS19:AS38" si="132">AT19+AU19</f>
        <v>4589794.42</v>
      </c>
      <c r="AT19" s="34">
        <v>1443585.82</v>
      </c>
      <c r="AU19" s="34">
        <v>3146208.6</v>
      </c>
      <c r="AV19" s="6">
        <f t="shared" si="93"/>
        <v>0.97150641439240226</v>
      </c>
      <c r="AW19" s="6">
        <f t="shared" si="93"/>
        <v>1</v>
      </c>
      <c r="AX19" s="6">
        <f t="shared" si="93"/>
        <v>0.95740245798554147</v>
      </c>
      <c r="AY19" s="6">
        <f t="shared" si="94"/>
        <v>0.39602935418619473</v>
      </c>
      <c r="AZ19" s="6">
        <f t="shared" si="94"/>
        <v>0.42912987327625596</v>
      </c>
      <c r="BA19" s="6">
        <f t="shared" si="94"/>
        <v>0.3808417280405374</v>
      </c>
      <c r="BB19" s="28">
        <f t="shared" ref="BB19:BB38" si="133">BC19+BD19</f>
        <v>692493.02</v>
      </c>
      <c r="BC19" s="34">
        <v>16164.02</v>
      </c>
      <c r="BD19" s="34">
        <v>676329</v>
      </c>
      <c r="BE19" s="28">
        <f t="shared" si="95"/>
        <v>681447.21000000008</v>
      </c>
      <c r="BF19" s="34">
        <v>16164.02</v>
      </c>
      <c r="BG19" s="34">
        <v>665283.19000000006</v>
      </c>
      <c r="BH19" s="28">
        <f t="shared" si="96"/>
        <v>664300.75</v>
      </c>
      <c r="BI19" s="34">
        <v>31597.37</v>
      </c>
      <c r="BJ19" s="34">
        <v>632703.38</v>
      </c>
      <c r="BK19" s="6">
        <f t="shared" si="97"/>
        <v>0.9840492110664163</v>
      </c>
      <c r="BL19" s="6">
        <f t="shared" si="98"/>
        <v>1</v>
      </c>
      <c r="BM19" s="6">
        <f t="shared" si="98"/>
        <v>0.98366799294426244</v>
      </c>
      <c r="BN19" s="6">
        <f>IF(BH19=0," ",IF(BE19/BH19*100&gt;200,"СВ.200",BE19/BH19))</f>
        <v>1.0258112910455093</v>
      </c>
      <c r="BO19" s="6">
        <f>IF(BF19=0," ",IF(BF19/BI19*100&gt;200,"СВ.200",BF19/BI19))</f>
        <v>0.51156219647394707</v>
      </c>
      <c r="BP19" s="6">
        <f>IF(BJ19=0," ",IF(BG19/BJ19*100&gt;200,"СВ.200",BG19/BJ19))</f>
        <v>1.0514930234764988</v>
      </c>
      <c r="BQ19" s="28">
        <f t="shared" ref="BQ19:BQ38" si="134">BR19+BS19</f>
        <v>1708845.33</v>
      </c>
      <c r="BR19" s="34">
        <v>1708845.33</v>
      </c>
      <c r="BS19" s="116"/>
      <c r="BT19" s="28">
        <f t="shared" si="99"/>
        <v>1708845.33</v>
      </c>
      <c r="BU19" s="34">
        <v>1708845.33</v>
      </c>
      <c r="BV19" s="116"/>
      <c r="BW19" s="28">
        <f t="shared" si="100"/>
        <v>969620.8</v>
      </c>
      <c r="BX19" s="34">
        <v>969620.8</v>
      </c>
      <c r="BY19" s="116">
        <v>0</v>
      </c>
      <c r="BZ19" s="6">
        <f t="shared" si="101"/>
        <v>1</v>
      </c>
      <c r="CA19" s="6">
        <f t="shared" si="102"/>
        <v>1</v>
      </c>
      <c r="CB19" s="6" t="str">
        <f t="shared" si="102"/>
        <v xml:space="preserve"> </v>
      </c>
      <c r="CC19" s="6">
        <f t="shared" si="103"/>
        <v>1.7623851819185397</v>
      </c>
      <c r="CD19" s="6">
        <f t="shared" si="103"/>
        <v>1.7623851819185397</v>
      </c>
      <c r="CE19" s="6" t="str">
        <f t="shared" si="103"/>
        <v xml:space="preserve"> </v>
      </c>
      <c r="CF19" s="28">
        <f t="shared" ref="CF19:CF38" si="135">CG19+CH19</f>
        <v>4406812.6400000006</v>
      </c>
      <c r="CG19" s="34">
        <v>4015894.89</v>
      </c>
      <c r="CH19" s="34">
        <v>390917.75</v>
      </c>
      <c r="CI19" s="28">
        <f t="shared" ref="CI19:CI38" si="136">CJ19+CK19</f>
        <v>4316606.9000000004</v>
      </c>
      <c r="CJ19" s="34">
        <v>3905689.15</v>
      </c>
      <c r="CK19" s="34">
        <v>410917.75</v>
      </c>
      <c r="CL19" s="28">
        <f t="shared" ref="CL19:CL38" si="137">CM19+CN19</f>
        <v>4898804.3800000008</v>
      </c>
      <c r="CM19" s="34">
        <v>4292326.9000000004</v>
      </c>
      <c r="CN19" s="34">
        <v>606477.48</v>
      </c>
      <c r="CO19" s="6">
        <f t="shared" si="104"/>
        <v>0.97953038911134638</v>
      </c>
      <c r="CP19" s="6">
        <f t="shared" si="104"/>
        <v>0.97255761342897096</v>
      </c>
      <c r="CQ19" s="6">
        <f t="shared" si="104"/>
        <v>1.0511616574074725</v>
      </c>
      <c r="CR19" s="6">
        <f t="shared" si="105"/>
        <v>0.8811551891361703</v>
      </c>
      <c r="CS19" s="6">
        <f t="shared" si="105"/>
        <v>0.9099235079229403</v>
      </c>
      <c r="CT19" s="6">
        <f t="shared" si="105"/>
        <v>0.67754824136256475</v>
      </c>
      <c r="CU19" s="28">
        <f t="shared" ref="CU19:CU38" si="138">CV19+CW19</f>
        <v>173763.83</v>
      </c>
      <c r="CV19" s="34">
        <v>4230</v>
      </c>
      <c r="CW19" s="34">
        <v>169533.83</v>
      </c>
      <c r="CX19" s="28">
        <f t="shared" si="106"/>
        <v>614107.85</v>
      </c>
      <c r="CY19" s="34">
        <v>4230</v>
      </c>
      <c r="CZ19" s="34">
        <v>609877.85</v>
      </c>
      <c r="DA19" s="28">
        <f t="shared" si="107"/>
        <v>6071827</v>
      </c>
      <c r="DB19" s="34">
        <v>4791000</v>
      </c>
      <c r="DC19" s="34">
        <v>1280827</v>
      </c>
      <c r="DD19" s="6" t="str">
        <f t="shared" si="108"/>
        <v>СВ.200</v>
      </c>
      <c r="DE19" s="6">
        <f t="shared" si="108"/>
        <v>1</v>
      </c>
      <c r="DF19" s="6" t="str">
        <f t="shared" si="108"/>
        <v>СВ.200</v>
      </c>
      <c r="DG19" s="6">
        <f t="shared" si="109"/>
        <v>0.10114053809504124</v>
      </c>
      <c r="DH19" s="6">
        <f t="shared" si="109"/>
        <v>8.8290544771446459E-4</v>
      </c>
      <c r="DI19" s="6">
        <f t="shared" si="109"/>
        <v>0.47615942668291655</v>
      </c>
      <c r="DJ19" s="28">
        <f t="shared" ref="DJ19:DJ38" si="139">DK19+DL19</f>
        <v>4482042.5199999996</v>
      </c>
      <c r="DK19" s="34">
        <v>3000704.89</v>
      </c>
      <c r="DL19" s="34">
        <v>1481337.63</v>
      </c>
      <c r="DM19" s="28">
        <f t="shared" si="110"/>
        <v>4471533.25</v>
      </c>
      <c r="DN19" s="34">
        <v>3000704.89</v>
      </c>
      <c r="DO19" s="34">
        <v>1470828.36</v>
      </c>
      <c r="DP19" s="28">
        <f t="shared" si="111"/>
        <v>4080487.8000000003</v>
      </c>
      <c r="DQ19" s="34">
        <v>3646406.24</v>
      </c>
      <c r="DR19" s="34">
        <v>434081.56</v>
      </c>
      <c r="DS19" s="6">
        <f t="shared" si="112"/>
        <v>0.99765524982123566</v>
      </c>
      <c r="DT19" s="6">
        <f t="shared" si="112"/>
        <v>1</v>
      </c>
      <c r="DU19" s="6">
        <f t="shared" si="112"/>
        <v>0.99290555388105561</v>
      </c>
      <c r="DV19" s="6">
        <f t="shared" si="113"/>
        <v>1.0958330153566442</v>
      </c>
      <c r="DW19" s="6">
        <f t="shared" si="113"/>
        <v>0.82292117018755429</v>
      </c>
      <c r="DX19" s="6" t="str">
        <f t="shared" si="113"/>
        <v>СВ.200</v>
      </c>
      <c r="DY19" s="105">
        <f t="shared" ref="DY19:DY38" si="140">DZ19+EA19</f>
        <v>626156.01</v>
      </c>
      <c r="DZ19" s="34">
        <v>0</v>
      </c>
      <c r="EA19" s="34">
        <v>626156.01</v>
      </c>
      <c r="EB19" s="105">
        <f t="shared" ref="EB19:EB38" si="141">EC19+ED19</f>
        <v>626156.01</v>
      </c>
      <c r="EC19" s="34">
        <v>0</v>
      </c>
      <c r="ED19" s="34">
        <v>626156.01</v>
      </c>
      <c r="EE19" s="105">
        <f t="shared" ref="EE19:EE38" si="142">EF19+EG19</f>
        <v>0</v>
      </c>
      <c r="EF19" s="34">
        <v>0</v>
      </c>
      <c r="EG19" s="34">
        <v>0</v>
      </c>
      <c r="EH19" s="6">
        <f t="shared" si="114"/>
        <v>1</v>
      </c>
      <c r="EI19" s="6" t="str">
        <f t="shared" si="114"/>
        <v xml:space="preserve"> </v>
      </c>
      <c r="EJ19" s="6">
        <f t="shared" si="114"/>
        <v>1</v>
      </c>
      <c r="EK19" s="6" t="str">
        <f t="shared" si="115"/>
        <v xml:space="preserve"> </v>
      </c>
      <c r="EL19" s="6" t="str">
        <f t="shared" si="115"/>
        <v xml:space="preserve"> </v>
      </c>
      <c r="EM19" s="6" t="str">
        <f t="shared" si="115"/>
        <v xml:space="preserve"> </v>
      </c>
      <c r="EN19" s="28">
        <f t="shared" ref="EN19:EN38" si="143">SUM(EO19:EP19)</f>
        <v>203124.38</v>
      </c>
      <c r="EO19" s="34">
        <v>116439.13</v>
      </c>
      <c r="EP19" s="34">
        <v>86685.25</v>
      </c>
      <c r="EQ19" s="28">
        <f t="shared" ref="EQ19:EQ38" si="144">SUM(ER19:ES19)</f>
        <v>241567.72</v>
      </c>
      <c r="ER19" s="34">
        <v>116439.13</v>
      </c>
      <c r="ES19" s="34">
        <v>125128.59</v>
      </c>
      <c r="ET19" s="28">
        <f t="shared" ref="ET19:ET38" si="145">SUM(EU19:EV19)</f>
        <v>464879.91000000003</v>
      </c>
      <c r="EU19" s="34">
        <v>359474.75</v>
      </c>
      <c r="EV19" s="34">
        <v>105405.16</v>
      </c>
      <c r="EW19" s="6">
        <f t="shared" si="116"/>
        <v>1.189260097680052</v>
      </c>
      <c r="EX19" s="6">
        <f t="shared" si="117"/>
        <v>1</v>
      </c>
      <c r="EY19" s="6">
        <f t="shared" si="117"/>
        <v>1.4434819072448888</v>
      </c>
      <c r="EZ19" s="6">
        <f t="shared" si="118"/>
        <v>0.51963467296317445</v>
      </c>
      <c r="FA19" s="6">
        <f t="shared" si="118"/>
        <v>0.3239146282179764</v>
      </c>
      <c r="FB19" s="6">
        <f t="shared" si="118"/>
        <v>1.1871201561669276</v>
      </c>
      <c r="FC19" s="28">
        <f t="shared" ref="FC19:FC38" si="146">SUM(FD19:FE19)</f>
        <v>15500</v>
      </c>
      <c r="FD19" s="34">
        <v>1100</v>
      </c>
      <c r="FE19" s="34">
        <v>14400</v>
      </c>
      <c r="FF19" s="28">
        <f t="shared" ref="FF19:FF38" si="147">FG19+FH19</f>
        <v>48100</v>
      </c>
      <c r="FG19" s="34">
        <v>1100</v>
      </c>
      <c r="FH19" s="34">
        <v>47000</v>
      </c>
      <c r="FI19" s="28">
        <f t="shared" ref="FI19:FI38" si="148">FJ19+FK19</f>
        <v>46930.6</v>
      </c>
      <c r="FJ19" s="34">
        <v>0</v>
      </c>
      <c r="FK19" s="34">
        <v>46930.6</v>
      </c>
      <c r="FL19" s="6" t="str">
        <f t="shared" ref="FL19:FL25" si="149">IF(FC19=0," ",IF(FF19/FC19*100&gt;200,"СВ.200",FF19/FC19))</f>
        <v>СВ.200</v>
      </c>
      <c r="FM19" s="6">
        <f t="shared" si="119"/>
        <v>1</v>
      </c>
      <c r="FN19" s="6" t="str">
        <f t="shared" si="119"/>
        <v>СВ.200</v>
      </c>
      <c r="FO19" s="6">
        <f t="shared" ref="FO19:FQ34" si="150">IF(FF19&lt;0," ",IF(FI19&lt;0," ",IF(FI19=0," ",IF(FF19/FI19*100&gt;200,"СВ.200",FF19/FI19))))</f>
        <v>1.0249176443514467</v>
      </c>
      <c r="FP19" s="6" t="str">
        <f t="shared" si="150"/>
        <v xml:space="preserve"> </v>
      </c>
      <c r="FQ19" s="6">
        <f t="shared" si="150"/>
        <v>1.0014787793039084</v>
      </c>
      <c r="FR19" s="28">
        <f t="shared" ref="FR19:FR38" si="151">SUM(FS19:FT19)</f>
        <v>490217.57</v>
      </c>
      <c r="FS19" s="28"/>
      <c r="FT19" s="34">
        <v>490217.57</v>
      </c>
      <c r="FU19" s="28">
        <f t="shared" ref="FU19:FU38" si="152">FV19+FW19</f>
        <v>490217.57</v>
      </c>
      <c r="FV19" s="28"/>
      <c r="FW19" s="34">
        <v>490217.57</v>
      </c>
      <c r="FX19" s="28">
        <f t="shared" ref="FX19:FX38" si="153">FY19+FZ19</f>
        <v>519838.39</v>
      </c>
      <c r="FY19" s="28"/>
      <c r="FZ19" s="34">
        <v>519838.39</v>
      </c>
      <c r="GA19" s="6">
        <f t="shared" si="33"/>
        <v>1</v>
      </c>
      <c r="GB19" s="6" t="str">
        <f t="shared" si="33"/>
        <v xml:space="preserve"> </v>
      </c>
      <c r="GC19" s="11">
        <f t="shared" si="33"/>
        <v>1</v>
      </c>
      <c r="GD19" s="6">
        <f>IF(FU19&lt;0," ",IF(FX19&lt;0," ",IF(FX19=0," ",IF(FU19/FX19*100&gt;200,"СВ.200",FU19/FX19))))</f>
        <v>0.94301917563264226</v>
      </c>
      <c r="GE19" s="6" t="str">
        <f t="shared" ref="GE19:GF35" si="154">IF(FV19&lt;0," ",IF(FY19&lt;0," ",IF(FY19=0," ",IF(FV19/FY19*100&gt;200,"СВ.200",FV19/FY19))))</f>
        <v xml:space="preserve"> </v>
      </c>
      <c r="GF19" s="6">
        <f t="shared" si="154"/>
        <v>0.94301917563264226</v>
      </c>
      <c r="GG19" s="106">
        <f t="shared" si="120"/>
        <v>0.20609434084149775</v>
      </c>
      <c r="GH19" s="7">
        <f t="shared" si="121"/>
        <v>0.26931706029959629</v>
      </c>
      <c r="GI19" s="7">
        <f t="shared" si="121"/>
        <v>0.12408803842298571</v>
      </c>
      <c r="GJ19" s="107">
        <f t="shared" si="122"/>
        <v>0.11655135581335144</v>
      </c>
      <c r="GK19" s="7">
        <f t="shared" si="123"/>
        <v>0.1470704348761542</v>
      </c>
      <c r="GL19" s="7">
        <f t="shared" si="124"/>
        <v>8.4165989375385955E-2</v>
      </c>
      <c r="GM19" s="36">
        <f t="shared" si="36"/>
        <v>0.18288621699986254</v>
      </c>
      <c r="GN19" s="6">
        <f t="shared" si="36"/>
        <v>0.22696371206770916</v>
      </c>
      <c r="GO19" s="6">
        <f t="shared" si="36"/>
        <v>5.8799610033886951E-2</v>
      </c>
      <c r="GP19" s="36">
        <f t="shared" si="37"/>
        <v>0.12368632006232577</v>
      </c>
      <c r="GQ19" s="6">
        <f t="shared" si="37"/>
        <v>0.15419314853569058</v>
      </c>
      <c r="GR19" s="6">
        <f t="shared" si="37"/>
        <v>6.7119313782843387E-2</v>
      </c>
      <c r="GS19" s="36">
        <f t="shared" si="125"/>
        <v>2.4198209092530582E-2</v>
      </c>
      <c r="GT19" s="6">
        <f t="shared" si="125"/>
        <v>1.5598319123645915E-3</v>
      </c>
      <c r="GU19" s="6">
        <f t="shared" si="125"/>
        <v>8.7929585096970256E-2</v>
      </c>
      <c r="GV19" s="36">
        <f t="shared" si="81"/>
        <v>3.9464825585779247E-2</v>
      </c>
      <c r="GW19" s="6">
        <f t="shared" si="38"/>
        <v>1.4409596688234473E-3</v>
      </c>
      <c r="GX19" s="6">
        <f t="shared" si="38"/>
        <v>0.10997022944880486</v>
      </c>
      <c r="GY19" s="36">
        <f t="shared" si="39"/>
        <v>0.22117593472485572</v>
      </c>
      <c r="GZ19" s="6">
        <f t="shared" si="39"/>
        <v>0.23651192147127301</v>
      </c>
      <c r="HA19" s="6">
        <f t="shared" si="39"/>
        <v>0.17800218910004417</v>
      </c>
      <c r="HB19" s="36">
        <f t="shared" si="40"/>
        <v>3.5564984103622466E-2</v>
      </c>
      <c r="HC19" s="6">
        <f t="shared" si="40"/>
        <v>3.7708808818123101E-4</v>
      </c>
      <c r="HD19" s="6">
        <f t="shared" si="40"/>
        <v>0.10081181684485939</v>
      </c>
      <c r="HE19" s="36">
        <f t="shared" si="41"/>
        <v>1.6933988506104804E-2</v>
      </c>
      <c r="HF19" s="6">
        <f t="shared" si="41"/>
        <v>1.7745786650575138E-2</v>
      </c>
      <c r="HG19" s="11">
        <f t="shared" si="41"/>
        <v>1.4648620947591215E-2</v>
      </c>
      <c r="HH19" s="36">
        <f t="shared" si="42"/>
        <v>1.3989972806483947E-2</v>
      </c>
      <c r="HI19" s="6">
        <f t="shared" si="42"/>
        <v>1.0380096671675136E-2</v>
      </c>
      <c r="HJ19" s="6">
        <f t="shared" si="42"/>
        <v>2.0683552447650792E-2</v>
      </c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</row>
    <row r="20" spans="1:244" s="9" customFormat="1" ht="15.75" outlineLevel="1" x14ac:dyDescent="0.2">
      <c r="A20" s="26">
        <v>9</v>
      </c>
      <c r="B20" s="27" t="s">
        <v>34</v>
      </c>
      <c r="C20" s="28">
        <f t="shared" si="126"/>
        <v>236000021.48999998</v>
      </c>
      <c r="D20" s="34">
        <v>147122002.19999999</v>
      </c>
      <c r="E20" s="29">
        <v>88878019.289999992</v>
      </c>
      <c r="F20" s="28">
        <f t="shared" si="127"/>
        <v>189741032.31</v>
      </c>
      <c r="G20" s="34">
        <v>104666262.37</v>
      </c>
      <c r="H20" s="29">
        <v>85074769.939999998</v>
      </c>
      <c r="I20" s="28">
        <f t="shared" si="128"/>
        <v>76307194.230000004</v>
      </c>
      <c r="J20" s="34">
        <v>62441664.280000001</v>
      </c>
      <c r="K20" s="34">
        <v>13865529.949999999</v>
      </c>
      <c r="L20" s="28">
        <f t="shared" si="85"/>
        <v>49185655.810000002</v>
      </c>
      <c r="M20" s="34">
        <v>39291000.960000001</v>
      </c>
      <c r="N20" s="34">
        <v>9894654.8499999996</v>
      </c>
      <c r="O20" s="28">
        <f t="shared" si="86"/>
        <v>18910551.27</v>
      </c>
      <c r="P20" s="34">
        <v>8907246.1199999992</v>
      </c>
      <c r="Q20" s="34">
        <v>10003305.15</v>
      </c>
      <c r="R20" s="6">
        <f t="shared" si="87"/>
        <v>0.64457429350302031</v>
      </c>
      <c r="S20" s="6">
        <f t="shared" si="87"/>
        <v>0.6292433331663273</v>
      </c>
      <c r="T20" s="6">
        <f t="shared" si="87"/>
        <v>0.71361533859006954</v>
      </c>
      <c r="U20" s="6" t="str">
        <f t="shared" si="88"/>
        <v>СВ.200</v>
      </c>
      <c r="V20" s="6" t="str">
        <f t="shared" si="88"/>
        <v>СВ.200</v>
      </c>
      <c r="W20" s="6">
        <f t="shared" si="88"/>
        <v>0.98913855986888488</v>
      </c>
      <c r="X20" s="28">
        <f t="shared" si="129"/>
        <v>3099964.2800000003</v>
      </c>
      <c r="Y20" s="34">
        <v>1893835.16</v>
      </c>
      <c r="Z20" s="34">
        <v>1206129.1200000001</v>
      </c>
      <c r="AA20" s="28">
        <f t="shared" si="89"/>
        <v>3148861.5</v>
      </c>
      <c r="AB20" s="34">
        <v>1920199.76</v>
      </c>
      <c r="AC20" s="34">
        <v>1228661.74</v>
      </c>
      <c r="AD20" s="28">
        <f t="shared" si="90"/>
        <v>2458608.9000000004</v>
      </c>
      <c r="AE20" s="34">
        <v>1574914.85</v>
      </c>
      <c r="AF20" s="34">
        <v>883694.05</v>
      </c>
      <c r="AG20" s="6">
        <f t="shared" si="91"/>
        <v>1.0157734785253718</v>
      </c>
      <c r="AH20" s="6">
        <f t="shared" si="91"/>
        <v>1.0139212749646067</v>
      </c>
      <c r="AI20" s="6">
        <f t="shared" si="91"/>
        <v>1.0186817643537203</v>
      </c>
      <c r="AJ20" s="6">
        <f t="shared" si="92"/>
        <v>1.2807492480808962</v>
      </c>
      <c r="AK20" s="6">
        <f t="shared" si="92"/>
        <v>1.2192403671855656</v>
      </c>
      <c r="AL20" s="6">
        <f t="shared" si="92"/>
        <v>1.3903700494532014</v>
      </c>
      <c r="AM20" s="28">
        <f t="shared" si="130"/>
        <v>0</v>
      </c>
      <c r="AN20" s="34">
        <v>0</v>
      </c>
      <c r="AO20" s="34">
        <v>0</v>
      </c>
      <c r="AP20" s="28">
        <f t="shared" si="131"/>
        <v>0</v>
      </c>
      <c r="AQ20" s="34">
        <v>0</v>
      </c>
      <c r="AR20" s="34">
        <v>0</v>
      </c>
      <c r="AS20" s="28">
        <f t="shared" si="132"/>
        <v>61471.05</v>
      </c>
      <c r="AT20" s="34">
        <v>0</v>
      </c>
      <c r="AU20" s="34">
        <v>61471.05</v>
      </c>
      <c r="AV20" s="6" t="str">
        <f t="shared" si="93"/>
        <v xml:space="preserve"> </v>
      </c>
      <c r="AW20" s="6" t="str">
        <f t="shared" si="93"/>
        <v xml:space="preserve"> </v>
      </c>
      <c r="AX20" s="6" t="str">
        <f t="shared" si="93"/>
        <v xml:space="preserve"> </v>
      </c>
      <c r="AY20" s="6" t="str">
        <f t="shared" si="94"/>
        <v xml:space="preserve"> </v>
      </c>
      <c r="AZ20" s="6" t="str">
        <f t="shared" si="94"/>
        <v xml:space="preserve"> </v>
      </c>
      <c r="BA20" s="6" t="str">
        <f t="shared" si="94"/>
        <v xml:space="preserve"> </v>
      </c>
      <c r="BB20" s="28">
        <f t="shared" si="133"/>
        <v>541201</v>
      </c>
      <c r="BC20" s="34">
        <v>541201</v>
      </c>
      <c r="BD20" s="34">
        <v>0</v>
      </c>
      <c r="BE20" s="28">
        <f t="shared" si="95"/>
        <v>541201.75</v>
      </c>
      <c r="BF20" s="34">
        <v>541201.75</v>
      </c>
      <c r="BG20" s="34">
        <v>0</v>
      </c>
      <c r="BH20" s="28">
        <f t="shared" si="96"/>
        <v>369120.61</v>
      </c>
      <c r="BI20" s="34">
        <v>369120.61</v>
      </c>
      <c r="BJ20" s="34">
        <v>0</v>
      </c>
      <c r="BK20" s="6">
        <f t="shared" si="97"/>
        <v>1.000001385806752</v>
      </c>
      <c r="BL20" s="6">
        <f t="shared" si="98"/>
        <v>1.000001385806752</v>
      </c>
      <c r="BM20" s="6" t="str">
        <f t="shared" si="98"/>
        <v xml:space="preserve"> </v>
      </c>
      <c r="BN20" s="6">
        <f>IF(BH20=0," ",IF(BE20/BH20*100&gt;200,"СВ.200",BE20/BH20))</f>
        <v>1.4661921749641669</v>
      </c>
      <c r="BO20" s="6">
        <f>IF(BI20=0," ",IF(BF20/BI20*100&gt;200,"СВ.200",BF20/BI20))</f>
        <v>1.4661921749641669</v>
      </c>
      <c r="BP20" s="6" t="str">
        <f>IF(BJ20=0," ",IF(BG20/BJ20*100&gt;200,"СВ.200",BG20/BJ20))</f>
        <v xml:space="preserve"> </v>
      </c>
      <c r="BQ20" s="28">
        <f t="shared" si="134"/>
        <v>692928</v>
      </c>
      <c r="BR20" s="34">
        <v>692928</v>
      </c>
      <c r="BS20" s="116"/>
      <c r="BT20" s="28">
        <f t="shared" si="99"/>
        <v>692928.56</v>
      </c>
      <c r="BU20" s="34">
        <v>692928.56</v>
      </c>
      <c r="BV20" s="116"/>
      <c r="BW20" s="28">
        <f t="shared" si="100"/>
        <v>166643.4</v>
      </c>
      <c r="BX20" s="34">
        <v>166643.4</v>
      </c>
      <c r="BY20" s="116">
        <v>0</v>
      </c>
      <c r="BZ20" s="6">
        <f t="shared" si="101"/>
        <v>1.0000008081647733</v>
      </c>
      <c r="CA20" s="6">
        <f t="shared" si="102"/>
        <v>1.0000008081647733</v>
      </c>
      <c r="CB20" s="6" t="str">
        <f t="shared" si="102"/>
        <v xml:space="preserve"> </v>
      </c>
      <c r="CC20" s="6" t="str">
        <f>IF(BT20=0," ",IF(BT20/BW20*100&gt;200,"СВ.200",BT20/BW20))</f>
        <v>СВ.200</v>
      </c>
      <c r="CD20" s="6" t="str">
        <f>IF(BU20=0," ",IF(BU20/BX20*100&gt;200,"СВ.200",BU20/BX20))</f>
        <v>СВ.200</v>
      </c>
      <c r="CE20" s="6" t="str">
        <f t="shared" si="103"/>
        <v xml:space="preserve"> </v>
      </c>
      <c r="CF20" s="28">
        <f t="shared" si="135"/>
        <v>2685560.98</v>
      </c>
      <c r="CG20" s="34">
        <v>1865783</v>
      </c>
      <c r="CH20" s="34">
        <v>819777.98</v>
      </c>
      <c r="CI20" s="28">
        <f t="shared" si="136"/>
        <v>2691244.33</v>
      </c>
      <c r="CJ20" s="34">
        <v>1871466.26</v>
      </c>
      <c r="CK20" s="34">
        <v>819778.07000000007</v>
      </c>
      <c r="CL20" s="28">
        <f t="shared" si="137"/>
        <v>2566689.41</v>
      </c>
      <c r="CM20" s="34">
        <v>1825826.61</v>
      </c>
      <c r="CN20" s="34">
        <v>740862.8</v>
      </c>
      <c r="CO20" s="6">
        <f t="shared" si="104"/>
        <v>1.0021162617577204</v>
      </c>
      <c r="CP20" s="6">
        <f t="shared" si="104"/>
        <v>1.0030460455476333</v>
      </c>
      <c r="CQ20" s="6">
        <f t="shared" si="104"/>
        <v>1.0000001097858229</v>
      </c>
      <c r="CR20" s="6">
        <f t="shared" si="105"/>
        <v>1.0485274609053692</v>
      </c>
      <c r="CS20" s="6">
        <f t="shared" si="105"/>
        <v>1.0249967054648195</v>
      </c>
      <c r="CT20" s="6">
        <f t="shared" si="105"/>
        <v>1.1065180624536688</v>
      </c>
      <c r="CU20" s="28">
        <f t="shared" si="138"/>
        <v>1254777.29</v>
      </c>
      <c r="CV20" s="34">
        <v>89720</v>
      </c>
      <c r="CW20" s="34">
        <v>1165057.29</v>
      </c>
      <c r="CX20" s="28">
        <f t="shared" si="106"/>
        <v>1346177.29</v>
      </c>
      <c r="CY20" s="34">
        <v>89720</v>
      </c>
      <c r="CZ20" s="34">
        <v>1256457.29</v>
      </c>
      <c r="DA20" s="28">
        <f t="shared" si="107"/>
        <v>5534742.5</v>
      </c>
      <c r="DB20" s="34">
        <v>413242.5</v>
      </c>
      <c r="DC20" s="34">
        <v>5121500</v>
      </c>
      <c r="DD20" s="6"/>
      <c r="DE20" s="6"/>
      <c r="DF20" s="6">
        <f t="shared" si="108"/>
        <v>1.0784510777148135</v>
      </c>
      <c r="DG20" s="6">
        <f t="shared" si="109"/>
        <v>0.24322311110227804</v>
      </c>
      <c r="DH20" s="6">
        <f t="shared" si="109"/>
        <v>0.21711222829210453</v>
      </c>
      <c r="DI20" s="6">
        <f t="shared" si="109"/>
        <v>0.24532994044713463</v>
      </c>
      <c r="DJ20" s="28">
        <f t="shared" si="139"/>
        <v>3544441.64</v>
      </c>
      <c r="DK20" s="34">
        <v>2342728.12</v>
      </c>
      <c r="DL20" s="34">
        <v>1201713.52</v>
      </c>
      <c r="DM20" s="28">
        <f t="shared" si="110"/>
        <v>3554792.56</v>
      </c>
      <c r="DN20" s="34">
        <v>2351161.79</v>
      </c>
      <c r="DO20" s="34">
        <v>1203630.77</v>
      </c>
      <c r="DP20" s="28">
        <f t="shared" si="111"/>
        <v>4819302.8</v>
      </c>
      <c r="DQ20" s="34">
        <v>3610290.51</v>
      </c>
      <c r="DR20" s="34">
        <v>1209012.29</v>
      </c>
      <c r="DS20" s="6">
        <f t="shared" si="112"/>
        <v>1.0029203245676799</v>
      </c>
      <c r="DT20" s="6">
        <f t="shared" si="112"/>
        <v>1.0035999354462011</v>
      </c>
      <c r="DU20" s="6">
        <f t="shared" si="112"/>
        <v>1.0015954301654191</v>
      </c>
      <c r="DV20" s="6">
        <f t="shared" si="113"/>
        <v>0.73761552397164176</v>
      </c>
      <c r="DW20" s="6">
        <f t="shared" si="113"/>
        <v>0.65123894697327289</v>
      </c>
      <c r="DX20" s="6">
        <f t="shared" si="113"/>
        <v>0.99554882936715228</v>
      </c>
      <c r="DY20" s="105">
        <f t="shared" si="140"/>
        <v>376556.25</v>
      </c>
      <c r="DZ20" s="34">
        <v>0</v>
      </c>
      <c r="EA20" s="34">
        <v>376556.25</v>
      </c>
      <c r="EB20" s="105">
        <f t="shared" si="141"/>
        <v>376556.25</v>
      </c>
      <c r="EC20" s="34">
        <v>0</v>
      </c>
      <c r="ED20" s="34">
        <v>376556.25</v>
      </c>
      <c r="EE20" s="105">
        <f t="shared" si="142"/>
        <v>0</v>
      </c>
      <c r="EF20" s="34">
        <v>0</v>
      </c>
      <c r="EG20" s="34">
        <v>0</v>
      </c>
      <c r="EH20" s="6">
        <f t="shared" si="114"/>
        <v>1</v>
      </c>
      <c r="EI20" s="6" t="str">
        <f t="shared" si="114"/>
        <v xml:space="preserve"> </v>
      </c>
      <c r="EJ20" s="6">
        <f t="shared" si="114"/>
        <v>1</v>
      </c>
      <c r="EK20" s="6" t="str">
        <f t="shared" si="115"/>
        <v xml:space="preserve"> </v>
      </c>
      <c r="EL20" s="6" t="str">
        <f t="shared" si="115"/>
        <v xml:space="preserve"> </v>
      </c>
      <c r="EM20" s="6" t="str">
        <f t="shared" si="115"/>
        <v xml:space="preserve"> </v>
      </c>
      <c r="EN20" s="28">
        <f t="shared" si="143"/>
        <v>876825</v>
      </c>
      <c r="EO20" s="34">
        <v>876825</v>
      </c>
      <c r="EP20" s="34">
        <v>0</v>
      </c>
      <c r="EQ20" s="28">
        <f t="shared" si="144"/>
        <v>899655.9</v>
      </c>
      <c r="ER20" s="34">
        <v>899655.9</v>
      </c>
      <c r="ES20" s="34">
        <v>0</v>
      </c>
      <c r="ET20" s="28">
        <f t="shared" si="145"/>
        <v>864805.47</v>
      </c>
      <c r="EU20" s="34">
        <v>833705.47</v>
      </c>
      <c r="EV20" s="34">
        <v>31100</v>
      </c>
      <c r="EW20" s="6">
        <f t="shared" si="116"/>
        <v>1.0260381490035071</v>
      </c>
      <c r="EX20" s="6">
        <f t="shared" si="117"/>
        <v>1.0260381490035071</v>
      </c>
      <c r="EY20" s="6" t="str">
        <f t="shared" si="117"/>
        <v xml:space="preserve"> </v>
      </c>
      <c r="EZ20" s="6">
        <f t="shared" si="118"/>
        <v>1.0402985772048829</v>
      </c>
      <c r="FA20" s="6">
        <f t="shared" si="118"/>
        <v>1.0791051904697231</v>
      </c>
      <c r="FB20" s="6">
        <f>IF(EV20=0," ",IF(ES20/EV20*100&gt;200,"СВ.200",ES20/EV20))</f>
        <v>0</v>
      </c>
      <c r="FC20" s="28">
        <f t="shared" si="146"/>
        <v>60000829.980000004</v>
      </c>
      <c r="FD20" s="34">
        <v>54131662</v>
      </c>
      <c r="FE20" s="34">
        <v>5869167.9800000004</v>
      </c>
      <c r="FF20" s="28">
        <f t="shared" si="147"/>
        <v>32681474.98</v>
      </c>
      <c r="FG20" s="34">
        <v>30918262</v>
      </c>
      <c r="FH20" s="34">
        <v>1763212.98</v>
      </c>
      <c r="FI20" s="28">
        <f t="shared" si="148"/>
        <v>642154.21000000008</v>
      </c>
      <c r="FJ20" s="34">
        <v>125468.11</v>
      </c>
      <c r="FK20" s="34">
        <v>516686.10000000003</v>
      </c>
      <c r="FL20" s="6">
        <f t="shared" si="149"/>
        <v>0.54468371505683622</v>
      </c>
      <c r="FM20" s="6">
        <f t="shared" si="119"/>
        <v>0.57116779455247468</v>
      </c>
      <c r="FN20" s="6">
        <f t="shared" si="119"/>
        <v>0.30041958008501229</v>
      </c>
      <c r="FO20" s="6" t="str">
        <f>IF(FI20&lt;=0," ",IF(FF20&lt;=0," ",IF(FF20/FI20*100&gt;200,"СВ.200",FF20/FI20)))</f>
        <v>СВ.200</v>
      </c>
      <c r="FP20" s="6" t="str">
        <f t="shared" si="150"/>
        <v>СВ.200</v>
      </c>
      <c r="FQ20" s="6" t="str">
        <f t="shared" si="150"/>
        <v>СВ.200</v>
      </c>
      <c r="FR20" s="28">
        <f t="shared" si="151"/>
        <v>1783298.85</v>
      </c>
      <c r="FS20" s="28"/>
      <c r="FT20" s="34">
        <v>1783298.85</v>
      </c>
      <c r="FU20" s="28">
        <f t="shared" si="152"/>
        <v>1768308.85</v>
      </c>
      <c r="FV20" s="28"/>
      <c r="FW20" s="34">
        <v>1768308.85</v>
      </c>
      <c r="FX20" s="28">
        <f t="shared" si="153"/>
        <v>379137.45</v>
      </c>
      <c r="FY20" s="28"/>
      <c r="FZ20" s="34">
        <v>379137.45</v>
      </c>
      <c r="GA20" s="6">
        <f t="shared" si="33"/>
        <v>0.99159422998562463</v>
      </c>
      <c r="GB20" s="6" t="str">
        <f t="shared" si="33"/>
        <v xml:space="preserve"> </v>
      </c>
      <c r="GC20" s="11">
        <f t="shared" si="33"/>
        <v>0.99159422998562463</v>
      </c>
      <c r="GD20" s="6" t="str">
        <f>IF(FX20&lt;=0," ",IF(FU20&lt;=0," ",IF(FU20/FX20*100&gt;200,"СВ.200",FU20/FX20)))</f>
        <v>СВ.200</v>
      </c>
      <c r="GE20" s="6" t="str">
        <f t="shared" si="154"/>
        <v xml:space="preserve"> </v>
      </c>
      <c r="GF20" s="6" t="str">
        <f t="shared" si="154"/>
        <v>СВ.200</v>
      </c>
      <c r="GG20" s="106">
        <f t="shared" si="120"/>
        <v>9.9665059474873266E-2</v>
      </c>
      <c r="GH20" s="7">
        <f t="shared" si="121"/>
        <v>8.5101406301416202E-2</v>
      </c>
      <c r="GI20" s="7">
        <f t="shared" si="121"/>
        <v>0.11758251191340219</v>
      </c>
      <c r="GJ20" s="107">
        <f t="shared" si="122"/>
        <v>0.20841377682706755</v>
      </c>
      <c r="GK20" s="7">
        <f t="shared" si="123"/>
        <v>0.26706407180747305</v>
      </c>
      <c r="GL20" s="7">
        <f t="shared" si="124"/>
        <v>0.11132848064170671</v>
      </c>
      <c r="GM20" s="36">
        <f t="shared" si="36"/>
        <v>0.13001254510757584</v>
      </c>
      <c r="GN20" s="6">
        <f t="shared" si="36"/>
        <v>0.17681276892795686</v>
      </c>
      <c r="GO20" s="6">
        <f t="shared" si="36"/>
        <v>8.834020723640526E-2</v>
      </c>
      <c r="GP20" s="36">
        <f t="shared" si="37"/>
        <v>6.401991491510825E-2</v>
      </c>
      <c r="GQ20" s="6">
        <f t="shared" si="37"/>
        <v>4.8871235475900686E-2</v>
      </c>
      <c r="GR20" s="6">
        <f t="shared" si="37"/>
        <v>0.12417428991977421</v>
      </c>
      <c r="GS20" s="36">
        <f t="shared" si="125"/>
        <v>1.9519294003109196E-2</v>
      </c>
      <c r="GT20" s="6">
        <f t="shared" si="125"/>
        <v>4.1440486209445848E-2</v>
      </c>
      <c r="GU20" s="6" t="str">
        <f t="shared" si="125"/>
        <v xml:space="preserve"> </v>
      </c>
      <c r="GV20" s="36">
        <f t="shared" si="81"/>
        <v>1.1003243549107412E-2</v>
      </c>
      <c r="GW20" s="6">
        <f t="shared" si="38"/>
        <v>1.3774190954080494E-2</v>
      </c>
      <c r="GX20" s="6" t="str">
        <f t="shared" si="38"/>
        <v xml:space="preserve"> </v>
      </c>
      <c r="GY20" s="36">
        <f t="shared" si="39"/>
        <v>0.2926801244964447</v>
      </c>
      <c r="GZ20" s="6">
        <f t="shared" si="39"/>
        <v>4.6393968958836858E-2</v>
      </c>
      <c r="HA20" s="6">
        <f t="shared" si="39"/>
        <v>0.51198078267161529</v>
      </c>
      <c r="HB20" s="36">
        <f t="shared" si="40"/>
        <v>2.7369306514894672E-2</v>
      </c>
      <c r="HC20" s="6">
        <f t="shared" si="40"/>
        <v>2.2834745312632523E-3</v>
      </c>
      <c r="HD20" s="6">
        <f t="shared" si="40"/>
        <v>0.12698343793164246</v>
      </c>
      <c r="HE20" s="36">
        <f t="shared" si="41"/>
        <v>4.5731372800958014E-2</v>
      </c>
      <c r="HF20" s="6">
        <f t="shared" si="41"/>
        <v>9.3598566691452334E-2</v>
      </c>
      <c r="HG20" s="11">
        <f t="shared" si="41"/>
        <v>3.1089724379746628E-3</v>
      </c>
      <c r="HH20" s="36">
        <f t="shared" si="42"/>
        <v>1.8291021745756409E-2</v>
      </c>
      <c r="HI20" s="6">
        <f t="shared" si="42"/>
        <v>2.2897250719468562E-2</v>
      </c>
      <c r="HJ20" s="6" t="str">
        <f t="shared" si="42"/>
        <v xml:space="preserve"> </v>
      </c>
      <c r="HK20" s="80"/>
      <c r="HL20" s="80"/>
      <c r="HM20" s="80"/>
      <c r="HN20" s="80"/>
      <c r="HO20" s="80"/>
      <c r="HP20" s="80"/>
      <c r="HQ20" s="80"/>
      <c r="HR20" s="80"/>
      <c r="HS20" s="80"/>
      <c r="HT20" s="80"/>
      <c r="HU20" s="80"/>
      <c r="HV20" s="80"/>
      <c r="HW20" s="80"/>
      <c r="HX20" s="80"/>
      <c r="HY20" s="80"/>
      <c r="HZ20" s="80"/>
      <c r="IA20" s="80"/>
      <c r="IB20" s="80"/>
      <c r="IC20" s="80"/>
      <c r="ID20" s="80"/>
      <c r="IE20" s="80"/>
      <c r="IF20" s="80"/>
      <c r="IG20" s="80"/>
      <c r="IH20" s="80"/>
      <c r="II20" s="80"/>
      <c r="IJ20" s="80"/>
    </row>
    <row r="21" spans="1:244" s="9" customFormat="1" ht="15.75" outlineLevel="1" x14ac:dyDescent="0.2">
      <c r="A21" s="26">
        <v>10</v>
      </c>
      <c r="B21" s="27" t="s">
        <v>35</v>
      </c>
      <c r="C21" s="28">
        <f t="shared" si="126"/>
        <v>222924873.45999998</v>
      </c>
      <c r="D21" s="34">
        <v>110529800.48</v>
      </c>
      <c r="E21" s="29">
        <v>112395072.97999999</v>
      </c>
      <c r="F21" s="28">
        <f t="shared" si="127"/>
        <v>211748661.62</v>
      </c>
      <c r="G21" s="34">
        <v>106617363.86</v>
      </c>
      <c r="H21" s="29">
        <v>105131297.75999999</v>
      </c>
      <c r="I21" s="28">
        <f t="shared" si="128"/>
        <v>35687892.520000003</v>
      </c>
      <c r="J21" s="34">
        <v>27253817.420000002</v>
      </c>
      <c r="K21" s="34">
        <v>8434075.1000000015</v>
      </c>
      <c r="L21" s="28">
        <f t="shared" si="85"/>
        <v>28202589.850000001</v>
      </c>
      <c r="M21" s="34">
        <v>20598797.75</v>
      </c>
      <c r="N21" s="34">
        <v>7603792.0999999996</v>
      </c>
      <c r="O21" s="28">
        <f t="shared" si="86"/>
        <v>39213839.989999995</v>
      </c>
      <c r="P21" s="34">
        <v>27501498.109999999</v>
      </c>
      <c r="Q21" s="34">
        <v>11712341.879999999</v>
      </c>
      <c r="R21" s="6">
        <f t="shared" si="87"/>
        <v>0.79025652283039316</v>
      </c>
      <c r="S21" s="6">
        <f t="shared" si="87"/>
        <v>0.75581330250211964</v>
      </c>
      <c r="T21" s="6">
        <f t="shared" si="87"/>
        <v>0.90155612913619876</v>
      </c>
      <c r="U21" s="6">
        <f t="shared" si="88"/>
        <v>0.71919990128974887</v>
      </c>
      <c r="V21" s="6">
        <f t="shared" si="88"/>
        <v>0.74900638749239401</v>
      </c>
      <c r="W21" s="6">
        <f t="shared" si="88"/>
        <v>0.64921193198639793</v>
      </c>
      <c r="X21" s="28">
        <f t="shared" si="129"/>
        <v>4573564.8599999994</v>
      </c>
      <c r="Y21" s="34">
        <v>3700760.86</v>
      </c>
      <c r="Z21" s="34">
        <v>872804</v>
      </c>
      <c r="AA21" s="28">
        <f t="shared" si="89"/>
        <v>4368281.8499999996</v>
      </c>
      <c r="AB21" s="34">
        <v>3455789.66</v>
      </c>
      <c r="AC21" s="34">
        <v>912492.19</v>
      </c>
      <c r="AD21" s="28">
        <f t="shared" si="90"/>
        <v>5301190.7700000005</v>
      </c>
      <c r="AE21" s="34">
        <v>4326868.53</v>
      </c>
      <c r="AF21" s="34">
        <v>974322.24</v>
      </c>
      <c r="AG21" s="6">
        <f t="shared" si="91"/>
        <v>0.95511531676408767</v>
      </c>
      <c r="AH21" s="6">
        <f t="shared" si="91"/>
        <v>0.93380517972728461</v>
      </c>
      <c r="AI21" s="6">
        <f t="shared" si="91"/>
        <v>1.0454720532903148</v>
      </c>
      <c r="AJ21" s="6">
        <f t="shared" si="92"/>
        <v>0.82401898734159296</v>
      </c>
      <c r="AK21" s="6">
        <f t="shared" si="92"/>
        <v>0.79868145658680323</v>
      </c>
      <c r="AL21" s="6">
        <f t="shared" si="92"/>
        <v>0.93654045092925309</v>
      </c>
      <c r="AM21" s="28">
        <f t="shared" si="130"/>
        <v>3196323.5300000003</v>
      </c>
      <c r="AN21" s="34">
        <v>0</v>
      </c>
      <c r="AO21" s="34">
        <v>3196323.5300000003</v>
      </c>
      <c r="AP21" s="28">
        <f t="shared" si="131"/>
        <v>3145863.09</v>
      </c>
      <c r="AQ21" s="34">
        <v>0</v>
      </c>
      <c r="AR21" s="34">
        <v>3145863.09</v>
      </c>
      <c r="AS21" s="28">
        <f t="shared" si="132"/>
        <v>1674118.21</v>
      </c>
      <c r="AT21" s="34">
        <v>5849.28</v>
      </c>
      <c r="AU21" s="34">
        <v>1668268.93</v>
      </c>
      <c r="AV21" s="6">
        <f t="shared" si="93"/>
        <v>0.98421297483612358</v>
      </c>
      <c r="AW21" s="6" t="str">
        <f t="shared" si="93"/>
        <v xml:space="preserve"> </v>
      </c>
      <c r="AX21" s="6">
        <f t="shared" si="93"/>
        <v>0.98421297483612358</v>
      </c>
      <c r="AY21" s="6">
        <f t="shared" si="94"/>
        <v>1.8791164633469939</v>
      </c>
      <c r="AZ21" s="6" t="str">
        <f t="shared" si="94"/>
        <v xml:space="preserve"> </v>
      </c>
      <c r="BA21" s="6">
        <f t="shared" si="94"/>
        <v>1.8857050163968467</v>
      </c>
      <c r="BB21" s="28">
        <f t="shared" si="133"/>
        <v>1937877.23</v>
      </c>
      <c r="BC21" s="34">
        <v>1064960.76</v>
      </c>
      <c r="BD21" s="34">
        <v>872916.47</v>
      </c>
      <c r="BE21" s="28">
        <f t="shared" si="95"/>
        <v>2027324.51</v>
      </c>
      <c r="BF21" s="34">
        <v>1111767.96</v>
      </c>
      <c r="BG21" s="34">
        <v>915556.55</v>
      </c>
      <c r="BH21" s="28">
        <f t="shared" si="96"/>
        <v>1649518.87</v>
      </c>
      <c r="BI21" s="34">
        <v>1033835.74</v>
      </c>
      <c r="BJ21" s="34">
        <v>615683.13</v>
      </c>
      <c r="BK21" s="6">
        <f t="shared" si="97"/>
        <v>1.0461573512580051</v>
      </c>
      <c r="BL21" s="6">
        <f t="shared" si="98"/>
        <v>1.0439520419512922</v>
      </c>
      <c r="BM21" s="6">
        <f t="shared" si="98"/>
        <v>1.0488478353490112</v>
      </c>
      <c r="BN21" s="6">
        <f t="shared" ref="BN21:BN38" si="155">IF(BE21=0," ",IF(BE21/BH21*100&gt;200,"СВ.200",BE21/BH21))</f>
        <v>1.229039901798759</v>
      </c>
      <c r="BO21" s="6">
        <f>IF(BI21=0," ",IF(BF21/BI21*100&gt;200,"СВ.200",BF21/BI21))</f>
        <v>1.0753816268723695</v>
      </c>
      <c r="BP21" s="6">
        <f t="shared" ref="BP21:BP38" si="156">IF(BG21=0," ",IF(BG21/BJ21*100&gt;200,"СВ.200",BG21/BJ21))</f>
        <v>1.4870580423407087</v>
      </c>
      <c r="BQ21" s="28">
        <f t="shared" si="134"/>
        <v>1105300</v>
      </c>
      <c r="BR21" s="34">
        <v>1105300</v>
      </c>
      <c r="BS21" s="116"/>
      <c r="BT21" s="28">
        <f t="shared" si="99"/>
        <v>1135093.33</v>
      </c>
      <c r="BU21" s="34">
        <v>1135093.33</v>
      </c>
      <c r="BV21" s="116"/>
      <c r="BW21" s="28">
        <f t="shared" si="100"/>
        <v>2043792.54</v>
      </c>
      <c r="BX21" s="34">
        <v>2043792.54</v>
      </c>
      <c r="BY21" s="116">
        <v>0</v>
      </c>
      <c r="BZ21" s="6">
        <f t="shared" si="101"/>
        <v>1.0269549715009501</v>
      </c>
      <c r="CA21" s="6">
        <f t="shared" si="102"/>
        <v>1.0269549715009501</v>
      </c>
      <c r="CB21" s="6" t="str">
        <f t="shared" si="102"/>
        <v xml:space="preserve"> </v>
      </c>
      <c r="CC21" s="6">
        <f t="shared" si="103"/>
        <v>0.5553857878353935</v>
      </c>
      <c r="CD21" s="6">
        <f t="shared" si="103"/>
        <v>0.5553857878353935</v>
      </c>
      <c r="CE21" s="6" t="str">
        <f t="shared" si="103"/>
        <v xml:space="preserve"> </v>
      </c>
      <c r="CF21" s="28">
        <f t="shared" si="135"/>
        <v>12244012.1</v>
      </c>
      <c r="CG21" s="34">
        <v>11021402.949999999</v>
      </c>
      <c r="CH21" s="34">
        <v>1222609.1499999999</v>
      </c>
      <c r="CI21" s="28">
        <f t="shared" si="136"/>
        <v>11453657.220000001</v>
      </c>
      <c r="CJ21" s="34">
        <v>10874983.15</v>
      </c>
      <c r="CK21" s="34">
        <v>578674.07000000007</v>
      </c>
      <c r="CL21" s="28">
        <f t="shared" si="137"/>
        <v>11430484.460000001</v>
      </c>
      <c r="CM21" s="34">
        <v>8310966.6100000003</v>
      </c>
      <c r="CN21" s="34">
        <v>3119517.85</v>
      </c>
      <c r="CO21" s="6">
        <f t="shared" si="104"/>
        <v>0.93544968156312103</v>
      </c>
      <c r="CP21" s="6">
        <f t="shared" si="104"/>
        <v>0.986714958098869</v>
      </c>
      <c r="CQ21" s="6">
        <f t="shared" si="104"/>
        <v>0.47331076329667587</v>
      </c>
      <c r="CR21" s="6">
        <f t="shared" si="105"/>
        <v>1.0020272771535703</v>
      </c>
      <c r="CS21" s="6">
        <f t="shared" si="105"/>
        <v>1.308510027812517</v>
      </c>
      <c r="CT21" s="6">
        <f t="shared" si="105"/>
        <v>0.18550112479721828</v>
      </c>
      <c r="CU21" s="28">
        <f t="shared" si="138"/>
        <v>1115950</v>
      </c>
      <c r="CV21" s="34">
        <v>1008450</v>
      </c>
      <c r="CW21" s="34">
        <v>107500</v>
      </c>
      <c r="CX21" s="28">
        <f t="shared" si="106"/>
        <v>1115950</v>
      </c>
      <c r="CY21" s="34">
        <v>1008450</v>
      </c>
      <c r="CZ21" s="34">
        <v>107500</v>
      </c>
      <c r="DA21" s="28">
        <f t="shared" si="107"/>
        <v>4727333</v>
      </c>
      <c r="DB21" s="34">
        <v>4314500</v>
      </c>
      <c r="DC21" s="34">
        <v>412833</v>
      </c>
      <c r="DD21" s="6">
        <f t="shared" si="108"/>
        <v>1</v>
      </c>
      <c r="DE21" s="6">
        <f t="shared" si="108"/>
        <v>1</v>
      </c>
      <c r="DF21" s="6">
        <f t="shared" si="108"/>
        <v>1</v>
      </c>
      <c r="DG21" s="6">
        <f t="shared" si="109"/>
        <v>0.23606333634630774</v>
      </c>
      <c r="DH21" s="6">
        <f t="shared" si="109"/>
        <v>0.23373507938347432</v>
      </c>
      <c r="DI21" s="6">
        <f t="shared" si="109"/>
        <v>0.26039585013794925</v>
      </c>
      <c r="DJ21" s="28">
        <f t="shared" si="139"/>
        <v>1687690.8599999999</v>
      </c>
      <c r="DK21" s="34">
        <v>851806.86</v>
      </c>
      <c r="DL21" s="34">
        <v>835884</v>
      </c>
      <c r="DM21" s="28">
        <f t="shared" si="110"/>
        <v>1772443.68</v>
      </c>
      <c r="DN21" s="34">
        <v>915374.32</v>
      </c>
      <c r="DO21" s="34">
        <v>857069.36</v>
      </c>
      <c r="DP21" s="28">
        <f t="shared" si="111"/>
        <v>6573229.2999999998</v>
      </c>
      <c r="DQ21" s="34">
        <v>3871738.54</v>
      </c>
      <c r="DR21" s="34">
        <v>2701490.76</v>
      </c>
      <c r="DS21" s="6">
        <f t="shared" si="112"/>
        <v>1.0502182135417857</v>
      </c>
      <c r="DT21" s="6">
        <f t="shared" si="112"/>
        <v>1.0746266119528551</v>
      </c>
      <c r="DU21" s="6">
        <f t="shared" si="112"/>
        <v>1.025344856463337</v>
      </c>
      <c r="DV21" s="6">
        <f t="shared" si="113"/>
        <v>0.26964580103724661</v>
      </c>
      <c r="DW21" s="6">
        <f t="shared" si="113"/>
        <v>0.23642462179277218</v>
      </c>
      <c r="DX21" s="6">
        <f t="shared" si="113"/>
        <v>0.31725792761919352</v>
      </c>
      <c r="DY21" s="105">
        <f t="shared" si="140"/>
        <v>108000</v>
      </c>
      <c r="DZ21" s="34">
        <v>108000</v>
      </c>
      <c r="EA21" s="34">
        <v>0</v>
      </c>
      <c r="EB21" s="105">
        <f t="shared" si="141"/>
        <v>108000</v>
      </c>
      <c r="EC21" s="34">
        <v>108000</v>
      </c>
      <c r="ED21" s="34">
        <v>0</v>
      </c>
      <c r="EE21" s="105">
        <f t="shared" si="142"/>
        <v>1828000</v>
      </c>
      <c r="EF21" s="34">
        <v>1662000</v>
      </c>
      <c r="EG21" s="34">
        <v>166000</v>
      </c>
      <c r="EH21" s="6">
        <f t="shared" si="114"/>
        <v>1</v>
      </c>
      <c r="EI21" s="6">
        <f t="shared" si="114"/>
        <v>1</v>
      </c>
      <c r="EJ21" s="6" t="str">
        <f t="shared" si="114"/>
        <v xml:space="preserve"> </v>
      </c>
      <c r="EK21" s="6">
        <f t="shared" si="115"/>
        <v>5.9080962800875277E-2</v>
      </c>
      <c r="EL21" s="6">
        <f t="shared" si="115"/>
        <v>6.4981949458483748E-2</v>
      </c>
      <c r="EM21" s="6">
        <f t="shared" si="115"/>
        <v>0</v>
      </c>
      <c r="EN21" s="28">
        <f t="shared" si="143"/>
        <v>564293.67999999993</v>
      </c>
      <c r="EO21" s="34">
        <v>387403.16</v>
      </c>
      <c r="EP21" s="34">
        <v>176890.52</v>
      </c>
      <c r="EQ21" s="28">
        <f t="shared" si="144"/>
        <v>435664.81</v>
      </c>
      <c r="ER21" s="34">
        <v>427462.82</v>
      </c>
      <c r="ES21" s="34">
        <v>8201.99</v>
      </c>
      <c r="ET21" s="28">
        <f t="shared" si="145"/>
        <v>583008.81000000006</v>
      </c>
      <c r="EU21" s="34">
        <v>546027.75</v>
      </c>
      <c r="EV21" s="34">
        <v>36981.06</v>
      </c>
      <c r="EW21" s="6">
        <f t="shared" si="116"/>
        <v>0.77205332159665518</v>
      </c>
      <c r="EX21" s="6">
        <f t="shared" si="117"/>
        <v>1.1034056098045251</v>
      </c>
      <c r="EY21" s="6">
        <f t="shared" si="117"/>
        <v>4.6367606359006691E-2</v>
      </c>
      <c r="EZ21" s="6">
        <f t="shared" si="118"/>
        <v>0.74726968534146154</v>
      </c>
      <c r="FA21" s="6">
        <f t="shared" si="118"/>
        <v>0.78285914955787506</v>
      </c>
      <c r="FB21" s="6">
        <f t="shared" si="118"/>
        <v>0.22178893736415345</v>
      </c>
      <c r="FC21" s="28">
        <f t="shared" si="146"/>
        <v>6606400</v>
      </c>
      <c r="FD21" s="34">
        <v>6606400</v>
      </c>
      <c r="FE21" s="34">
        <v>0</v>
      </c>
      <c r="FF21" s="28">
        <f t="shared" si="147"/>
        <v>0</v>
      </c>
      <c r="FG21" s="34">
        <v>0</v>
      </c>
      <c r="FH21" s="34">
        <v>0</v>
      </c>
      <c r="FI21" s="28">
        <f t="shared" si="148"/>
        <v>1319.09</v>
      </c>
      <c r="FJ21" s="34">
        <v>-1990.91</v>
      </c>
      <c r="FK21" s="34">
        <v>3310</v>
      </c>
      <c r="FL21" s="6">
        <f t="shared" si="149"/>
        <v>0</v>
      </c>
      <c r="FM21" s="6">
        <f t="shared" si="119"/>
        <v>0</v>
      </c>
      <c r="FN21" s="6" t="str">
        <f t="shared" si="119"/>
        <v xml:space="preserve"> </v>
      </c>
      <c r="FO21" s="6">
        <f t="shared" si="150"/>
        <v>0</v>
      </c>
      <c r="FP21" s="6" t="str">
        <f t="shared" si="150"/>
        <v xml:space="preserve"> </v>
      </c>
      <c r="FQ21" s="6">
        <f t="shared" si="150"/>
        <v>0</v>
      </c>
      <c r="FR21" s="28">
        <f t="shared" si="151"/>
        <v>339050.84</v>
      </c>
      <c r="FS21" s="28"/>
      <c r="FT21" s="34">
        <v>339050.84</v>
      </c>
      <c r="FU21" s="28">
        <f t="shared" si="152"/>
        <v>281638.68</v>
      </c>
      <c r="FV21" s="28"/>
      <c r="FW21" s="34">
        <v>281638.68</v>
      </c>
      <c r="FX21" s="28">
        <f t="shared" si="153"/>
        <v>1212130.3399999999</v>
      </c>
      <c r="FY21" s="28"/>
      <c r="FZ21" s="34">
        <v>1212130.3399999999</v>
      </c>
      <c r="GA21" s="6">
        <f t="shared" si="33"/>
        <v>0.83066799067656039</v>
      </c>
      <c r="GB21" s="6" t="str">
        <f t="shared" si="33"/>
        <v xml:space="preserve"> </v>
      </c>
      <c r="GC21" s="11">
        <f t="shared" si="33"/>
        <v>0.83066799067656039</v>
      </c>
      <c r="GD21" s="6">
        <f>IF(FU21&lt;0," ",IF(FX21&lt;0," ",IF(FX21=0," ",IF(FU21/FX21*100&gt;200,"СВ.200",FU21/FX21))))</f>
        <v>0.23235016128711045</v>
      </c>
      <c r="GE21" s="6" t="str">
        <f t="shared" si="154"/>
        <v xml:space="preserve"> </v>
      </c>
      <c r="GF21" s="6">
        <f t="shared" si="154"/>
        <v>0.23235016128711045</v>
      </c>
      <c r="GG21" s="106">
        <f t="shared" si="120"/>
        <v>0.18519049749826699</v>
      </c>
      <c r="GH21" s="7">
        <f t="shared" si="121"/>
        <v>0.25794577087942644</v>
      </c>
      <c r="GI21" s="7">
        <f t="shared" si="121"/>
        <v>0.11140680396372195</v>
      </c>
      <c r="GJ21" s="107">
        <f t="shared" si="122"/>
        <v>0.12651163332413182</v>
      </c>
      <c r="GK21" s="7">
        <f t="shared" si="123"/>
        <v>0.18636419916208283</v>
      </c>
      <c r="GL21" s="7">
        <f t="shared" si="124"/>
        <v>6.7652361428272287E-2</v>
      </c>
      <c r="GM21" s="36">
        <f t="shared" si="36"/>
        <v>0.13518672926068623</v>
      </c>
      <c r="GN21" s="6">
        <f t="shared" si="36"/>
        <v>0.15733210288012198</v>
      </c>
      <c r="GO21" s="6">
        <f t="shared" si="36"/>
        <v>8.3187653671871822E-2</v>
      </c>
      <c r="GP21" s="36">
        <f t="shared" si="37"/>
        <v>0.15488938686955372</v>
      </c>
      <c r="GQ21" s="6">
        <f t="shared" si="37"/>
        <v>0.16776657074561549</v>
      </c>
      <c r="GR21" s="6">
        <f t="shared" si="37"/>
        <v>0.12000488414195333</v>
      </c>
      <c r="GS21" s="36">
        <f t="shared" si="125"/>
        <v>4.2064711602348752E-2</v>
      </c>
      <c r="GT21" s="6">
        <f t="shared" si="125"/>
        <v>3.7591979021102132E-2</v>
      </c>
      <c r="GU21" s="6">
        <f t="shared" si="125"/>
        <v>5.2567038796172853E-2</v>
      </c>
      <c r="GV21" s="36">
        <f t="shared" si="81"/>
        <v>7.1884338310157003E-2</v>
      </c>
      <c r="GW21" s="6">
        <f t="shared" si="38"/>
        <v>5.3972468368936724E-2</v>
      </c>
      <c r="GX21" s="6">
        <f t="shared" si="38"/>
        <v>0.12040788832193348</v>
      </c>
      <c r="GY21" s="36">
        <f t="shared" si="39"/>
        <v>0.12055266715031038</v>
      </c>
      <c r="GZ21" s="6">
        <f t="shared" si="39"/>
        <v>0.15688236265322494</v>
      </c>
      <c r="HA21" s="6">
        <f t="shared" si="39"/>
        <v>3.5247690361989333E-2</v>
      </c>
      <c r="HB21" s="36">
        <f t="shared" si="40"/>
        <v>3.9569061066212684E-2</v>
      </c>
      <c r="HC21" s="6">
        <f t="shared" si="40"/>
        <v>4.8956740691334766E-2</v>
      </c>
      <c r="HD21" s="6">
        <f t="shared" si="40"/>
        <v>1.4137682696506129E-2</v>
      </c>
      <c r="HE21" s="36">
        <f t="shared" si="41"/>
        <v>1.4867424617142171E-2</v>
      </c>
      <c r="HF21" s="6">
        <f t="shared" si="41"/>
        <v>1.985447293874712E-2</v>
      </c>
      <c r="HG21" s="11">
        <f t="shared" si="41"/>
        <v>3.1574436930626891E-3</v>
      </c>
      <c r="HH21" s="36">
        <f t="shared" si="42"/>
        <v>1.5447688042734841E-2</v>
      </c>
      <c r="HI21" s="6">
        <f t="shared" si="42"/>
        <v>2.0751833441347324E-2</v>
      </c>
      <c r="HJ21" s="6">
        <f t="shared" si="42"/>
        <v>1.0786709962782913E-3</v>
      </c>
      <c r="HK21" s="80"/>
      <c r="HL21" s="80"/>
      <c r="HM21" s="80"/>
      <c r="HN21" s="80"/>
      <c r="HO21" s="80"/>
      <c r="HP21" s="80"/>
      <c r="HQ21" s="80"/>
      <c r="HR21" s="80"/>
      <c r="HS21" s="80"/>
      <c r="HT21" s="80"/>
      <c r="HU21" s="80"/>
      <c r="HV21" s="80"/>
      <c r="HW21" s="80"/>
      <c r="HX21" s="80"/>
      <c r="HY21" s="80"/>
      <c r="HZ21" s="80"/>
      <c r="IA21" s="80"/>
      <c r="IB21" s="80"/>
      <c r="IC21" s="80"/>
      <c r="ID21" s="80"/>
      <c r="IE21" s="80"/>
      <c r="IF21" s="80"/>
      <c r="IG21" s="80"/>
      <c r="IH21" s="80"/>
      <c r="II21" s="80"/>
      <c r="IJ21" s="80"/>
    </row>
    <row r="22" spans="1:244" s="9" customFormat="1" ht="15.75" outlineLevel="1" x14ac:dyDescent="0.2">
      <c r="A22" s="26">
        <v>11</v>
      </c>
      <c r="B22" s="27" t="s">
        <v>36</v>
      </c>
      <c r="C22" s="28">
        <f t="shared" si="126"/>
        <v>1162206396.95</v>
      </c>
      <c r="D22" s="34">
        <v>964064884.45000005</v>
      </c>
      <c r="E22" s="29">
        <v>198141512.5</v>
      </c>
      <c r="F22" s="28">
        <f t="shared" si="127"/>
        <v>1032411282.4400001</v>
      </c>
      <c r="G22" s="34">
        <v>881672117.20000005</v>
      </c>
      <c r="H22" s="29">
        <v>150739165.24000001</v>
      </c>
      <c r="I22" s="28">
        <f t="shared" si="128"/>
        <v>131015678.33000001</v>
      </c>
      <c r="J22" s="34">
        <v>104636158.65000001</v>
      </c>
      <c r="K22" s="34">
        <v>26379519.68</v>
      </c>
      <c r="L22" s="28">
        <f t="shared" si="85"/>
        <v>128010107.32999998</v>
      </c>
      <c r="M22" s="34">
        <v>102227093.05999999</v>
      </c>
      <c r="N22" s="34">
        <v>25783014.269999996</v>
      </c>
      <c r="O22" s="28">
        <f t="shared" si="86"/>
        <v>131745811.18000001</v>
      </c>
      <c r="P22" s="34">
        <v>119560110.53</v>
      </c>
      <c r="Q22" s="34">
        <v>12185700.65</v>
      </c>
      <c r="R22" s="6">
        <f t="shared" si="87"/>
        <v>0.97705945549181028</v>
      </c>
      <c r="S22" s="6">
        <f t="shared" si="87"/>
        <v>0.9769767390060814</v>
      </c>
      <c r="T22" s="6">
        <f t="shared" si="87"/>
        <v>0.97738755605727523</v>
      </c>
      <c r="U22" s="6">
        <f t="shared" si="88"/>
        <v>0.97164461005218561</v>
      </c>
      <c r="V22" s="6">
        <f t="shared" si="88"/>
        <v>0.8550267527090416</v>
      </c>
      <c r="W22" s="6" t="str">
        <f t="shared" si="88"/>
        <v>СВ.200</v>
      </c>
      <c r="X22" s="28">
        <f t="shared" si="129"/>
        <v>60630000</v>
      </c>
      <c r="Y22" s="34">
        <v>60630000</v>
      </c>
      <c r="Z22" s="34">
        <v>0</v>
      </c>
      <c r="AA22" s="28">
        <f t="shared" si="89"/>
        <v>61664561.810000002</v>
      </c>
      <c r="AB22" s="34">
        <v>61664561.810000002</v>
      </c>
      <c r="AC22" s="34">
        <v>0</v>
      </c>
      <c r="AD22" s="28">
        <f t="shared" si="90"/>
        <v>43957754.079999998</v>
      </c>
      <c r="AE22" s="34">
        <v>43957754.079999998</v>
      </c>
      <c r="AF22" s="34">
        <v>0</v>
      </c>
      <c r="AG22" s="6">
        <f t="shared" si="91"/>
        <v>1.0170635297707407</v>
      </c>
      <c r="AH22" s="6">
        <f t="shared" si="91"/>
        <v>1.0170635297707407</v>
      </c>
      <c r="AI22" s="6" t="str">
        <f t="shared" si="91"/>
        <v xml:space="preserve"> </v>
      </c>
      <c r="AJ22" s="6">
        <f t="shared" si="92"/>
        <v>1.4028142042419836</v>
      </c>
      <c r="AK22" s="6">
        <f t="shared" si="92"/>
        <v>1.4028142042419836</v>
      </c>
      <c r="AL22" s="6" t="str">
        <f t="shared" si="92"/>
        <v xml:space="preserve"> </v>
      </c>
      <c r="AM22" s="28">
        <f t="shared" si="130"/>
        <v>219660</v>
      </c>
      <c r="AN22" s="34">
        <v>0</v>
      </c>
      <c r="AO22" s="34">
        <v>219660</v>
      </c>
      <c r="AP22" s="28">
        <f t="shared" si="131"/>
        <v>1265.9000000000001</v>
      </c>
      <c r="AQ22" s="34">
        <v>0</v>
      </c>
      <c r="AR22" s="34">
        <v>1265.9000000000001</v>
      </c>
      <c r="AS22" s="28">
        <f t="shared" si="132"/>
        <v>229177.23</v>
      </c>
      <c r="AT22" s="34">
        <v>0</v>
      </c>
      <c r="AU22" s="34">
        <v>229177.23</v>
      </c>
      <c r="AV22" s="6">
        <f t="shared" si="93"/>
        <v>5.7629973595556775E-3</v>
      </c>
      <c r="AW22" s="6" t="str">
        <f t="shared" si="93"/>
        <v xml:space="preserve"> </v>
      </c>
      <c r="AX22" s="6">
        <f t="shared" si="93"/>
        <v>5.7629973595556775E-3</v>
      </c>
      <c r="AY22" s="6">
        <f t="shared" si="94"/>
        <v>5.5236726615466988E-3</v>
      </c>
      <c r="AZ22" s="6" t="str">
        <f t="shared" si="94"/>
        <v xml:space="preserve"> </v>
      </c>
      <c r="BA22" s="6">
        <f t="shared" si="94"/>
        <v>5.5236726615466988E-3</v>
      </c>
      <c r="BB22" s="28">
        <f t="shared" si="133"/>
        <v>1959300</v>
      </c>
      <c r="BC22" s="34">
        <v>1540000</v>
      </c>
      <c r="BD22" s="34">
        <v>419300</v>
      </c>
      <c r="BE22" s="28">
        <f t="shared" si="95"/>
        <v>1646261.44</v>
      </c>
      <c r="BF22" s="34">
        <v>1355180.44</v>
      </c>
      <c r="BG22" s="34">
        <v>291081</v>
      </c>
      <c r="BH22" s="28">
        <f t="shared" si="96"/>
        <v>1863622.6199999999</v>
      </c>
      <c r="BI22" s="34">
        <v>1455035.69</v>
      </c>
      <c r="BJ22" s="34">
        <v>408586.93</v>
      </c>
      <c r="BK22" s="6">
        <f t="shared" si="97"/>
        <v>0.8402293880467514</v>
      </c>
      <c r="BL22" s="6">
        <f t="shared" si="98"/>
        <v>0.87998729870129866</v>
      </c>
      <c r="BM22" s="6">
        <f t="shared" si="98"/>
        <v>0.69420701168614363</v>
      </c>
      <c r="BN22" s="6">
        <f t="shared" si="155"/>
        <v>0.88336631157653589</v>
      </c>
      <c r="BO22" s="6">
        <f>IF(BF22=0," ",IF(BF22/BI22*100&gt;200,"СВ.200",BF22/BI22))</f>
        <v>0.93137264557407518</v>
      </c>
      <c r="BP22" s="6">
        <f t="shared" si="156"/>
        <v>0.71240898479058057</v>
      </c>
      <c r="BQ22" s="28">
        <f t="shared" si="134"/>
        <v>2222146.71</v>
      </c>
      <c r="BR22" s="34">
        <v>2222146.71</v>
      </c>
      <c r="BS22" s="116"/>
      <c r="BT22" s="28">
        <f t="shared" si="99"/>
        <v>1513311.74</v>
      </c>
      <c r="BU22" s="34">
        <v>1513311.74</v>
      </c>
      <c r="BV22" s="116"/>
      <c r="BW22" s="28">
        <f t="shared" si="100"/>
        <v>3846156.45</v>
      </c>
      <c r="BX22" s="34">
        <v>3846156.45</v>
      </c>
      <c r="BY22" s="116">
        <v>0</v>
      </c>
      <c r="BZ22" s="6">
        <f t="shared" si="101"/>
        <v>0.68101342417666022</v>
      </c>
      <c r="CA22" s="6">
        <f t="shared" si="102"/>
        <v>0.68101342417666022</v>
      </c>
      <c r="CB22" s="6" t="str">
        <f t="shared" si="102"/>
        <v xml:space="preserve"> </v>
      </c>
      <c r="CC22" s="6">
        <f t="shared" si="103"/>
        <v>0.39346078602704782</v>
      </c>
      <c r="CD22" s="6">
        <f t="shared" si="103"/>
        <v>0.39346078602704782</v>
      </c>
      <c r="CE22" s="6" t="str">
        <f t="shared" si="103"/>
        <v xml:space="preserve"> </v>
      </c>
      <c r="CF22" s="28">
        <f t="shared" si="135"/>
        <v>1924555.53</v>
      </c>
      <c r="CG22" s="34">
        <v>309420.59000000003</v>
      </c>
      <c r="CH22" s="34">
        <v>1615134.94</v>
      </c>
      <c r="CI22" s="28">
        <f t="shared" si="136"/>
        <v>1897571.2599999998</v>
      </c>
      <c r="CJ22" s="34">
        <v>316182.09999999998</v>
      </c>
      <c r="CK22" s="34">
        <v>1581389.16</v>
      </c>
      <c r="CL22" s="28">
        <f t="shared" si="137"/>
        <v>3965743.5200000005</v>
      </c>
      <c r="CM22" s="34">
        <v>2518539.9300000002</v>
      </c>
      <c r="CN22" s="34">
        <v>1447203.59</v>
      </c>
      <c r="CO22" s="6">
        <f t="shared" si="104"/>
        <v>0.98597896003551522</v>
      </c>
      <c r="CP22" s="6">
        <f t="shared" si="104"/>
        <v>1.0218521656881332</v>
      </c>
      <c r="CQ22" s="6">
        <f t="shared" si="104"/>
        <v>0.97910652592284331</v>
      </c>
      <c r="CR22" s="6">
        <f t="shared" si="105"/>
        <v>0.47849066648667171</v>
      </c>
      <c r="CS22" s="6">
        <f t="shared" si="105"/>
        <v>0.12554182533846106</v>
      </c>
      <c r="CT22" s="6">
        <f t="shared" si="105"/>
        <v>1.0927205895060002</v>
      </c>
      <c r="CU22" s="28">
        <f t="shared" si="138"/>
        <v>2858814.45</v>
      </c>
      <c r="CV22" s="34">
        <v>2126520</v>
      </c>
      <c r="CW22" s="34">
        <v>732294.45</v>
      </c>
      <c r="CX22" s="28">
        <f t="shared" si="106"/>
        <v>2624978.89</v>
      </c>
      <c r="CY22" s="34">
        <v>2126520</v>
      </c>
      <c r="CZ22" s="34">
        <v>498458.89</v>
      </c>
      <c r="DA22" s="28">
        <f t="shared" si="107"/>
        <v>6856542</v>
      </c>
      <c r="DB22" s="34">
        <v>5165822</v>
      </c>
      <c r="DC22" s="34">
        <v>1690720</v>
      </c>
      <c r="DD22" s="6">
        <f>IF(CU22=0," ",IF(CX22/CU22*100&gt;200,"СВ.200",CX22/CU22))</f>
        <v>0.91820540853919352</v>
      </c>
      <c r="DE22" s="6">
        <f>IF(CV22=0," ",IF(CY22/CV22*100&gt;200,"СВ.200",CY22/CV22))</f>
        <v>1</v>
      </c>
      <c r="DF22" s="6">
        <f>IF(CW22=0," ",IF(CZ22/CW22*100&gt;200,"СВ.200",CZ22/CW22))</f>
        <v>0.68068096105330311</v>
      </c>
      <c r="DG22" s="6">
        <f t="shared" si="109"/>
        <v>0.38284296807341078</v>
      </c>
      <c r="DH22" s="6">
        <f t="shared" si="109"/>
        <v>0.41165181456116762</v>
      </c>
      <c r="DI22" s="6">
        <f t="shared" si="109"/>
        <v>0.29482048476388756</v>
      </c>
      <c r="DJ22" s="28">
        <f t="shared" si="139"/>
        <v>22000000</v>
      </c>
      <c r="DK22" s="34">
        <v>22000000</v>
      </c>
      <c r="DL22" s="34">
        <v>0</v>
      </c>
      <c r="DM22" s="28">
        <f t="shared" si="110"/>
        <v>22357900.18</v>
      </c>
      <c r="DN22" s="34">
        <v>22357900.18</v>
      </c>
      <c r="DO22" s="34">
        <v>0</v>
      </c>
      <c r="DP22" s="28">
        <f t="shared" si="111"/>
        <v>44567343.25</v>
      </c>
      <c r="DQ22" s="34">
        <v>44567343.25</v>
      </c>
      <c r="DR22" s="34">
        <v>0</v>
      </c>
      <c r="DS22" s="6">
        <f t="shared" si="112"/>
        <v>1.0162681899999999</v>
      </c>
      <c r="DT22" s="6">
        <f t="shared" si="112"/>
        <v>1.0162681899999999</v>
      </c>
      <c r="DU22" s="6" t="str">
        <f t="shared" si="112"/>
        <v xml:space="preserve"> </v>
      </c>
      <c r="DV22" s="6">
        <f t="shared" si="113"/>
        <v>0.50166553690633109</v>
      </c>
      <c r="DW22" s="6">
        <f t="shared" si="113"/>
        <v>0.50166553690633109</v>
      </c>
      <c r="DX22" s="6" t="str">
        <f t="shared" si="113"/>
        <v xml:space="preserve"> </v>
      </c>
      <c r="DY22" s="105">
        <f t="shared" si="140"/>
        <v>16091188.57</v>
      </c>
      <c r="DZ22" s="34">
        <v>0</v>
      </c>
      <c r="EA22" s="34">
        <v>16091188.57</v>
      </c>
      <c r="EB22" s="105">
        <f t="shared" si="141"/>
        <v>16091031.390000001</v>
      </c>
      <c r="EC22" s="34">
        <v>0</v>
      </c>
      <c r="ED22" s="34">
        <v>16091031.390000001</v>
      </c>
      <c r="EE22" s="105">
        <f t="shared" si="142"/>
        <v>2600520</v>
      </c>
      <c r="EF22" s="34">
        <v>926000</v>
      </c>
      <c r="EG22" s="34">
        <v>1674520</v>
      </c>
      <c r="EH22" s="6">
        <f t="shared" si="114"/>
        <v>0.99999023192107184</v>
      </c>
      <c r="EI22" s="6" t="str">
        <f t="shared" si="114"/>
        <v xml:space="preserve"> </v>
      </c>
      <c r="EJ22" s="6">
        <f t="shared" si="114"/>
        <v>0.99999023192107184</v>
      </c>
      <c r="EK22" s="6" t="str">
        <f t="shared" si="115"/>
        <v>СВ.200</v>
      </c>
      <c r="EL22" s="6">
        <f t="shared" si="115"/>
        <v>0</v>
      </c>
      <c r="EM22" s="6" t="str">
        <f t="shared" si="115"/>
        <v>СВ.200</v>
      </c>
      <c r="EN22" s="28">
        <f t="shared" si="143"/>
        <v>10244993.309999999</v>
      </c>
      <c r="EO22" s="34">
        <v>9513071.4499999993</v>
      </c>
      <c r="EP22" s="34">
        <v>731921.86</v>
      </c>
      <c r="EQ22" s="28">
        <f t="shared" si="144"/>
        <v>7344157.4299999997</v>
      </c>
      <c r="ER22" s="34">
        <v>6611897.7699999996</v>
      </c>
      <c r="ES22" s="34">
        <v>732259.66</v>
      </c>
      <c r="ET22" s="28">
        <f t="shared" si="145"/>
        <v>1978304.77</v>
      </c>
      <c r="EU22" s="34">
        <v>1847504.77</v>
      </c>
      <c r="EV22" s="34">
        <v>130800</v>
      </c>
      <c r="EW22" s="6">
        <f t="shared" si="116"/>
        <v>0.71685331632490845</v>
      </c>
      <c r="EX22" s="6"/>
      <c r="EY22" s="6">
        <f t="shared" si="117"/>
        <v>1.0004615246769648</v>
      </c>
      <c r="EZ22" s="6" t="str">
        <f t="shared" si="118"/>
        <v>СВ.200</v>
      </c>
      <c r="FA22" s="6" t="str">
        <f t="shared" si="118"/>
        <v>СВ.200</v>
      </c>
      <c r="FB22" s="6" t="str">
        <f t="shared" si="118"/>
        <v>СВ.200</v>
      </c>
      <c r="FC22" s="28">
        <f t="shared" si="146"/>
        <v>2849137.08</v>
      </c>
      <c r="FD22" s="34">
        <v>2849137.08</v>
      </c>
      <c r="FE22" s="34">
        <v>0</v>
      </c>
      <c r="FF22" s="28">
        <f t="shared" si="147"/>
        <v>2849137.08</v>
      </c>
      <c r="FG22" s="34">
        <v>2849137.08</v>
      </c>
      <c r="FH22" s="34">
        <v>0</v>
      </c>
      <c r="FI22" s="28">
        <f t="shared" si="148"/>
        <v>2531824.9900000002</v>
      </c>
      <c r="FJ22" s="34">
        <v>2531824.9900000002</v>
      </c>
      <c r="FK22" s="34">
        <v>0</v>
      </c>
      <c r="FL22" s="6">
        <f t="shared" si="149"/>
        <v>1</v>
      </c>
      <c r="FM22" s="6">
        <f t="shared" si="119"/>
        <v>1</v>
      </c>
      <c r="FN22" s="6" t="str">
        <f t="shared" si="119"/>
        <v xml:space="preserve"> </v>
      </c>
      <c r="FO22" s="6">
        <f t="shared" si="150"/>
        <v>1.1253293933242992</v>
      </c>
      <c r="FP22" s="6">
        <f t="shared" si="150"/>
        <v>1.1253293933242992</v>
      </c>
      <c r="FQ22" s="6" t="str">
        <f t="shared" si="150"/>
        <v xml:space="preserve"> </v>
      </c>
      <c r="FR22" s="28">
        <f t="shared" si="151"/>
        <v>1561577.25</v>
      </c>
      <c r="FS22" s="28"/>
      <c r="FT22" s="34">
        <v>1561577.25</v>
      </c>
      <c r="FU22" s="28">
        <f t="shared" si="152"/>
        <v>1436016.7</v>
      </c>
      <c r="FV22" s="28"/>
      <c r="FW22" s="34">
        <v>1436016.7</v>
      </c>
      <c r="FX22" s="28">
        <f t="shared" si="153"/>
        <v>1696786.59</v>
      </c>
      <c r="FY22" s="28"/>
      <c r="FZ22" s="34">
        <v>1696786.59</v>
      </c>
      <c r="GA22" s="6">
        <f t="shared" si="33"/>
        <v>0.91959376329285014</v>
      </c>
      <c r="GB22" s="6" t="str">
        <f t="shared" si="33"/>
        <v xml:space="preserve"> </v>
      </c>
      <c r="GC22" s="11">
        <f t="shared" si="33"/>
        <v>0.91959376329285014</v>
      </c>
      <c r="GD22" s="6">
        <f>IF(FU22&lt;0," ",IF(FX22&lt;0," ",IF(FX22=0," ",IF(FU22/FX22*100&gt;200,"СВ.200",FU22/FX22))))</f>
        <v>0.84631544618701871</v>
      </c>
      <c r="GE22" s="6" t="str">
        <f t="shared" si="154"/>
        <v xml:space="preserve"> </v>
      </c>
      <c r="GF22" s="6">
        <f t="shared" si="154"/>
        <v>0.84631544618701871</v>
      </c>
      <c r="GG22" s="106">
        <f t="shared" si="120"/>
        <v>0.12760981347339798</v>
      </c>
      <c r="GH22" s="7">
        <f t="shared" si="121"/>
        <v>0.13560609233021576</v>
      </c>
      <c r="GI22" s="7">
        <f t="shared" si="121"/>
        <v>8.0839645294562196E-2</v>
      </c>
      <c r="GJ22" s="107">
        <f t="shared" si="122"/>
        <v>0.11014403953199647</v>
      </c>
      <c r="GK22" s="7">
        <f t="shared" si="123"/>
        <v>0.10603756521877741</v>
      </c>
      <c r="GL22" s="7">
        <f t="shared" si="124"/>
        <v>0.13012424274292342</v>
      </c>
      <c r="GM22" s="36">
        <f t="shared" si="36"/>
        <v>0.33365580041054932</v>
      </c>
      <c r="GN22" s="6">
        <f t="shared" si="36"/>
        <v>0.36766237405719132</v>
      </c>
      <c r="GO22" s="6" t="str">
        <f t="shared" si="36"/>
        <v xml:space="preserve"> </v>
      </c>
      <c r="GP22" s="36">
        <f t="shared" si="37"/>
        <v>0.48171635112400629</v>
      </c>
      <c r="GQ22" s="6">
        <f t="shared" si="37"/>
        <v>0.60321153584800968</v>
      </c>
      <c r="GR22" s="6" t="str">
        <f t="shared" si="37"/>
        <v xml:space="preserve"> </v>
      </c>
      <c r="GS22" s="36">
        <f t="shared" si="125"/>
        <v>1.4145592966548234E-2</v>
      </c>
      <c r="GT22" s="6">
        <f t="shared" si="125"/>
        <v>1.2169909207593971E-2</v>
      </c>
      <c r="GU22" s="6">
        <f t="shared" si="125"/>
        <v>3.3530031775398976E-2</v>
      </c>
      <c r="GV22" s="36">
        <f t="shared" si="81"/>
        <v>1.2860401997445932E-2</v>
      </c>
      <c r="GW22" s="6">
        <f t="shared" si="38"/>
        <v>1.3256568287671118E-2</v>
      </c>
      <c r="GX22" s="6">
        <f t="shared" si="38"/>
        <v>1.1289641969391039E-2</v>
      </c>
      <c r="GY22" s="36">
        <f t="shared" si="39"/>
        <v>5.204371917853335E-2</v>
      </c>
      <c r="GZ22" s="6">
        <f t="shared" si="39"/>
        <v>4.3206902177493331E-2</v>
      </c>
      <c r="HA22" s="6">
        <f t="shared" si="39"/>
        <v>0.1387462279405329</v>
      </c>
      <c r="HB22" s="36">
        <f t="shared" si="40"/>
        <v>2.0506028350034979E-2</v>
      </c>
      <c r="HC22" s="6">
        <f t="shared" si="40"/>
        <v>2.080192184230344E-2</v>
      </c>
      <c r="HD22" s="6">
        <f t="shared" si="40"/>
        <v>1.9332840015528568E-2</v>
      </c>
      <c r="HE22" s="36">
        <f t="shared" si="41"/>
        <v>1.501607339376511E-2</v>
      </c>
      <c r="HF22" s="6">
        <f t="shared" si="41"/>
        <v>1.5452518083248379E-2</v>
      </c>
      <c r="HG22" s="11">
        <f t="shared" si="41"/>
        <v>1.0733892433177405E-2</v>
      </c>
      <c r="HH22" s="36">
        <f t="shared" si="42"/>
        <v>5.7371699650773197E-2</v>
      </c>
      <c r="HI22" s="6">
        <f t="shared" si="42"/>
        <v>6.4678526720106266E-2</v>
      </c>
      <c r="HJ22" s="6">
        <f t="shared" si="42"/>
        <v>2.8400855397734695E-2</v>
      </c>
      <c r="HK22" s="80"/>
      <c r="HL22" s="80"/>
      <c r="HM22" s="80"/>
      <c r="HN22" s="80"/>
      <c r="HO22" s="80"/>
      <c r="HP22" s="80"/>
      <c r="HQ22" s="80"/>
      <c r="HR22" s="80"/>
      <c r="HS22" s="80"/>
      <c r="HT22" s="80"/>
      <c r="HU22" s="80"/>
      <c r="HV22" s="80"/>
      <c r="HW22" s="80"/>
      <c r="HX22" s="80"/>
      <c r="HY22" s="80"/>
      <c r="HZ22" s="80"/>
      <c r="IA22" s="80"/>
      <c r="IB22" s="80"/>
      <c r="IC22" s="80"/>
      <c r="ID22" s="80"/>
      <c r="IE22" s="80"/>
      <c r="IF22" s="80"/>
      <c r="IG22" s="80"/>
      <c r="IH22" s="80"/>
      <c r="II22" s="80"/>
      <c r="IJ22" s="80"/>
    </row>
    <row r="23" spans="1:244" s="9" customFormat="1" ht="15.75" outlineLevel="1" x14ac:dyDescent="0.2">
      <c r="A23" s="26">
        <v>12</v>
      </c>
      <c r="B23" s="27" t="s">
        <v>37</v>
      </c>
      <c r="C23" s="28">
        <f t="shared" si="126"/>
        <v>122012543.63000001</v>
      </c>
      <c r="D23" s="34">
        <v>79520619.590000004</v>
      </c>
      <c r="E23" s="29">
        <v>42491924.040000007</v>
      </c>
      <c r="F23" s="28">
        <f t="shared" si="127"/>
        <v>117017337.38000001</v>
      </c>
      <c r="G23" s="34">
        <v>81868925.510000005</v>
      </c>
      <c r="H23" s="29">
        <v>35148411.870000005</v>
      </c>
      <c r="I23" s="28">
        <f t="shared" si="128"/>
        <v>12135326.02</v>
      </c>
      <c r="J23" s="34">
        <v>8464392.0099999998</v>
      </c>
      <c r="K23" s="34">
        <v>3670934.01</v>
      </c>
      <c r="L23" s="28">
        <f t="shared" si="85"/>
        <v>11947665.509999998</v>
      </c>
      <c r="M23" s="34">
        <v>8150538.4899999993</v>
      </c>
      <c r="N23" s="34">
        <v>3797127.0199999996</v>
      </c>
      <c r="O23" s="28">
        <f t="shared" si="86"/>
        <v>6498449.8399999999</v>
      </c>
      <c r="P23" s="34">
        <v>4875807.49</v>
      </c>
      <c r="Q23" s="34">
        <v>1622642.3499999999</v>
      </c>
      <c r="R23" s="6">
        <f t="shared" si="87"/>
        <v>0.9845360141383328</v>
      </c>
      <c r="S23" s="6">
        <f t="shared" si="87"/>
        <v>0.96292072488736258</v>
      </c>
      <c r="T23" s="6">
        <f t="shared" si="87"/>
        <v>1.0343762676354946</v>
      </c>
      <c r="U23" s="6">
        <f t="shared" si="88"/>
        <v>1.8385408526904932</v>
      </c>
      <c r="V23" s="6">
        <f t="shared" si="88"/>
        <v>1.6716284444610012</v>
      </c>
      <c r="W23" s="6" t="str">
        <f t="shared" si="88"/>
        <v>СВ.200</v>
      </c>
      <c r="X23" s="28">
        <f t="shared" si="129"/>
        <v>1269593</v>
      </c>
      <c r="Y23" s="34">
        <v>967945</v>
      </c>
      <c r="Z23" s="34">
        <v>301648</v>
      </c>
      <c r="AA23" s="28">
        <f t="shared" si="89"/>
        <v>1392764.44</v>
      </c>
      <c r="AB23" s="34">
        <v>974479.01</v>
      </c>
      <c r="AC23" s="34">
        <v>418285.43</v>
      </c>
      <c r="AD23" s="28">
        <f t="shared" si="90"/>
        <v>1010081.63</v>
      </c>
      <c r="AE23" s="34">
        <v>842245.26</v>
      </c>
      <c r="AF23" s="34">
        <v>167836.37</v>
      </c>
      <c r="AG23" s="6">
        <f t="shared" si="91"/>
        <v>1.0970164769339465</v>
      </c>
      <c r="AH23" s="6">
        <f t="shared" si="91"/>
        <v>1.006750393875685</v>
      </c>
      <c r="AI23" s="6">
        <f t="shared" si="91"/>
        <v>1.3866673407415264</v>
      </c>
      <c r="AJ23" s="6">
        <f t="shared" si="92"/>
        <v>1.3788632508839904</v>
      </c>
      <c r="AK23" s="6">
        <f t="shared" si="92"/>
        <v>1.157001477218168</v>
      </c>
      <c r="AL23" s="6" t="str">
        <f t="shared" si="92"/>
        <v>СВ.200</v>
      </c>
      <c r="AM23" s="28">
        <f t="shared" si="130"/>
        <v>957698.28</v>
      </c>
      <c r="AN23" s="34">
        <v>0</v>
      </c>
      <c r="AO23" s="34">
        <v>957698.28</v>
      </c>
      <c r="AP23" s="28">
        <f t="shared" si="131"/>
        <v>956698.28</v>
      </c>
      <c r="AQ23" s="34">
        <v>0</v>
      </c>
      <c r="AR23" s="34">
        <v>956698.28</v>
      </c>
      <c r="AS23" s="28">
        <f t="shared" si="132"/>
        <v>135741.63</v>
      </c>
      <c r="AT23" s="34">
        <v>0</v>
      </c>
      <c r="AU23" s="34">
        <v>135741.63</v>
      </c>
      <c r="AV23" s="6">
        <f t="shared" si="93"/>
        <v>0.99895582980476905</v>
      </c>
      <c r="AW23" s="6" t="str">
        <f t="shared" si="93"/>
        <v xml:space="preserve"> </v>
      </c>
      <c r="AX23" s="6">
        <f t="shared" si="93"/>
        <v>0.99895582980476905</v>
      </c>
      <c r="AY23" s="6" t="str">
        <f t="shared" si="94"/>
        <v>СВ.200</v>
      </c>
      <c r="AZ23" s="6" t="str">
        <f t="shared" si="94"/>
        <v xml:space="preserve"> </v>
      </c>
      <c r="BA23" s="6" t="str">
        <f t="shared" si="94"/>
        <v>СВ.200</v>
      </c>
      <c r="BB23" s="28">
        <f t="shared" si="133"/>
        <v>345821</v>
      </c>
      <c r="BC23" s="34">
        <v>0</v>
      </c>
      <c r="BD23" s="34">
        <v>345821</v>
      </c>
      <c r="BE23" s="28">
        <f t="shared" si="95"/>
        <v>345798.41000000003</v>
      </c>
      <c r="BF23" s="34">
        <v>0</v>
      </c>
      <c r="BG23" s="34">
        <v>345798.41000000003</v>
      </c>
      <c r="BH23" s="28">
        <f t="shared" si="96"/>
        <v>298032.5</v>
      </c>
      <c r="BI23" s="34">
        <v>0</v>
      </c>
      <c r="BJ23" s="34">
        <v>298032.5</v>
      </c>
      <c r="BK23" s="6">
        <f t="shared" si="97"/>
        <v>0.99993467718848783</v>
      </c>
      <c r="BL23" s="6" t="str">
        <f t="shared" si="98"/>
        <v xml:space="preserve"> </v>
      </c>
      <c r="BM23" s="6">
        <f t="shared" si="98"/>
        <v>0.99993467718848783</v>
      </c>
      <c r="BN23" s="6">
        <f t="shared" si="155"/>
        <v>1.1602708093915932</v>
      </c>
      <c r="BO23" s="6" t="str">
        <f>IF(BF23=0," ",IF(BF23/BI23*100&gt;200,"СВ.200",BF23/BI23))</f>
        <v xml:space="preserve"> </v>
      </c>
      <c r="BP23" s="6">
        <f t="shared" si="156"/>
        <v>1.1602708093915932</v>
      </c>
      <c r="BQ23" s="28">
        <f t="shared" si="134"/>
        <v>3262</v>
      </c>
      <c r="BR23" s="34">
        <v>3262</v>
      </c>
      <c r="BS23" s="116"/>
      <c r="BT23" s="28">
        <f t="shared" si="99"/>
        <v>3259.68</v>
      </c>
      <c r="BU23" s="34">
        <v>3259.68</v>
      </c>
      <c r="BV23" s="116"/>
      <c r="BW23" s="28">
        <f t="shared" si="100"/>
        <v>20219.71</v>
      </c>
      <c r="BX23" s="34">
        <v>20219.71</v>
      </c>
      <c r="BY23" s="116">
        <v>0</v>
      </c>
      <c r="BZ23" s="6">
        <f t="shared" si="101"/>
        <v>0.99928877988963816</v>
      </c>
      <c r="CA23" s="6">
        <f t="shared" si="102"/>
        <v>0.99928877988963816</v>
      </c>
      <c r="CB23" s="6" t="str">
        <f t="shared" si="102"/>
        <v xml:space="preserve"> </v>
      </c>
      <c r="CC23" s="6">
        <f t="shared" si="103"/>
        <v>0.16121299464730207</v>
      </c>
      <c r="CD23" s="6">
        <f t="shared" si="103"/>
        <v>0.16121299464730207</v>
      </c>
      <c r="CE23" s="6" t="str">
        <f t="shared" si="103"/>
        <v xml:space="preserve"> </v>
      </c>
      <c r="CF23" s="28">
        <f t="shared" si="135"/>
        <v>2590111.7399999998</v>
      </c>
      <c r="CG23" s="34">
        <v>2208190.0099999998</v>
      </c>
      <c r="CH23" s="34">
        <v>381921.73</v>
      </c>
      <c r="CI23" s="28">
        <f t="shared" si="136"/>
        <v>2310232.0499999998</v>
      </c>
      <c r="CJ23" s="34">
        <v>1928310.91</v>
      </c>
      <c r="CK23" s="34">
        <v>381921.14</v>
      </c>
      <c r="CL23" s="28">
        <f t="shared" si="137"/>
        <v>2655989.88</v>
      </c>
      <c r="CM23" s="34">
        <v>2203415.88</v>
      </c>
      <c r="CN23" s="34">
        <v>452574</v>
      </c>
      <c r="CO23" s="6">
        <f t="shared" si="104"/>
        <v>0.89194300551681993</v>
      </c>
      <c r="CP23" s="6">
        <f t="shared" si="104"/>
        <v>0.87325406838517494</v>
      </c>
      <c r="CQ23" s="6">
        <f>IF(CH23=0," ",IF(CK23/CH23*100&gt;200,"СВ.200",CK23/CH23))</f>
        <v>0.99999845518085617</v>
      </c>
      <c r="CR23" s="6">
        <f t="shared" si="105"/>
        <v>0.86981959810780596</v>
      </c>
      <c r="CS23" s="6">
        <f t="shared" si="105"/>
        <v>0.87514614354145437</v>
      </c>
      <c r="CT23" s="6">
        <f t="shared" si="105"/>
        <v>0.84388661301798162</v>
      </c>
      <c r="CU23" s="28">
        <f t="shared" si="138"/>
        <v>1485502</v>
      </c>
      <c r="CV23" s="34">
        <v>1485502</v>
      </c>
      <c r="CW23" s="34">
        <v>0</v>
      </c>
      <c r="CX23" s="28">
        <f t="shared" si="106"/>
        <v>1485502</v>
      </c>
      <c r="CY23" s="34">
        <v>1485502</v>
      </c>
      <c r="CZ23" s="34">
        <v>0</v>
      </c>
      <c r="DA23" s="28">
        <f t="shared" si="107"/>
        <v>312241</v>
      </c>
      <c r="DB23" s="34">
        <v>312241</v>
      </c>
      <c r="DC23" s="34">
        <v>0</v>
      </c>
      <c r="DD23" s="6">
        <f t="shared" ref="DD23:DF24" si="157">IF(CX23=0," ",IF(CX23/CU23*100&gt;200,"СВ.200",CX23/CU23))</f>
        <v>1</v>
      </c>
      <c r="DE23" s="6">
        <f t="shared" si="157"/>
        <v>1</v>
      </c>
      <c r="DF23" s="6" t="str">
        <f t="shared" si="157"/>
        <v xml:space="preserve"> </v>
      </c>
      <c r="DG23" s="6" t="str">
        <f t="shared" si="109"/>
        <v>СВ.200</v>
      </c>
      <c r="DH23" s="6" t="str">
        <f t="shared" si="109"/>
        <v>СВ.200</v>
      </c>
      <c r="DI23" s="6" t="str">
        <f t="shared" si="109"/>
        <v xml:space="preserve"> </v>
      </c>
      <c r="DJ23" s="28">
        <f t="shared" si="139"/>
        <v>3669316</v>
      </c>
      <c r="DK23" s="34">
        <v>2535000</v>
      </c>
      <c r="DL23" s="34">
        <v>1134316</v>
      </c>
      <c r="DM23" s="28">
        <f t="shared" si="110"/>
        <v>3625244.91</v>
      </c>
      <c r="DN23" s="34">
        <v>2490929.25</v>
      </c>
      <c r="DO23" s="34">
        <v>1134315.6599999999</v>
      </c>
      <c r="DP23" s="28">
        <f t="shared" si="111"/>
        <v>1281690.1499999999</v>
      </c>
      <c r="DQ23" s="34">
        <v>1035300.07</v>
      </c>
      <c r="DR23" s="34">
        <v>246390.08</v>
      </c>
      <c r="DS23" s="6">
        <f t="shared" si="112"/>
        <v>0.98798929010202452</v>
      </c>
      <c r="DT23" s="6">
        <f t="shared" si="112"/>
        <v>0.98261508875739645</v>
      </c>
      <c r="DU23" s="6">
        <f t="shared" si="112"/>
        <v>0.99999970025989227</v>
      </c>
      <c r="DV23" s="6" t="str">
        <f t="shared" si="113"/>
        <v>СВ.200</v>
      </c>
      <c r="DW23" s="6" t="str">
        <f t="shared" si="113"/>
        <v>СВ.200</v>
      </c>
      <c r="DX23" s="6" t="str">
        <f t="shared" si="113"/>
        <v>СВ.200</v>
      </c>
      <c r="DY23" s="105">
        <f t="shared" si="140"/>
        <v>0</v>
      </c>
      <c r="DZ23" s="34">
        <v>0</v>
      </c>
      <c r="EA23" s="34">
        <v>0</v>
      </c>
      <c r="EB23" s="105">
        <f t="shared" si="141"/>
        <v>0</v>
      </c>
      <c r="EC23" s="34">
        <v>0</v>
      </c>
      <c r="ED23" s="34">
        <v>0</v>
      </c>
      <c r="EE23" s="105">
        <f t="shared" si="142"/>
        <v>85739.01</v>
      </c>
      <c r="EF23" s="34">
        <v>0</v>
      </c>
      <c r="EG23" s="34">
        <v>85739.01</v>
      </c>
      <c r="EH23" s="6" t="str">
        <f>IF(DY23=0," ",IF(EB23/DY23*100&gt;200,"СВ.200",EB23/DY23))</f>
        <v xml:space="preserve"> </v>
      </c>
      <c r="EI23" s="6" t="str">
        <f>IF(EC23=0," ",IF(EC23/DZ23*100&gt;200,"СВ.200",EC23/DZ23))</f>
        <v xml:space="preserve"> </v>
      </c>
      <c r="EJ23" s="6" t="str">
        <f>IF(EA23=0," ",IF(ED23/EA23*100&gt;200,"СВ.200",ED23/EA23))</f>
        <v xml:space="preserve"> </v>
      </c>
      <c r="EK23" s="6">
        <f t="shared" si="115"/>
        <v>0</v>
      </c>
      <c r="EL23" s="6" t="str">
        <f t="shared" si="115"/>
        <v xml:space="preserve"> </v>
      </c>
      <c r="EM23" s="6">
        <f t="shared" si="115"/>
        <v>0</v>
      </c>
      <c r="EN23" s="28">
        <f t="shared" si="143"/>
        <v>1144493</v>
      </c>
      <c r="EO23" s="34">
        <v>1144493</v>
      </c>
      <c r="EP23" s="34">
        <v>0</v>
      </c>
      <c r="EQ23" s="28">
        <f t="shared" si="144"/>
        <v>1148826.5</v>
      </c>
      <c r="ER23" s="34">
        <v>1148826.5</v>
      </c>
      <c r="ES23" s="34">
        <v>0</v>
      </c>
      <c r="ET23" s="28">
        <f t="shared" si="145"/>
        <v>341998.98</v>
      </c>
      <c r="EU23" s="34">
        <v>341998.98</v>
      </c>
      <c r="EV23" s="34">
        <v>0</v>
      </c>
      <c r="EW23" s="6">
        <f t="shared" si="116"/>
        <v>1.0037863927520745</v>
      </c>
      <c r="EX23" s="6">
        <f t="shared" si="117"/>
        <v>1.0037863927520745</v>
      </c>
      <c r="EY23" s="6" t="str">
        <f t="shared" si="117"/>
        <v xml:space="preserve"> </v>
      </c>
      <c r="EZ23" s="6" t="str">
        <f t="shared" si="118"/>
        <v>СВ.200</v>
      </c>
      <c r="FA23" s="6" t="str">
        <f t="shared" si="118"/>
        <v>СВ.200</v>
      </c>
      <c r="FB23" s="6" t="str">
        <f t="shared" si="118"/>
        <v xml:space="preserve"> </v>
      </c>
      <c r="FC23" s="28">
        <f t="shared" si="146"/>
        <v>0</v>
      </c>
      <c r="FD23" s="34">
        <v>0</v>
      </c>
      <c r="FE23" s="34">
        <v>0</v>
      </c>
      <c r="FF23" s="28">
        <f t="shared" si="147"/>
        <v>0</v>
      </c>
      <c r="FG23" s="34">
        <v>0</v>
      </c>
      <c r="FH23" s="34">
        <v>0</v>
      </c>
      <c r="FI23" s="28">
        <f t="shared" si="148"/>
        <v>0</v>
      </c>
      <c r="FJ23" s="34">
        <v>0</v>
      </c>
      <c r="FK23" s="34">
        <v>0</v>
      </c>
      <c r="FL23" s="6" t="str">
        <f t="shared" si="149"/>
        <v xml:space="preserve"> </v>
      </c>
      <c r="FM23" s="6" t="str">
        <f t="shared" si="119"/>
        <v xml:space="preserve"> </v>
      </c>
      <c r="FN23" s="6" t="str">
        <f t="shared" si="119"/>
        <v xml:space="preserve"> </v>
      </c>
      <c r="FO23" s="6" t="str">
        <f t="shared" si="150"/>
        <v xml:space="preserve"> </v>
      </c>
      <c r="FP23" s="6" t="str">
        <f t="shared" si="150"/>
        <v xml:space="preserve"> </v>
      </c>
      <c r="FQ23" s="6" t="str">
        <f t="shared" si="150"/>
        <v xml:space="preserve"> </v>
      </c>
      <c r="FR23" s="28">
        <f t="shared" si="151"/>
        <v>478875</v>
      </c>
      <c r="FS23" s="28"/>
      <c r="FT23" s="34">
        <v>478875</v>
      </c>
      <c r="FU23" s="28">
        <f t="shared" si="152"/>
        <v>478875</v>
      </c>
      <c r="FV23" s="28"/>
      <c r="FW23" s="34">
        <v>478875</v>
      </c>
      <c r="FX23" s="28">
        <f t="shared" si="153"/>
        <v>177999.95</v>
      </c>
      <c r="FY23" s="28"/>
      <c r="FZ23" s="34">
        <v>177999.95</v>
      </c>
      <c r="GA23" s="6">
        <f t="shared" si="33"/>
        <v>1</v>
      </c>
      <c r="GB23" s="6" t="str">
        <f t="shared" si="33"/>
        <v xml:space="preserve"> </v>
      </c>
      <c r="GC23" s="11">
        <f t="shared" si="33"/>
        <v>1</v>
      </c>
      <c r="GD23" s="6" t="str">
        <f>IF(FU23&lt;0," ",IF(FX23&lt;0," ",IF(FX23=0," ",IF(FU23/FX23*100&gt;200,"СВ.200",FU23/FX23))))</f>
        <v>СВ.200</v>
      </c>
      <c r="GE23" s="6" t="str">
        <f t="shared" si="154"/>
        <v xml:space="preserve"> </v>
      </c>
      <c r="GF23" s="6" t="str">
        <f t="shared" si="154"/>
        <v>СВ.200</v>
      </c>
      <c r="GG23" s="106">
        <f t="shared" si="120"/>
        <v>5.5534077133348625E-2</v>
      </c>
      <c r="GH23" s="7">
        <f t="shared" si="121"/>
        <v>5.9556265819128616E-2</v>
      </c>
      <c r="GI23" s="7">
        <f t="shared" si="121"/>
        <v>4.6165452823345436E-2</v>
      </c>
      <c r="GJ23" s="107">
        <f t="shared" si="122"/>
        <v>9.7921616536665243E-2</v>
      </c>
      <c r="GK23" s="7">
        <f t="shared" si="123"/>
        <v>0.10249591278366948</v>
      </c>
      <c r="GL23" s="7">
        <f t="shared" si="124"/>
        <v>8.9361145812685561E-2</v>
      </c>
      <c r="GM23" s="36">
        <f t="shared" si="36"/>
        <v>0.15543424276088588</v>
      </c>
      <c r="GN23" s="6">
        <f t="shared" si="36"/>
        <v>0.17273964604373665</v>
      </c>
      <c r="GO23" s="6">
        <f t="shared" si="36"/>
        <v>0.10343398839553276</v>
      </c>
      <c r="GP23" s="36">
        <f t="shared" si="37"/>
        <v>0.11657209844335525</v>
      </c>
      <c r="GQ23" s="6">
        <f t="shared" si="37"/>
        <v>0.11956007706676079</v>
      </c>
      <c r="GR23" s="6">
        <f t="shared" si="37"/>
        <v>0.11015839812490656</v>
      </c>
      <c r="GS23" s="36">
        <f t="shared" si="125"/>
        <v>4.5862091319920077E-2</v>
      </c>
      <c r="GT23" s="6" t="str">
        <f t="shared" si="125"/>
        <v xml:space="preserve"> </v>
      </c>
      <c r="GU23" s="6">
        <f t="shared" si="125"/>
        <v>0.18367109671456561</v>
      </c>
      <c r="GV23" s="36">
        <f t="shared" si="81"/>
        <v>2.8942759546672317E-2</v>
      </c>
      <c r="GW23" s="6" t="str">
        <f t="shared" si="38"/>
        <v xml:space="preserve"> </v>
      </c>
      <c r="GX23" s="6">
        <f t="shared" si="38"/>
        <v>9.1068433628538475E-2</v>
      </c>
      <c r="GY23" s="36">
        <f t="shared" si="39"/>
        <v>4.8048535833585815E-2</v>
      </c>
      <c r="GZ23" s="6">
        <f t="shared" si="39"/>
        <v>6.4038828571552159E-2</v>
      </c>
      <c r="HA23" s="6" t="str">
        <f t="shared" si="39"/>
        <v xml:space="preserve"> </v>
      </c>
      <c r="HB23" s="36">
        <f t="shared" si="40"/>
        <v>0.12433408005577821</v>
      </c>
      <c r="HC23" s="6">
        <f t="shared" si="40"/>
        <v>0.18225814181757213</v>
      </c>
      <c r="HD23" s="6" t="str">
        <f t="shared" si="40"/>
        <v xml:space="preserve"> </v>
      </c>
      <c r="HE23" s="36">
        <f t="shared" si="41"/>
        <v>5.2627778688832658E-2</v>
      </c>
      <c r="HF23" s="6">
        <f t="shared" si="41"/>
        <v>7.0142018671044776E-2</v>
      </c>
      <c r="HG23" s="11" t="str">
        <f t="shared" si="41"/>
        <v xml:space="preserve"> </v>
      </c>
      <c r="HH23" s="36">
        <f t="shared" si="42"/>
        <v>9.6154893107649464E-2</v>
      </c>
      <c r="HI23" s="6">
        <f t="shared" si="42"/>
        <v>0.14095099377906259</v>
      </c>
      <c r="HJ23" s="6" t="str">
        <f t="shared" si="42"/>
        <v xml:space="preserve"> </v>
      </c>
      <c r="HK23" s="80"/>
      <c r="HL23" s="80"/>
      <c r="HM23" s="80"/>
      <c r="HN23" s="80"/>
      <c r="HO23" s="80"/>
      <c r="HP23" s="80"/>
      <c r="HQ23" s="80"/>
      <c r="HR23" s="80"/>
      <c r="HS23" s="80"/>
      <c r="HT23" s="80"/>
      <c r="HU23" s="80"/>
      <c r="HV23" s="80"/>
      <c r="HW23" s="80"/>
      <c r="HX23" s="80"/>
      <c r="HY23" s="80"/>
      <c r="HZ23" s="80"/>
      <c r="IA23" s="80"/>
      <c r="IB23" s="80"/>
      <c r="IC23" s="80"/>
      <c r="ID23" s="80"/>
      <c r="IE23" s="80"/>
      <c r="IF23" s="80"/>
      <c r="IG23" s="80"/>
      <c r="IH23" s="80"/>
      <c r="II23" s="80"/>
      <c r="IJ23" s="80"/>
    </row>
    <row r="24" spans="1:244" s="9" customFormat="1" ht="15.75" outlineLevel="1" x14ac:dyDescent="0.2">
      <c r="A24" s="26">
        <v>13</v>
      </c>
      <c r="B24" s="27" t="s">
        <v>38</v>
      </c>
      <c r="C24" s="28">
        <f t="shared" si="126"/>
        <v>359961168.46000004</v>
      </c>
      <c r="D24" s="34">
        <v>188021639.58000001</v>
      </c>
      <c r="E24" s="29">
        <v>171939528.88</v>
      </c>
      <c r="F24" s="28">
        <f t="shared" si="127"/>
        <v>353090184.65999997</v>
      </c>
      <c r="G24" s="34">
        <v>200631477.63999999</v>
      </c>
      <c r="H24" s="29">
        <v>152458707.01999998</v>
      </c>
      <c r="I24" s="28">
        <f t="shared" si="128"/>
        <v>34551052.200000003</v>
      </c>
      <c r="J24" s="34">
        <v>9820355.4100000001</v>
      </c>
      <c r="K24" s="34">
        <v>24730696.790000003</v>
      </c>
      <c r="L24" s="28">
        <f t="shared" si="85"/>
        <v>34505354.770000003</v>
      </c>
      <c r="M24" s="34">
        <v>9607073.6500000004</v>
      </c>
      <c r="N24" s="34">
        <v>24898281.120000001</v>
      </c>
      <c r="O24" s="28">
        <f t="shared" si="86"/>
        <v>32975629.509999998</v>
      </c>
      <c r="P24" s="34">
        <v>10783106.33</v>
      </c>
      <c r="Q24" s="34">
        <v>22192523.18</v>
      </c>
      <c r="R24" s="6">
        <f t="shared" si="87"/>
        <v>0.9986773939694954</v>
      </c>
      <c r="S24" s="6">
        <f t="shared" si="87"/>
        <v>0.97828166587710086</v>
      </c>
      <c r="T24" s="6">
        <f t="shared" si="87"/>
        <v>1.0067763691182272</v>
      </c>
      <c r="U24" s="6">
        <f t="shared" si="88"/>
        <v>1.0463895695921774</v>
      </c>
      <c r="V24" s="6">
        <f t="shared" si="88"/>
        <v>0.89093748647102511</v>
      </c>
      <c r="W24" s="6">
        <f t="shared" si="88"/>
        <v>1.1219220508661423</v>
      </c>
      <c r="X24" s="28">
        <f t="shared" si="129"/>
        <v>2800000</v>
      </c>
      <c r="Y24" s="34">
        <v>2000000</v>
      </c>
      <c r="Z24" s="34">
        <v>800000</v>
      </c>
      <c r="AA24" s="28">
        <f t="shared" si="89"/>
        <v>2563461.52</v>
      </c>
      <c r="AB24" s="34">
        <v>1802587.24</v>
      </c>
      <c r="AC24" s="34">
        <v>760874.28</v>
      </c>
      <c r="AD24" s="28">
        <f t="shared" si="90"/>
        <v>3854134.4499999997</v>
      </c>
      <c r="AE24" s="34">
        <v>3092009.07</v>
      </c>
      <c r="AF24" s="34">
        <v>762125.38</v>
      </c>
      <c r="AG24" s="6">
        <f t="shared" si="91"/>
        <v>0.91552197142857139</v>
      </c>
      <c r="AH24" s="6">
        <f t="shared" si="91"/>
        <v>0.90129362000000002</v>
      </c>
      <c r="AI24" s="6">
        <f t="shared" si="91"/>
        <v>0.95109284999999999</v>
      </c>
      <c r="AJ24" s="6">
        <f t="shared" si="92"/>
        <v>0.66511990000763987</v>
      </c>
      <c r="AK24" s="6">
        <f t="shared" si="92"/>
        <v>0.58298252016447027</v>
      </c>
      <c r="AL24" s="6">
        <f t="shared" si="92"/>
        <v>0.99835840659183928</v>
      </c>
      <c r="AM24" s="28">
        <f t="shared" si="130"/>
        <v>13998135.229999999</v>
      </c>
      <c r="AN24" s="34">
        <v>51152.25</v>
      </c>
      <c r="AO24" s="34">
        <v>13946982.979999999</v>
      </c>
      <c r="AP24" s="28">
        <f t="shared" si="131"/>
        <v>15073658.109999999</v>
      </c>
      <c r="AQ24" s="34">
        <v>47906.8</v>
      </c>
      <c r="AR24" s="34">
        <v>15025751.309999999</v>
      </c>
      <c r="AS24" s="28">
        <f t="shared" si="132"/>
        <v>17349023.059999999</v>
      </c>
      <c r="AT24" s="34">
        <v>41636.58</v>
      </c>
      <c r="AU24" s="34">
        <v>17307386.48</v>
      </c>
      <c r="AV24" s="6">
        <f t="shared" si="93"/>
        <v>1.0768332968876455</v>
      </c>
      <c r="AW24" s="6">
        <f t="shared" si="93"/>
        <v>0.93655313304888843</v>
      </c>
      <c r="AX24" s="6">
        <f t="shared" si="93"/>
        <v>1.0773477913859189</v>
      </c>
      <c r="AY24" s="6">
        <f t="shared" si="94"/>
        <v>0.86884766121234269</v>
      </c>
      <c r="AZ24" s="6">
        <f t="shared" si="94"/>
        <v>1.1505940209306336</v>
      </c>
      <c r="BA24" s="6">
        <f t="shared" si="94"/>
        <v>0.86816986073335767</v>
      </c>
      <c r="BB24" s="28">
        <f t="shared" si="133"/>
        <v>430366.87</v>
      </c>
      <c r="BC24" s="34">
        <v>76300</v>
      </c>
      <c r="BD24" s="34">
        <v>354066.87</v>
      </c>
      <c r="BE24" s="28">
        <f t="shared" si="95"/>
        <v>441583.12</v>
      </c>
      <c r="BF24" s="34">
        <v>76332.25</v>
      </c>
      <c r="BG24" s="34">
        <v>365250.87</v>
      </c>
      <c r="BH24" s="28">
        <f t="shared" si="96"/>
        <v>347073.06999999995</v>
      </c>
      <c r="BI24" s="34">
        <v>144848.21</v>
      </c>
      <c r="BJ24" s="34">
        <v>202224.86</v>
      </c>
      <c r="BK24" s="6">
        <f t="shared" si="97"/>
        <v>1.0260620665340712</v>
      </c>
      <c r="BL24" s="6">
        <f t="shared" si="98"/>
        <v>1.0004226736566186</v>
      </c>
      <c r="BM24" s="6">
        <f t="shared" si="98"/>
        <v>1.0315872535603232</v>
      </c>
      <c r="BN24" s="6">
        <f t="shared" si="155"/>
        <v>1.2723059152932841</v>
      </c>
      <c r="BO24" s="6">
        <f>IF(BF24=0," ",IF(BF24/BI24*100&gt;200,"СВ.200",BF24/BI24))</f>
        <v>0.52698096856012233</v>
      </c>
      <c r="BP24" s="6">
        <f t="shared" si="156"/>
        <v>1.806162061380584</v>
      </c>
      <c r="BQ24" s="28">
        <f t="shared" si="134"/>
        <v>461722.02</v>
      </c>
      <c r="BR24" s="34">
        <v>461722.02</v>
      </c>
      <c r="BS24" s="116"/>
      <c r="BT24" s="28">
        <f t="shared" si="99"/>
        <v>299285.06</v>
      </c>
      <c r="BU24" s="34">
        <v>299285.06</v>
      </c>
      <c r="BV24" s="116"/>
      <c r="BW24" s="28">
        <f t="shared" si="100"/>
        <v>97461.83</v>
      </c>
      <c r="BX24" s="34">
        <v>97461.83</v>
      </c>
      <c r="BY24" s="116">
        <v>0</v>
      </c>
      <c r="BZ24" s="6">
        <f t="shared" si="101"/>
        <v>0.64819317042752256</v>
      </c>
      <c r="CA24" s="6">
        <f t="shared" si="102"/>
        <v>0.64819317042752256</v>
      </c>
      <c r="CB24" s="6" t="str">
        <f t="shared" si="102"/>
        <v xml:space="preserve"> </v>
      </c>
      <c r="CC24" s="6" t="str">
        <f t="shared" si="103"/>
        <v>СВ.200</v>
      </c>
      <c r="CD24" s="6" t="str">
        <f t="shared" si="103"/>
        <v>СВ.200</v>
      </c>
      <c r="CE24" s="6" t="str">
        <f t="shared" si="103"/>
        <v xml:space="preserve"> </v>
      </c>
      <c r="CF24" s="28">
        <f t="shared" si="135"/>
        <v>5582261.5199999996</v>
      </c>
      <c r="CG24" s="34">
        <v>4488160</v>
      </c>
      <c r="CH24" s="34">
        <v>1094101.52</v>
      </c>
      <c r="CI24" s="28">
        <f t="shared" si="136"/>
        <v>4677662.6399999997</v>
      </c>
      <c r="CJ24" s="34">
        <v>3587422.8</v>
      </c>
      <c r="CK24" s="34">
        <v>1090239.8400000001</v>
      </c>
      <c r="CL24" s="28">
        <f t="shared" si="137"/>
        <v>4210397.57</v>
      </c>
      <c r="CM24" s="34">
        <v>4153502.46</v>
      </c>
      <c r="CN24" s="34">
        <v>56895.11</v>
      </c>
      <c r="CO24" s="6">
        <f t="shared" si="104"/>
        <v>0.83795118219398645</v>
      </c>
      <c r="CP24" s="6">
        <f t="shared" si="104"/>
        <v>0.79930813518234645</v>
      </c>
      <c r="CQ24" s="6">
        <f t="shared" si="104"/>
        <v>0.99647045550215496</v>
      </c>
      <c r="CR24" s="6">
        <f t="shared" si="105"/>
        <v>1.1109788475390934</v>
      </c>
      <c r="CS24" s="6">
        <f t="shared" si="105"/>
        <v>0.86371028657101112</v>
      </c>
      <c r="CT24" s="6" t="str">
        <f>IF(CN24&lt;=0," ",IF(CK24&lt;=0," ",IF(CK24/CN24*100&gt;200,"СВ.200",CK24/CN24)))</f>
        <v>СВ.200</v>
      </c>
      <c r="CU24" s="28">
        <f t="shared" si="138"/>
        <v>1430852.83</v>
      </c>
      <c r="CV24" s="34">
        <v>120265</v>
      </c>
      <c r="CW24" s="34">
        <v>1310587.83</v>
      </c>
      <c r="CX24" s="28">
        <f t="shared" si="106"/>
        <v>1333742.73</v>
      </c>
      <c r="CY24" s="34">
        <v>20265</v>
      </c>
      <c r="CZ24" s="34">
        <v>1313477.73</v>
      </c>
      <c r="DA24" s="28">
        <f t="shared" si="107"/>
        <v>751734</v>
      </c>
      <c r="DB24" s="34">
        <v>352075</v>
      </c>
      <c r="DC24" s="34">
        <v>399659</v>
      </c>
      <c r="DD24" s="6">
        <f t="shared" si="157"/>
        <v>0.93213131500043922</v>
      </c>
      <c r="DE24" s="6">
        <f t="shared" si="157"/>
        <v>0.16850288945245914</v>
      </c>
      <c r="DF24" s="6"/>
      <c r="DG24" s="6">
        <f t="shared" si="109"/>
        <v>1.7742216395693158</v>
      </c>
      <c r="DH24" s="6">
        <f t="shared" si="109"/>
        <v>5.7558758787190231E-2</v>
      </c>
      <c r="DI24" s="6" t="str">
        <f>IF(DC24&lt;=0," ",IF(CZ24&lt;=0," ",IF(CZ24/DC24*100&gt;200,"СВ.200",CZ24/DC24)))</f>
        <v>СВ.200</v>
      </c>
      <c r="DJ24" s="28">
        <f t="shared" si="139"/>
        <v>3567081.08</v>
      </c>
      <c r="DK24" s="34">
        <v>2547081.08</v>
      </c>
      <c r="DL24" s="34">
        <v>1020000</v>
      </c>
      <c r="DM24" s="28">
        <f t="shared" si="110"/>
        <v>3565243.44</v>
      </c>
      <c r="DN24" s="34">
        <v>2546162.25</v>
      </c>
      <c r="DO24" s="34">
        <v>1019081.19</v>
      </c>
      <c r="DP24" s="28">
        <f t="shared" si="111"/>
        <v>3590018.5300000003</v>
      </c>
      <c r="DQ24" s="34">
        <v>2598986.73</v>
      </c>
      <c r="DR24" s="34">
        <v>991031.8</v>
      </c>
      <c r="DS24" s="6">
        <f t="shared" si="112"/>
        <v>0.99948483368928631</v>
      </c>
      <c r="DT24" s="6">
        <f t="shared" si="112"/>
        <v>0.99963926158173178</v>
      </c>
      <c r="DU24" s="6">
        <f t="shared" si="112"/>
        <v>0.9990992058823529</v>
      </c>
      <c r="DV24" s="6">
        <f t="shared" si="113"/>
        <v>0.99309889634469373</v>
      </c>
      <c r="DW24" s="6">
        <f t="shared" si="113"/>
        <v>0.97967497125312375</v>
      </c>
      <c r="DX24" s="6">
        <f t="shared" si="113"/>
        <v>1.0283032189279899</v>
      </c>
      <c r="DY24" s="105">
        <f t="shared" si="140"/>
        <v>4339185.55</v>
      </c>
      <c r="DZ24" s="34">
        <v>0</v>
      </c>
      <c r="EA24" s="34">
        <v>4339185.55</v>
      </c>
      <c r="EB24" s="105">
        <f t="shared" si="141"/>
        <v>3452030.3</v>
      </c>
      <c r="EC24" s="34">
        <v>0</v>
      </c>
      <c r="ED24" s="34">
        <v>3452030.3</v>
      </c>
      <c r="EE24" s="105">
        <f t="shared" si="142"/>
        <v>1107499.21</v>
      </c>
      <c r="EF24" s="34">
        <v>0</v>
      </c>
      <c r="EG24" s="34">
        <v>1107499.21</v>
      </c>
      <c r="EH24" s="6"/>
      <c r="EI24" s="6"/>
      <c r="EJ24" s="6"/>
      <c r="EK24" s="6" t="str">
        <f t="shared" si="115"/>
        <v>СВ.200</v>
      </c>
      <c r="EL24" s="6" t="str">
        <f t="shared" si="115"/>
        <v xml:space="preserve"> </v>
      </c>
      <c r="EM24" s="6" t="str">
        <f t="shared" si="115"/>
        <v>СВ.200</v>
      </c>
      <c r="EN24" s="28">
        <f t="shared" si="143"/>
        <v>322801.78000000003</v>
      </c>
      <c r="EO24" s="34">
        <v>72147.06</v>
      </c>
      <c r="EP24" s="34">
        <v>250654.72</v>
      </c>
      <c r="EQ24" s="28">
        <f t="shared" si="144"/>
        <v>521079.97</v>
      </c>
      <c r="ER24" s="34">
        <v>270425.25</v>
      </c>
      <c r="ES24" s="34">
        <v>250654.72</v>
      </c>
      <c r="ET24" s="28">
        <f t="shared" si="145"/>
        <v>274201.66000000003</v>
      </c>
      <c r="EU24" s="34">
        <v>167506.45000000001</v>
      </c>
      <c r="EV24" s="34">
        <v>106695.21</v>
      </c>
      <c r="EW24" s="6">
        <f t="shared" si="116"/>
        <v>1.6142413155218658</v>
      </c>
      <c r="EX24" s="6" t="str">
        <f t="shared" si="117"/>
        <v>СВ.200</v>
      </c>
      <c r="EY24" s="6">
        <f t="shared" si="117"/>
        <v>1</v>
      </c>
      <c r="EZ24" s="6">
        <f t="shared" si="118"/>
        <v>1.9003530832016111</v>
      </c>
      <c r="FA24" s="6">
        <f t="shared" si="118"/>
        <v>1.6144169373776351</v>
      </c>
      <c r="FB24" s="6" t="str">
        <f>IF(ES24=0," ",IF(ES24/EV24*100&gt;200,"СВ.200",ES24/EV24))</f>
        <v>СВ.200</v>
      </c>
      <c r="FC24" s="28">
        <f t="shared" si="146"/>
        <v>26962</v>
      </c>
      <c r="FD24" s="34">
        <v>0</v>
      </c>
      <c r="FE24" s="34">
        <v>26962</v>
      </c>
      <c r="FF24" s="28">
        <f t="shared" si="147"/>
        <v>26962</v>
      </c>
      <c r="FG24" s="34">
        <v>0</v>
      </c>
      <c r="FH24" s="34">
        <v>26962</v>
      </c>
      <c r="FI24" s="28">
        <f t="shared" si="148"/>
        <v>0</v>
      </c>
      <c r="FJ24" s="34">
        <v>0</v>
      </c>
      <c r="FK24" s="34">
        <v>0</v>
      </c>
      <c r="FL24" s="6">
        <f t="shared" si="149"/>
        <v>1</v>
      </c>
      <c r="FM24" s="6" t="str">
        <f t="shared" si="119"/>
        <v xml:space="preserve"> </v>
      </c>
      <c r="FN24" s="6">
        <f t="shared" si="119"/>
        <v>1</v>
      </c>
      <c r="FO24" s="6" t="str">
        <f t="shared" si="150"/>
        <v xml:space="preserve"> </v>
      </c>
      <c r="FP24" s="6" t="str">
        <f t="shared" si="150"/>
        <v xml:space="preserve"> </v>
      </c>
      <c r="FQ24" s="6" t="str">
        <f t="shared" si="150"/>
        <v xml:space="preserve"> </v>
      </c>
      <c r="FR24" s="28">
        <f t="shared" si="151"/>
        <v>554465.22</v>
      </c>
      <c r="FS24" s="28"/>
      <c r="FT24" s="34">
        <v>554465.22</v>
      </c>
      <c r="FU24" s="28">
        <f t="shared" si="152"/>
        <v>554465.22</v>
      </c>
      <c r="FV24" s="28"/>
      <c r="FW24" s="34">
        <v>554465.22</v>
      </c>
      <c r="FX24" s="28">
        <f t="shared" si="153"/>
        <v>207891.23</v>
      </c>
      <c r="FY24" s="28"/>
      <c r="FZ24" s="34">
        <v>207891.23</v>
      </c>
      <c r="GA24" s="6">
        <f t="shared" si="33"/>
        <v>1</v>
      </c>
      <c r="GB24" s="6" t="str">
        <f t="shared" si="33"/>
        <v xml:space="preserve"> </v>
      </c>
      <c r="GC24" s="11">
        <f t="shared" si="33"/>
        <v>1</v>
      </c>
      <c r="GD24" s="6" t="str">
        <f>IF(FU24&lt;0," ",IF(FX24&lt;0," ",IF(FX24=0," ",IF(FU24/FX24*100&gt;200,"СВ.200",FU24/FX24))))</f>
        <v>СВ.200</v>
      </c>
      <c r="GE24" s="6" t="str">
        <f t="shared" si="154"/>
        <v xml:space="preserve"> </v>
      </c>
      <c r="GF24" s="6" t="str">
        <f t="shared" si="154"/>
        <v>СВ.200</v>
      </c>
      <c r="GG24" s="106">
        <f t="shared" si="120"/>
        <v>9.3391521324086416E-2</v>
      </c>
      <c r="GH24" s="7">
        <f t="shared" si="121"/>
        <v>5.3745835184190294E-2</v>
      </c>
      <c r="GI24" s="7">
        <f t="shared" si="121"/>
        <v>0.14556415710051063</v>
      </c>
      <c r="GJ24" s="107">
        <f t="shared" si="122"/>
        <v>9.5858547513950357E-2</v>
      </c>
      <c r="GK24" s="7">
        <f t="shared" si="123"/>
        <v>5.1095574272515341E-2</v>
      </c>
      <c r="GL24" s="7">
        <f t="shared" si="124"/>
        <v>0.14480835955632404</v>
      </c>
      <c r="GM24" s="36">
        <f t="shared" si="36"/>
        <v>0.11687826759550465</v>
      </c>
      <c r="GN24" s="6">
        <f t="shared" si="36"/>
        <v>0.28674567192179395</v>
      </c>
      <c r="GO24" s="6">
        <f t="shared" si="36"/>
        <v>3.4341538085531025E-2</v>
      </c>
      <c r="GP24" s="36">
        <f t="shared" si="37"/>
        <v>7.4291701594928997E-2</v>
      </c>
      <c r="GQ24" s="6">
        <f t="shared" si="37"/>
        <v>0.18763125022987617</v>
      </c>
      <c r="GR24" s="6">
        <f t="shared" si="37"/>
        <v>3.0559309549638501E-2</v>
      </c>
      <c r="GS24" s="36">
        <f t="shared" si="125"/>
        <v>1.052513856921969E-2</v>
      </c>
      <c r="GT24" s="6">
        <f t="shared" si="125"/>
        <v>1.3432883398081078E-2</v>
      </c>
      <c r="GU24" s="6">
        <f t="shared" si="125"/>
        <v>9.1122968920562368E-3</v>
      </c>
      <c r="GV24" s="36">
        <f t="shared" si="81"/>
        <v>1.2797524411600187E-2</v>
      </c>
      <c r="GW24" s="6">
        <f t="shared" si="38"/>
        <v>7.9454215488396918E-3</v>
      </c>
      <c r="GX24" s="6">
        <f t="shared" si="38"/>
        <v>1.4669722308927002E-2</v>
      </c>
      <c r="GY24" s="36">
        <f t="shared" si="39"/>
        <v>2.2796653503522456E-2</v>
      </c>
      <c r="GZ24" s="6">
        <f t="shared" si="39"/>
        <v>3.2650610058483957E-2</v>
      </c>
      <c r="HA24" s="6">
        <f t="shared" si="39"/>
        <v>1.8008722881955777E-2</v>
      </c>
      <c r="HB24" s="36">
        <f t="shared" si="40"/>
        <v>3.8653210172456945E-2</v>
      </c>
      <c r="HC24" s="6">
        <f t="shared" si="40"/>
        <v>2.1093832251405714E-3</v>
      </c>
      <c r="HD24" s="6">
        <f t="shared" si="40"/>
        <v>5.2753751299921055E-2</v>
      </c>
      <c r="HE24" s="36">
        <f t="shared" si="41"/>
        <v>8.3152820453919526E-3</v>
      </c>
      <c r="HF24" s="6">
        <f t="shared" si="41"/>
        <v>1.5534155453329375E-2</v>
      </c>
      <c r="HG24" s="11">
        <f t="shared" si="41"/>
        <v>4.8077097468643944E-3</v>
      </c>
      <c r="HH24" s="36">
        <f t="shared" si="42"/>
        <v>1.5101423343516602E-2</v>
      </c>
      <c r="HI24" s="6">
        <f t="shared" si="42"/>
        <v>2.8148555934095498E-2</v>
      </c>
      <c r="HJ24" s="6">
        <f t="shared" si="42"/>
        <v>1.0067149567150522E-2</v>
      </c>
      <c r="HK24" s="80"/>
      <c r="HL24" s="80"/>
      <c r="HM24" s="80"/>
      <c r="HN24" s="80"/>
      <c r="HO24" s="80"/>
      <c r="HP24" s="80"/>
      <c r="HQ24" s="80"/>
      <c r="HR24" s="80"/>
      <c r="HS24" s="80"/>
      <c r="HT24" s="80"/>
      <c r="HU24" s="80"/>
      <c r="HV24" s="80"/>
      <c r="HW24" s="80"/>
      <c r="HX24" s="80"/>
      <c r="HY24" s="80"/>
      <c r="HZ24" s="80"/>
      <c r="IA24" s="80"/>
      <c r="IB24" s="80"/>
      <c r="IC24" s="80"/>
      <c r="ID24" s="80"/>
      <c r="IE24" s="80"/>
      <c r="IF24" s="80"/>
      <c r="IG24" s="80"/>
      <c r="IH24" s="80"/>
      <c r="II24" s="80"/>
      <c r="IJ24" s="80"/>
    </row>
    <row r="25" spans="1:244" s="9" customFormat="1" ht="15.75" outlineLevel="1" x14ac:dyDescent="0.2">
      <c r="A25" s="26">
        <v>14</v>
      </c>
      <c r="B25" s="27" t="s">
        <v>39</v>
      </c>
      <c r="C25" s="28">
        <f t="shared" si="126"/>
        <v>211194638.71000001</v>
      </c>
      <c r="D25" s="34">
        <v>117562146.72</v>
      </c>
      <c r="E25" s="29">
        <v>93632491.99000001</v>
      </c>
      <c r="F25" s="28">
        <f t="shared" si="127"/>
        <v>194055734.46000001</v>
      </c>
      <c r="G25" s="34">
        <v>105294453.87</v>
      </c>
      <c r="H25" s="29">
        <v>88761280.590000004</v>
      </c>
      <c r="I25" s="28">
        <f t="shared" si="128"/>
        <v>20518647.300000001</v>
      </c>
      <c r="J25" s="34">
        <v>15595121.439999999</v>
      </c>
      <c r="K25" s="34">
        <v>4923525.8600000003</v>
      </c>
      <c r="L25" s="28">
        <f t="shared" si="85"/>
        <v>20032402.939999998</v>
      </c>
      <c r="M25" s="34">
        <v>15621242.139999999</v>
      </c>
      <c r="N25" s="34">
        <v>4411160.8000000007</v>
      </c>
      <c r="O25" s="28">
        <f t="shared" si="86"/>
        <v>16599614.989999998</v>
      </c>
      <c r="P25" s="34">
        <v>12160282.409999998</v>
      </c>
      <c r="Q25" s="34">
        <v>4439332.58</v>
      </c>
      <c r="R25" s="6">
        <f t="shared" si="87"/>
        <v>0.97630231891553576</v>
      </c>
      <c r="S25" s="6">
        <f t="shared" si="87"/>
        <v>1.0016749276432695</v>
      </c>
      <c r="T25" s="6">
        <f t="shared" si="87"/>
        <v>0.8959353368766505</v>
      </c>
      <c r="U25" s="6">
        <f t="shared" si="88"/>
        <v>1.2067992511915482</v>
      </c>
      <c r="V25" s="6">
        <f t="shared" si="88"/>
        <v>1.284611788880321</v>
      </c>
      <c r="W25" s="6">
        <f t="shared" si="88"/>
        <v>0.99365405058253164</v>
      </c>
      <c r="X25" s="28">
        <f t="shared" si="129"/>
        <v>4310820</v>
      </c>
      <c r="Y25" s="34">
        <v>2961890</v>
      </c>
      <c r="Z25" s="34">
        <v>1348930</v>
      </c>
      <c r="AA25" s="28">
        <f t="shared" si="89"/>
        <v>4852426.7299999995</v>
      </c>
      <c r="AB25" s="34">
        <v>3513586.78</v>
      </c>
      <c r="AC25" s="34">
        <v>1338839.95</v>
      </c>
      <c r="AD25" s="28">
        <f t="shared" si="90"/>
        <v>5313668.43</v>
      </c>
      <c r="AE25" s="34">
        <v>3514110.75</v>
      </c>
      <c r="AF25" s="34">
        <v>1799557.68</v>
      </c>
      <c r="AG25" s="6">
        <f t="shared" si="91"/>
        <v>1.1256389109264593</v>
      </c>
      <c r="AH25" s="6">
        <f>IF(Y25=0," ",IF(AB25/Y25*100&gt;200,"СВ.200",AB25/Y25))</f>
        <v>1.1862651145045899</v>
      </c>
      <c r="AI25" s="6">
        <f t="shared" si="91"/>
        <v>0.99251996026480249</v>
      </c>
      <c r="AJ25" s="6">
        <f t="shared" si="92"/>
        <v>0.91319712434522371</v>
      </c>
      <c r="AK25" s="6">
        <f t="shared" si="92"/>
        <v>0.99985089542212058</v>
      </c>
      <c r="AL25" s="6">
        <f t="shared" si="92"/>
        <v>0.74398279359403474</v>
      </c>
      <c r="AM25" s="28">
        <f t="shared" si="130"/>
        <v>502792.31</v>
      </c>
      <c r="AN25" s="34">
        <v>261590</v>
      </c>
      <c r="AO25" s="34">
        <v>241202.31</v>
      </c>
      <c r="AP25" s="28">
        <f t="shared" si="131"/>
        <v>381036.17</v>
      </c>
      <c r="AQ25" s="34">
        <v>139833.85999999999</v>
      </c>
      <c r="AR25" s="34">
        <v>241202.31</v>
      </c>
      <c r="AS25" s="28">
        <f t="shared" si="132"/>
        <v>207479.22000000003</v>
      </c>
      <c r="AT25" s="34">
        <v>7021.51</v>
      </c>
      <c r="AU25" s="34">
        <v>200457.71000000002</v>
      </c>
      <c r="AV25" s="6">
        <f t="shared" si="93"/>
        <v>0.75784009107060524</v>
      </c>
      <c r="AW25" s="6">
        <f t="shared" si="93"/>
        <v>0.53455353797928051</v>
      </c>
      <c r="AX25" s="6">
        <f t="shared" si="93"/>
        <v>1</v>
      </c>
      <c r="AY25" s="6">
        <f t="shared" si="94"/>
        <v>1.8365028073654794</v>
      </c>
      <c r="AZ25" s="6" t="str">
        <f t="shared" si="94"/>
        <v>СВ.200</v>
      </c>
      <c r="BA25" s="6">
        <f t="shared" si="94"/>
        <v>1.2032578342833506</v>
      </c>
      <c r="BB25" s="28">
        <f t="shared" si="133"/>
        <v>1740150.72</v>
      </c>
      <c r="BC25" s="34">
        <v>600772.16999999993</v>
      </c>
      <c r="BD25" s="34">
        <v>1139378.55</v>
      </c>
      <c r="BE25" s="28">
        <f t="shared" si="95"/>
        <v>1475645.2</v>
      </c>
      <c r="BF25" s="34">
        <v>699517.17999999993</v>
      </c>
      <c r="BG25" s="34">
        <v>776128.02</v>
      </c>
      <c r="BH25" s="28">
        <f t="shared" si="96"/>
        <v>1107892.04</v>
      </c>
      <c r="BI25" s="34">
        <v>450175.05</v>
      </c>
      <c r="BJ25" s="34">
        <v>657716.99</v>
      </c>
      <c r="BK25" s="6">
        <f t="shared" si="97"/>
        <v>0.8479984998081086</v>
      </c>
      <c r="BL25" s="6">
        <f t="shared" si="98"/>
        <v>1.1643634890744023</v>
      </c>
      <c r="BM25" s="6">
        <f t="shared" si="98"/>
        <v>0.68118538829785757</v>
      </c>
      <c r="BN25" s="6">
        <f t="shared" si="155"/>
        <v>1.3319395272485213</v>
      </c>
      <c r="BO25" s="6">
        <f>IF(BF25=0," ",IF(BF25/BI25*100&gt;200,"СВ.200",BF25/BI25))</f>
        <v>1.5538781636165753</v>
      </c>
      <c r="BP25" s="6">
        <f t="shared" si="156"/>
        <v>1.1800334061615163</v>
      </c>
      <c r="BQ25" s="28">
        <f t="shared" si="134"/>
        <v>117851.66</v>
      </c>
      <c r="BR25" s="34">
        <v>117851.66</v>
      </c>
      <c r="BS25" s="116"/>
      <c r="BT25" s="28">
        <f t="shared" si="99"/>
        <v>91818.67</v>
      </c>
      <c r="BU25" s="34">
        <v>91818.67</v>
      </c>
      <c r="BV25" s="116"/>
      <c r="BW25" s="28">
        <f t="shared" si="100"/>
        <v>61416.67</v>
      </c>
      <c r="BX25" s="34">
        <v>61416.67</v>
      </c>
      <c r="BY25" s="116">
        <v>0</v>
      </c>
      <c r="BZ25" s="6">
        <f t="shared" si="101"/>
        <v>0.77910374788102255</v>
      </c>
      <c r="CA25" s="6">
        <f t="shared" si="102"/>
        <v>0.77910374788102255</v>
      </c>
      <c r="CB25" s="6" t="str">
        <f t="shared" si="102"/>
        <v xml:space="preserve"> </v>
      </c>
      <c r="CC25" s="6">
        <f t="shared" si="103"/>
        <v>1.4950121848025952</v>
      </c>
      <c r="CD25" s="6">
        <f t="shared" si="103"/>
        <v>1.4950121848025952</v>
      </c>
      <c r="CE25" s="6" t="str">
        <f t="shared" si="103"/>
        <v xml:space="preserve"> </v>
      </c>
      <c r="CF25" s="28">
        <f t="shared" si="135"/>
        <v>7028631.6600000001</v>
      </c>
      <c r="CG25" s="34">
        <v>6451551.8200000003</v>
      </c>
      <c r="CH25" s="34">
        <v>577079.84</v>
      </c>
      <c r="CI25" s="28">
        <f t="shared" si="136"/>
        <v>6556726.9399999995</v>
      </c>
      <c r="CJ25" s="34">
        <v>5979347.0999999996</v>
      </c>
      <c r="CK25" s="34">
        <v>577379.83999999997</v>
      </c>
      <c r="CL25" s="28">
        <f t="shared" si="137"/>
        <v>6212145.6200000001</v>
      </c>
      <c r="CM25" s="34">
        <v>6093826.1299999999</v>
      </c>
      <c r="CN25" s="34">
        <v>118319.49</v>
      </c>
      <c r="CO25" s="6">
        <f>IF(CF25=0," ",IF(CI25/CF25*100&gt;200,"СВ.200",CI25/CF25))</f>
        <v>0.93285965991280861</v>
      </c>
      <c r="CP25" s="6">
        <f t="shared" si="104"/>
        <v>0.92680757542144321</v>
      </c>
      <c r="CQ25" s="6">
        <f t="shared" si="104"/>
        <v>1.0005198587425961</v>
      </c>
      <c r="CR25" s="6">
        <f t="shared" si="105"/>
        <v>1.0554689701559183</v>
      </c>
      <c r="CS25" s="6">
        <f t="shared" si="105"/>
        <v>0.98121393233777732</v>
      </c>
      <c r="CT25" s="6" t="str">
        <f t="shared" si="105"/>
        <v>СВ.200</v>
      </c>
      <c r="CU25" s="28">
        <f t="shared" si="138"/>
        <v>2649454.9900000002</v>
      </c>
      <c r="CV25" s="34">
        <v>2649454.9900000002</v>
      </c>
      <c r="CW25" s="34">
        <v>0</v>
      </c>
      <c r="CX25" s="28">
        <f t="shared" si="106"/>
        <v>2649454.9900000002</v>
      </c>
      <c r="CY25" s="34">
        <v>2649454.9900000002</v>
      </c>
      <c r="CZ25" s="34">
        <v>0</v>
      </c>
      <c r="DA25" s="28">
        <f t="shared" si="107"/>
        <v>110000</v>
      </c>
      <c r="DB25" s="34">
        <v>0</v>
      </c>
      <c r="DC25" s="34">
        <v>110000</v>
      </c>
      <c r="DD25" s="6">
        <f>IF(CU25=0," ",IF(CX25/CU25*100&gt;200,"СВ.200",CX25/CU25))</f>
        <v>1</v>
      </c>
      <c r="DE25" s="6">
        <f>IF(CV25=0," ",IF(CY25/CV25*100&gt;200,"СВ.200",CY25/CV25))</f>
        <v>1</v>
      </c>
      <c r="DF25" s="6" t="str">
        <f>IF(CW25=0," ",IF(CZ25/CW25*100&gt;200,"СВ.200",CZ25/CW25))</f>
        <v xml:space="preserve"> </v>
      </c>
      <c r="DG25" s="6" t="str">
        <f t="shared" si="109"/>
        <v>СВ.200</v>
      </c>
      <c r="DH25" s="6" t="str">
        <f t="shared" si="109"/>
        <v xml:space="preserve"> </v>
      </c>
      <c r="DI25" s="6">
        <f t="shared" si="109"/>
        <v>0</v>
      </c>
      <c r="DJ25" s="28">
        <f t="shared" si="139"/>
        <v>1082599.3800000001</v>
      </c>
      <c r="DK25" s="34">
        <v>1050651.27</v>
      </c>
      <c r="DL25" s="34">
        <v>31948.11</v>
      </c>
      <c r="DM25" s="28">
        <f t="shared" si="110"/>
        <v>1083947.9700000002</v>
      </c>
      <c r="DN25" s="34">
        <v>1051999.8600000001</v>
      </c>
      <c r="DO25" s="34">
        <v>31948.11</v>
      </c>
      <c r="DP25" s="28">
        <f t="shared" si="111"/>
        <v>519322.92</v>
      </c>
      <c r="DQ25" s="34">
        <v>416456.74</v>
      </c>
      <c r="DR25" s="34">
        <v>102866.18</v>
      </c>
      <c r="DS25" s="6">
        <f t="shared" si="112"/>
        <v>1.00124569626116</v>
      </c>
      <c r="DT25" s="6">
        <f t="shared" si="112"/>
        <v>1.0012835752818345</v>
      </c>
      <c r="DU25" s="6">
        <f t="shared" si="112"/>
        <v>1</v>
      </c>
      <c r="DV25" s="6" t="str">
        <f t="shared" si="113"/>
        <v>СВ.200</v>
      </c>
      <c r="DW25" s="6" t="str">
        <f t="shared" si="113"/>
        <v>СВ.200</v>
      </c>
      <c r="DX25" s="6">
        <f t="shared" si="113"/>
        <v>0.31057933715434949</v>
      </c>
      <c r="DY25" s="105">
        <f t="shared" si="140"/>
        <v>144046.88</v>
      </c>
      <c r="DZ25" s="34">
        <v>0</v>
      </c>
      <c r="EA25" s="34">
        <v>144046.88</v>
      </c>
      <c r="EB25" s="105">
        <f t="shared" si="141"/>
        <v>144046.88</v>
      </c>
      <c r="EC25" s="34">
        <v>0</v>
      </c>
      <c r="ED25" s="34">
        <v>144046.88</v>
      </c>
      <c r="EE25" s="105">
        <f t="shared" si="142"/>
        <v>0</v>
      </c>
      <c r="EF25" s="34">
        <v>0</v>
      </c>
      <c r="EG25" s="34">
        <v>0</v>
      </c>
      <c r="EH25" s="6">
        <f>IF(EB25=0," ",IF(EB25/DY25*100&gt;200,"СВ.200",EB25/DY25))</f>
        <v>1</v>
      </c>
      <c r="EI25" s="6" t="str">
        <f t="shared" ref="EI25:EJ39" si="158">IF(EC25=0," ",IF(EC25/DZ25*100&gt;200,"СВ.200",EC25/DZ25))</f>
        <v xml:space="preserve"> </v>
      </c>
      <c r="EJ25" s="6">
        <f>IF(EA25=0," ",IF(ED25/EA25*100&gt;200,"СВ.200",ED25/EA25))</f>
        <v>1</v>
      </c>
      <c r="EK25" s="6" t="str">
        <f t="shared" si="115"/>
        <v xml:space="preserve"> </v>
      </c>
      <c r="EL25" s="6" t="str">
        <f t="shared" si="115"/>
        <v xml:space="preserve"> </v>
      </c>
      <c r="EM25" s="6" t="str">
        <f t="shared" si="115"/>
        <v xml:space="preserve"> </v>
      </c>
      <c r="EN25" s="28">
        <f t="shared" si="143"/>
        <v>984380.3899999999</v>
      </c>
      <c r="EO25" s="34">
        <v>923491.44</v>
      </c>
      <c r="EP25" s="34">
        <v>60888.95</v>
      </c>
      <c r="EQ25" s="28">
        <f t="shared" si="144"/>
        <v>968934.77</v>
      </c>
      <c r="ER25" s="34">
        <v>905880.49</v>
      </c>
      <c r="ES25" s="34">
        <v>63054.28</v>
      </c>
      <c r="ET25" s="28">
        <f t="shared" si="145"/>
        <v>1067594.2000000002</v>
      </c>
      <c r="EU25" s="34">
        <v>1058198.6100000001</v>
      </c>
      <c r="EV25" s="34">
        <v>9395.59</v>
      </c>
      <c r="EW25" s="6">
        <f t="shared" si="116"/>
        <v>0.98430929734388561</v>
      </c>
      <c r="EX25" s="6">
        <f t="shared" si="117"/>
        <v>0.98093003439208926</v>
      </c>
      <c r="EY25" s="6"/>
      <c r="EZ25" s="6">
        <f t="shared" si="118"/>
        <v>0.907587143129852</v>
      </c>
      <c r="FA25" s="6">
        <f t="shared" si="118"/>
        <v>0.85605904358540019</v>
      </c>
      <c r="FB25" s="6" t="str">
        <f t="shared" si="118"/>
        <v>СВ.200</v>
      </c>
      <c r="FC25" s="28">
        <f t="shared" si="146"/>
        <v>21100</v>
      </c>
      <c r="FD25" s="34">
        <v>21100</v>
      </c>
      <c r="FE25" s="34">
        <v>0</v>
      </c>
      <c r="FF25" s="28">
        <f t="shared" si="147"/>
        <v>21100</v>
      </c>
      <c r="FG25" s="34">
        <v>21100</v>
      </c>
      <c r="FH25" s="34">
        <v>0</v>
      </c>
      <c r="FI25" s="28">
        <f t="shared" si="148"/>
        <v>8100</v>
      </c>
      <c r="FJ25" s="34">
        <v>8100</v>
      </c>
      <c r="FK25" s="34">
        <v>0</v>
      </c>
      <c r="FL25" s="6">
        <f t="shared" si="149"/>
        <v>1</v>
      </c>
      <c r="FM25" s="6">
        <f t="shared" si="119"/>
        <v>1</v>
      </c>
      <c r="FN25" s="6" t="str">
        <f t="shared" si="119"/>
        <v xml:space="preserve"> </v>
      </c>
      <c r="FO25" s="6" t="str">
        <f t="shared" si="150"/>
        <v>СВ.200</v>
      </c>
      <c r="FP25" s="6" t="str">
        <f t="shared" si="150"/>
        <v>СВ.200</v>
      </c>
      <c r="FQ25" s="6" t="str">
        <f t="shared" si="150"/>
        <v xml:space="preserve"> </v>
      </c>
      <c r="FR25" s="28">
        <f t="shared" si="151"/>
        <v>853905.82</v>
      </c>
      <c r="FS25" s="28"/>
      <c r="FT25" s="34">
        <v>853905.82</v>
      </c>
      <c r="FU25" s="28">
        <f t="shared" si="152"/>
        <v>853905.82</v>
      </c>
      <c r="FV25" s="28"/>
      <c r="FW25" s="34">
        <v>853905.82</v>
      </c>
      <c r="FX25" s="28">
        <f t="shared" si="153"/>
        <v>956120.41</v>
      </c>
      <c r="FY25" s="28"/>
      <c r="FZ25" s="34">
        <v>956120.41</v>
      </c>
      <c r="GA25" s="6">
        <f t="shared" si="33"/>
        <v>1</v>
      </c>
      <c r="GB25" s="6" t="str">
        <f t="shared" si="33"/>
        <v xml:space="preserve"> </v>
      </c>
      <c r="GC25" s="11">
        <f t="shared" si="33"/>
        <v>1</v>
      </c>
      <c r="GD25" s="6">
        <f>IF(FU25&lt;0," ",IF(FX25&lt;0," ",IF(FX25=0," ",IF(FU25/FX25*100&gt;200,"СВ.200",FU25/FX25))))</f>
        <v>0.89309443776019792</v>
      </c>
      <c r="GE25" s="6" t="str">
        <f t="shared" si="154"/>
        <v xml:space="preserve"> </v>
      </c>
      <c r="GF25" s="6">
        <f t="shared" si="154"/>
        <v>0.89309443776019792</v>
      </c>
      <c r="GG25" s="106">
        <f t="shared" si="120"/>
        <v>8.5540450717376842E-2</v>
      </c>
      <c r="GH25" s="7">
        <f t="shared" si="121"/>
        <v>0.11548834685076084</v>
      </c>
      <c r="GI25" s="7">
        <f t="shared" si="121"/>
        <v>5.0014291710209317E-2</v>
      </c>
      <c r="GJ25" s="107">
        <f t="shared" si="122"/>
        <v>9.4852800536794443E-2</v>
      </c>
      <c r="GK25" s="7">
        <f t="shared" si="123"/>
        <v>0.13287646215924764</v>
      </c>
      <c r="GL25" s="7">
        <f t="shared" si="124"/>
        <v>4.7111432220250153E-2</v>
      </c>
      <c r="GM25" s="36">
        <f t="shared" si="36"/>
        <v>0.32010793221415557</v>
      </c>
      <c r="GN25" s="6">
        <f t="shared" si="36"/>
        <v>0.28898265940848328</v>
      </c>
      <c r="GO25" s="6">
        <f t="shared" si="36"/>
        <v>0.40536671843585997</v>
      </c>
      <c r="GP25" s="36">
        <f t="shared" si="37"/>
        <v>0.24222889009040671</v>
      </c>
      <c r="GQ25" s="6">
        <f t="shared" si="37"/>
        <v>0.22492364874129017</v>
      </c>
      <c r="GR25" s="6">
        <f t="shared" si="37"/>
        <v>0.3035119349990596</v>
      </c>
      <c r="GS25" s="36">
        <f t="shared" si="125"/>
        <v>6.6742032310232527E-2</v>
      </c>
      <c r="GT25" s="6">
        <f t="shared" si="125"/>
        <v>3.7020114732680791E-2</v>
      </c>
      <c r="GU25" s="6">
        <f t="shared" si="125"/>
        <v>0.14815672809988026</v>
      </c>
      <c r="GV25" s="36">
        <f t="shared" si="81"/>
        <v>7.3662915248848326E-2</v>
      </c>
      <c r="GW25" s="6">
        <f t="shared" si="38"/>
        <v>4.4779869214676929E-2</v>
      </c>
      <c r="GX25" s="6">
        <f t="shared" si="38"/>
        <v>0.17594643568649773</v>
      </c>
      <c r="GY25" s="36">
        <f t="shared" si="39"/>
        <v>6.6266597186902592E-3</v>
      </c>
      <c r="GZ25" s="6" t="str">
        <f t="shared" si="39"/>
        <v xml:space="preserve"> </v>
      </c>
      <c r="HA25" s="6">
        <f t="shared" si="39"/>
        <v>2.4778499474351165E-2</v>
      </c>
      <c r="HB25" s="36">
        <f t="shared" si="40"/>
        <v>0.13225847133444293</v>
      </c>
      <c r="HC25" s="6">
        <f t="shared" si="40"/>
        <v>0.16960591009698031</v>
      </c>
      <c r="HD25" s="6" t="str">
        <f t="shared" si="40"/>
        <v xml:space="preserve"> </v>
      </c>
      <c r="HE25" s="36">
        <f t="shared" si="41"/>
        <v>6.4314395282248665E-2</v>
      </c>
      <c r="HF25" s="6">
        <f t="shared" si="41"/>
        <v>8.7020890989323682E-2</v>
      </c>
      <c r="HG25" s="11">
        <f t="shared" si="41"/>
        <v>2.1164420170565368E-3</v>
      </c>
      <c r="HH25" s="36">
        <f t="shared" si="42"/>
        <v>4.8368374622959745E-2</v>
      </c>
      <c r="HI25" s="6">
        <f t="shared" si="42"/>
        <v>5.7990298203008335E-2</v>
      </c>
      <c r="HJ25" s="6">
        <f t="shared" si="42"/>
        <v>1.429426014123085E-2</v>
      </c>
      <c r="HK25" s="80"/>
      <c r="HL25" s="80"/>
      <c r="HM25" s="80"/>
      <c r="HN25" s="80"/>
      <c r="HO25" s="80"/>
      <c r="HP25" s="80"/>
      <c r="HQ25" s="80"/>
      <c r="HR25" s="80"/>
      <c r="HS25" s="80"/>
      <c r="HT25" s="80"/>
      <c r="HU25" s="80"/>
      <c r="HV25" s="80"/>
      <c r="HW25" s="80"/>
      <c r="HX25" s="80"/>
      <c r="HY25" s="80"/>
      <c r="HZ25" s="80"/>
      <c r="IA25" s="80"/>
      <c r="IB25" s="80"/>
      <c r="IC25" s="80"/>
      <c r="ID25" s="80"/>
      <c r="IE25" s="80"/>
      <c r="IF25" s="80"/>
      <c r="IG25" s="80"/>
      <c r="IH25" s="80"/>
      <c r="II25" s="80"/>
      <c r="IJ25" s="80"/>
    </row>
    <row r="26" spans="1:244" s="9" customFormat="1" ht="15.75" outlineLevel="1" x14ac:dyDescent="0.2">
      <c r="A26" s="26">
        <v>15</v>
      </c>
      <c r="B26" s="27" t="s">
        <v>40</v>
      </c>
      <c r="C26" s="28">
        <f t="shared" si="126"/>
        <v>264270073.19999999</v>
      </c>
      <c r="D26" s="34">
        <v>180410726.75</v>
      </c>
      <c r="E26" s="29">
        <v>83859346.450000003</v>
      </c>
      <c r="F26" s="28">
        <f t="shared" si="127"/>
        <v>244955141.66</v>
      </c>
      <c r="G26" s="34">
        <v>175753165.81999999</v>
      </c>
      <c r="H26" s="29">
        <v>69201975.840000004</v>
      </c>
      <c r="I26" s="28">
        <f t="shared" si="128"/>
        <v>20919076.43</v>
      </c>
      <c r="J26" s="34">
        <v>18614771</v>
      </c>
      <c r="K26" s="34">
        <v>2304305.4300000002</v>
      </c>
      <c r="L26" s="28">
        <f t="shared" si="85"/>
        <v>23828505.109999999</v>
      </c>
      <c r="M26" s="34">
        <v>21018019.879999999</v>
      </c>
      <c r="N26" s="34">
        <v>2810485.23</v>
      </c>
      <c r="O26" s="28">
        <f t="shared" si="86"/>
        <v>28816119.210000005</v>
      </c>
      <c r="P26" s="34">
        <v>26025758.390000004</v>
      </c>
      <c r="Q26" s="34">
        <v>2790360.82</v>
      </c>
      <c r="R26" s="6">
        <f t="shared" si="87"/>
        <v>1.1390801687510255</v>
      </c>
      <c r="S26" s="6">
        <f t="shared" si="87"/>
        <v>1.1291044020901466</v>
      </c>
      <c r="T26" s="6">
        <f t="shared" si="87"/>
        <v>1.2196669735747661</v>
      </c>
      <c r="U26" s="6">
        <f t="shared" si="88"/>
        <v>0.82691582917004447</v>
      </c>
      <c r="V26" s="6">
        <f t="shared" si="88"/>
        <v>0.80758529934235646</v>
      </c>
      <c r="W26" s="6">
        <f t="shared" si="88"/>
        <v>1.0072121174637194</v>
      </c>
      <c r="X26" s="28">
        <f t="shared" si="129"/>
        <v>1990000</v>
      </c>
      <c r="Y26" s="34">
        <v>1790000</v>
      </c>
      <c r="Z26" s="34">
        <v>200000</v>
      </c>
      <c r="AA26" s="28">
        <f t="shared" si="89"/>
        <v>2151514.86</v>
      </c>
      <c r="AB26" s="34">
        <v>1921704.14</v>
      </c>
      <c r="AC26" s="34">
        <v>229810.72</v>
      </c>
      <c r="AD26" s="28">
        <f t="shared" si="90"/>
        <v>2629273.7199999997</v>
      </c>
      <c r="AE26" s="34">
        <v>2365109.86</v>
      </c>
      <c r="AF26" s="34">
        <v>264163.86</v>
      </c>
      <c r="AG26" s="6">
        <f t="shared" si="91"/>
        <v>1.0811632462311558</v>
      </c>
      <c r="AH26" s="6">
        <f t="shared" si="91"/>
        <v>1.0735777318435753</v>
      </c>
      <c r="AI26" s="6">
        <f t="shared" si="91"/>
        <v>1.1490536</v>
      </c>
      <c r="AJ26" s="6">
        <f t="shared" si="92"/>
        <v>0.81829245986606525</v>
      </c>
      <c r="AK26" s="6">
        <f t="shared" si="92"/>
        <v>0.81252214643424636</v>
      </c>
      <c r="AL26" s="6">
        <f t="shared" si="92"/>
        <v>0.86995518614847622</v>
      </c>
      <c r="AM26" s="28">
        <f t="shared" si="130"/>
        <v>489800.18</v>
      </c>
      <c r="AN26" s="34">
        <v>0</v>
      </c>
      <c r="AO26" s="34">
        <v>489800.18</v>
      </c>
      <c r="AP26" s="28">
        <f t="shared" si="131"/>
        <v>436313.53</v>
      </c>
      <c r="AQ26" s="34">
        <v>0</v>
      </c>
      <c r="AR26" s="34">
        <v>436313.53</v>
      </c>
      <c r="AS26" s="28">
        <f t="shared" si="132"/>
        <v>451173.08</v>
      </c>
      <c r="AT26" s="34">
        <v>0</v>
      </c>
      <c r="AU26" s="34">
        <v>451173.08</v>
      </c>
      <c r="AV26" s="6">
        <f t="shared" si="93"/>
        <v>0.89079903972268859</v>
      </c>
      <c r="AW26" s="6" t="str">
        <f t="shared" si="93"/>
        <v xml:space="preserve"> </v>
      </c>
      <c r="AX26" s="6">
        <f t="shared" si="93"/>
        <v>0.89079903972268859</v>
      </c>
      <c r="AY26" s="6">
        <f t="shared" si="94"/>
        <v>0.9670646351506611</v>
      </c>
      <c r="AZ26" s="6" t="str">
        <f t="shared" si="94"/>
        <v xml:space="preserve"> </v>
      </c>
      <c r="BA26" s="6">
        <f t="shared" si="94"/>
        <v>0.9670646351506611</v>
      </c>
      <c r="BB26" s="28">
        <f t="shared" si="133"/>
        <v>1258048.2</v>
      </c>
      <c r="BC26" s="34">
        <v>833000</v>
      </c>
      <c r="BD26" s="34">
        <v>425048.2</v>
      </c>
      <c r="BE26" s="28">
        <f t="shared" si="95"/>
        <v>609656.80000000005</v>
      </c>
      <c r="BF26" s="34">
        <v>184608.6</v>
      </c>
      <c r="BG26" s="34">
        <v>425048.2</v>
      </c>
      <c r="BH26" s="28">
        <f t="shared" si="96"/>
        <v>492845.46</v>
      </c>
      <c r="BI26" s="34">
        <v>90000</v>
      </c>
      <c r="BJ26" s="34">
        <v>402845.46</v>
      </c>
      <c r="BK26" s="6">
        <f t="shared" si="97"/>
        <v>0.48460527982950102</v>
      </c>
      <c r="BL26" s="6">
        <f t="shared" si="98"/>
        <v>0.22161896758703481</v>
      </c>
      <c r="BM26" s="6">
        <f t="shared" si="98"/>
        <v>1</v>
      </c>
      <c r="BN26" s="6">
        <f t="shared" si="155"/>
        <v>1.2370141342075061</v>
      </c>
      <c r="BO26" s="6" t="str">
        <f t="shared" ref="BO26:BO38" si="159">IF(BI26=0," ",IF(BF26/BI26*100&gt;200,"СВ.200",BF26/BI26))</f>
        <v>СВ.200</v>
      </c>
      <c r="BP26" s="6">
        <f t="shared" si="156"/>
        <v>1.0551147827258622</v>
      </c>
      <c r="BQ26" s="28">
        <f t="shared" si="134"/>
        <v>58492</v>
      </c>
      <c r="BR26" s="34">
        <v>58492</v>
      </c>
      <c r="BS26" s="116"/>
      <c r="BT26" s="28">
        <f t="shared" si="99"/>
        <v>22118.78</v>
      </c>
      <c r="BU26" s="34">
        <v>22118.78</v>
      </c>
      <c r="BV26" s="116"/>
      <c r="BW26" s="28">
        <f t="shared" si="100"/>
        <v>14622.95</v>
      </c>
      <c r="BX26" s="34">
        <v>14622.95</v>
      </c>
      <c r="BY26" s="116">
        <v>0</v>
      </c>
      <c r="BZ26" s="6">
        <f t="shared" si="101"/>
        <v>0.37815051630992269</v>
      </c>
      <c r="CA26" s="6">
        <f t="shared" si="102"/>
        <v>0.37815051630992269</v>
      </c>
      <c r="CB26" s="6" t="str">
        <f t="shared" si="102"/>
        <v xml:space="preserve"> </v>
      </c>
      <c r="CC26" s="6">
        <f t="shared" si="103"/>
        <v>1.5126072372537687</v>
      </c>
      <c r="CD26" s="6">
        <f t="shared" si="103"/>
        <v>1.5126072372537687</v>
      </c>
      <c r="CE26" s="6" t="str">
        <f t="shared" si="103"/>
        <v xml:space="preserve"> </v>
      </c>
      <c r="CF26" s="28">
        <f t="shared" si="135"/>
        <v>10171203.310000001</v>
      </c>
      <c r="CG26" s="34">
        <v>9922339</v>
      </c>
      <c r="CH26" s="34">
        <v>248864.31</v>
      </c>
      <c r="CI26" s="28">
        <f t="shared" si="136"/>
        <v>8227619.5799999991</v>
      </c>
      <c r="CJ26" s="34">
        <v>7978755.2699999996</v>
      </c>
      <c r="CK26" s="34">
        <v>248864.31</v>
      </c>
      <c r="CL26" s="28">
        <f t="shared" si="137"/>
        <v>8859490</v>
      </c>
      <c r="CM26" s="34">
        <v>8649225.1099999994</v>
      </c>
      <c r="CN26" s="34">
        <v>210264.89</v>
      </c>
      <c r="CO26" s="6">
        <f t="shared" si="104"/>
        <v>0.80891309801180233</v>
      </c>
      <c r="CP26" s="6">
        <f t="shared" si="104"/>
        <v>0.80412040648883287</v>
      </c>
      <c r="CQ26" s="6">
        <f t="shared" si="104"/>
        <v>1</v>
      </c>
      <c r="CR26" s="6">
        <f t="shared" si="105"/>
        <v>0.9286786914370917</v>
      </c>
      <c r="CS26" s="6">
        <f t="shared" si="105"/>
        <v>0.92248209157779681</v>
      </c>
      <c r="CT26" s="6">
        <f t="shared" si="105"/>
        <v>1.1835752036395615</v>
      </c>
      <c r="CU26" s="28">
        <f t="shared" si="138"/>
        <v>485245.4</v>
      </c>
      <c r="CV26" s="34">
        <v>200000</v>
      </c>
      <c r="CW26" s="34">
        <v>285245.40000000002</v>
      </c>
      <c r="CX26" s="28">
        <f t="shared" si="106"/>
        <v>1262437.8999999999</v>
      </c>
      <c r="CY26" s="34">
        <v>976192.5</v>
      </c>
      <c r="CZ26" s="34">
        <v>286245.40000000002</v>
      </c>
      <c r="DA26" s="28">
        <f t="shared" si="107"/>
        <v>0</v>
      </c>
      <c r="DB26" s="34">
        <v>0</v>
      </c>
      <c r="DC26" s="34">
        <v>0</v>
      </c>
      <c r="DD26" s="6" t="str">
        <f t="shared" ref="DD26:DF38" si="160">IF(CX26=0," ",IF(CX26/CU26*100&gt;200,"СВ.200",CX26/CU26))</f>
        <v>СВ.200</v>
      </c>
      <c r="DE26" s="6" t="str">
        <f t="shared" si="160"/>
        <v>СВ.200</v>
      </c>
      <c r="DF26" s="6">
        <f t="shared" si="160"/>
        <v>1.0035057532917271</v>
      </c>
      <c r="DG26" s="6" t="str">
        <f t="shared" si="109"/>
        <v xml:space="preserve"> </v>
      </c>
      <c r="DH26" s="6" t="str">
        <f t="shared" si="109"/>
        <v xml:space="preserve"> </v>
      </c>
      <c r="DI26" s="6" t="str">
        <f t="shared" si="109"/>
        <v xml:space="preserve"> </v>
      </c>
      <c r="DJ26" s="28">
        <f t="shared" si="139"/>
        <v>5749364.9800000004</v>
      </c>
      <c r="DK26" s="34">
        <v>5500000</v>
      </c>
      <c r="DL26" s="34">
        <v>249364.98</v>
      </c>
      <c r="DM26" s="28">
        <f t="shared" si="110"/>
        <v>10109375.27</v>
      </c>
      <c r="DN26" s="34">
        <v>8927742.1999999993</v>
      </c>
      <c r="DO26" s="34">
        <v>1181633.07</v>
      </c>
      <c r="DP26" s="28">
        <f t="shared" si="111"/>
        <v>13468144.140000001</v>
      </c>
      <c r="DQ26" s="34">
        <v>12877325.07</v>
      </c>
      <c r="DR26" s="34">
        <v>590819.06999999995</v>
      </c>
      <c r="DS26" s="6">
        <f t="shared" si="112"/>
        <v>1.7583464095890462</v>
      </c>
      <c r="DT26" s="6">
        <f t="shared" si="112"/>
        <v>1.6232258545454543</v>
      </c>
      <c r="DU26" s="6" t="str">
        <f t="shared" si="112"/>
        <v>СВ.200</v>
      </c>
      <c r="DV26" s="6">
        <f t="shared" si="113"/>
        <v>0.75061383104561863</v>
      </c>
      <c r="DW26" s="6">
        <f t="shared" si="113"/>
        <v>0.69329166977377543</v>
      </c>
      <c r="DX26" s="6">
        <f t="shared" si="113"/>
        <v>1.9999914186926975</v>
      </c>
      <c r="DY26" s="105">
        <f t="shared" si="140"/>
        <v>0</v>
      </c>
      <c r="DZ26" s="34">
        <v>0</v>
      </c>
      <c r="EA26" s="34">
        <v>0</v>
      </c>
      <c r="EB26" s="105">
        <f t="shared" si="141"/>
        <v>0</v>
      </c>
      <c r="EC26" s="34">
        <v>0</v>
      </c>
      <c r="ED26" s="34">
        <v>0</v>
      </c>
      <c r="EE26" s="105">
        <f t="shared" si="142"/>
        <v>321000</v>
      </c>
      <c r="EF26" s="34">
        <v>0</v>
      </c>
      <c r="EG26" s="34">
        <v>321000</v>
      </c>
      <c r="EH26" s="6" t="str">
        <f t="shared" ref="EH26:EH31" si="161">IF(EB26=0," ",IF(EB26/DY26*100&gt;200,"СВ.200",EB26/DY26))</f>
        <v xml:space="preserve"> </v>
      </c>
      <c r="EI26" s="6" t="str">
        <f t="shared" si="158"/>
        <v xml:space="preserve"> </v>
      </c>
      <c r="EJ26" s="6" t="str">
        <f t="shared" si="158"/>
        <v xml:space="preserve"> </v>
      </c>
      <c r="EK26" s="6">
        <f t="shared" si="115"/>
        <v>0</v>
      </c>
      <c r="EL26" s="6" t="str">
        <f>IF(EF26=0," ",IF(EC26/EF26*100&gt;200,"СВ.200",EC26/EF26))</f>
        <v xml:space="preserve"> </v>
      </c>
      <c r="EM26" s="6">
        <f t="shared" si="115"/>
        <v>0</v>
      </c>
      <c r="EN26" s="28">
        <f t="shared" si="143"/>
        <v>280940</v>
      </c>
      <c r="EO26" s="34">
        <v>280940</v>
      </c>
      <c r="EP26" s="34">
        <v>0</v>
      </c>
      <c r="EQ26" s="28">
        <f t="shared" si="144"/>
        <v>919054.05</v>
      </c>
      <c r="ER26" s="34">
        <v>919054.05</v>
      </c>
      <c r="ES26" s="34">
        <v>0</v>
      </c>
      <c r="ET26" s="28">
        <f t="shared" si="145"/>
        <v>2015441.66</v>
      </c>
      <c r="EU26" s="34">
        <v>1999948.48</v>
      </c>
      <c r="EV26" s="34">
        <v>15493.18</v>
      </c>
      <c r="EW26" s="6" t="str">
        <f t="shared" si="116"/>
        <v>СВ.200</v>
      </c>
      <c r="EX26" s="6" t="str">
        <f t="shared" si="117"/>
        <v>СВ.200</v>
      </c>
      <c r="EY26" s="6" t="str">
        <f t="shared" si="117"/>
        <v xml:space="preserve"> </v>
      </c>
      <c r="EZ26" s="6">
        <f t="shared" si="118"/>
        <v>0.45600627804825672</v>
      </c>
      <c r="FA26" s="6">
        <f t="shared" si="118"/>
        <v>0.45953886272110372</v>
      </c>
      <c r="FB26" s="6">
        <f t="shared" si="118"/>
        <v>0</v>
      </c>
      <c r="FC26" s="28">
        <f t="shared" si="146"/>
        <v>2000</v>
      </c>
      <c r="FD26" s="34">
        <v>0</v>
      </c>
      <c r="FE26" s="34">
        <v>2000</v>
      </c>
      <c r="FF26" s="28">
        <f t="shared" si="147"/>
        <v>75068.34</v>
      </c>
      <c r="FG26" s="34">
        <v>72498.34</v>
      </c>
      <c r="FH26" s="34">
        <v>2570</v>
      </c>
      <c r="FI26" s="28">
        <f t="shared" si="148"/>
        <v>271273.46000000002</v>
      </c>
      <c r="FJ26" s="34">
        <v>117317.98</v>
      </c>
      <c r="FK26" s="34">
        <v>153955.48000000001</v>
      </c>
      <c r="FL26" s="6">
        <f>IF(FF26=0," ",IF(FC26/FF26*100&gt;200,"СВ.200",FC26/FF26))</f>
        <v>2.6642390120788607E-2</v>
      </c>
      <c r="FM26" s="6" t="str">
        <f t="shared" si="119"/>
        <v xml:space="preserve"> </v>
      </c>
      <c r="FN26" s="6">
        <f t="shared" ref="FN26:FN38" si="162">IF(FH26=0," ",IF(FE26/FH26*100&gt;200,"СВ.200",FE26/FH26))</f>
        <v>0.77821011673151752</v>
      </c>
      <c r="FO26" s="6">
        <f>IF(FF26&lt;0," ",IF(FI26&lt;0," ",IF(FI26=0," ",IF(FF26/FI26*100&gt;200,"СВ.200",FF26/FI26))))</f>
        <v>0.27672570696742688</v>
      </c>
      <c r="FP26" s="6">
        <f t="shared" si="150"/>
        <v>0.61796444159710218</v>
      </c>
      <c r="FQ26" s="6">
        <f t="shared" si="150"/>
        <v>1.6693137522613678E-2</v>
      </c>
      <c r="FR26" s="28">
        <f t="shared" si="151"/>
        <v>0</v>
      </c>
      <c r="FS26" s="28"/>
      <c r="FT26" s="34">
        <v>0</v>
      </c>
      <c r="FU26" s="28">
        <f t="shared" si="152"/>
        <v>0</v>
      </c>
      <c r="FV26" s="28"/>
      <c r="FW26" s="34">
        <v>0</v>
      </c>
      <c r="FX26" s="28">
        <f t="shared" si="153"/>
        <v>0</v>
      </c>
      <c r="FY26" s="28"/>
      <c r="FZ26" s="34">
        <v>0</v>
      </c>
      <c r="GA26" s="6" t="str">
        <f t="shared" si="33"/>
        <v xml:space="preserve"> </v>
      </c>
      <c r="GB26" s="6" t="str">
        <f t="shared" si="33"/>
        <v xml:space="preserve"> </v>
      </c>
      <c r="GC26" s="11" t="str">
        <f t="shared" si="33"/>
        <v xml:space="preserve"> </v>
      </c>
      <c r="GD26" s="6" t="str">
        <f t="shared" ref="GD26:GD33" si="163">IF(FU26&lt;0," ",IF(FX26&lt;0," ",IF(FX26=0," ",IF(FU26/FX26*100&gt;200,"СВ.200",FU26/FX26))))</f>
        <v xml:space="preserve"> </v>
      </c>
      <c r="GE26" s="6" t="str">
        <f t="shared" si="154"/>
        <v xml:space="preserve"> </v>
      </c>
      <c r="GF26" s="6" t="str">
        <f t="shared" si="154"/>
        <v xml:space="preserve"> </v>
      </c>
      <c r="GG26" s="106">
        <f t="shared" si="120"/>
        <v>0.11763835212733377</v>
      </c>
      <c r="GH26" s="7">
        <f t="shared" si="121"/>
        <v>0.14808130635128725</v>
      </c>
      <c r="GI26" s="7">
        <f t="shared" si="121"/>
        <v>4.0321981939526075E-2</v>
      </c>
      <c r="GJ26" s="107">
        <f t="shared" si="122"/>
        <v>9.0167247548936624E-2</v>
      </c>
      <c r="GK26" s="7">
        <f t="shared" si="123"/>
        <v>0.11650094347840655</v>
      </c>
      <c r="GL26" s="7">
        <f t="shared" si="124"/>
        <v>3.351427537866293E-2</v>
      </c>
      <c r="GM26" s="36">
        <f t="shared" si="36"/>
        <v>9.124315806854269E-2</v>
      </c>
      <c r="GN26" s="6">
        <f t="shared" si="36"/>
        <v>9.0875732593781275E-2</v>
      </c>
      <c r="GO26" s="6">
        <f t="shared" si="36"/>
        <v>9.4670143770152274E-2</v>
      </c>
      <c r="GP26" s="36">
        <f t="shared" si="37"/>
        <v>9.0291642302692474E-2</v>
      </c>
      <c r="GQ26" s="6">
        <f t="shared" si="37"/>
        <v>9.143126474195723E-2</v>
      </c>
      <c r="GR26" s="6">
        <f t="shared" si="37"/>
        <v>8.176905452016911E-2</v>
      </c>
      <c r="GS26" s="36">
        <f t="shared" si="125"/>
        <v>1.7103117057794819E-2</v>
      </c>
      <c r="GT26" s="6">
        <f t="shared" si="125"/>
        <v>3.458112484229513E-3</v>
      </c>
      <c r="GU26" s="6">
        <f t="shared" si="125"/>
        <v>0.14437038289549953</v>
      </c>
      <c r="GV26" s="36">
        <f t="shared" si="81"/>
        <v>2.5585188713502141E-2</v>
      </c>
      <c r="GW26" s="6">
        <f t="shared" si="38"/>
        <v>8.7833488146838706E-3</v>
      </c>
      <c r="GX26" s="6">
        <f t="shared" si="38"/>
        <v>0.15123658913517934</v>
      </c>
      <c r="GY26" s="36" t="str">
        <f t="shared" si="39"/>
        <v xml:space="preserve"> </v>
      </c>
      <c r="GZ26" s="6" t="str">
        <f t="shared" si="39"/>
        <v xml:space="preserve"> </v>
      </c>
      <c r="HA26" s="6" t="str">
        <f t="shared" si="39"/>
        <v xml:space="preserve"> </v>
      </c>
      <c r="HB26" s="36">
        <f t="shared" si="40"/>
        <v>5.2980155245668278E-2</v>
      </c>
      <c r="HC26" s="6">
        <f t="shared" si="40"/>
        <v>4.6445502743524859E-2</v>
      </c>
      <c r="HD26" s="6">
        <f t="shared" si="40"/>
        <v>0.10184910311732896</v>
      </c>
      <c r="HE26" s="36">
        <f t="shared" si="41"/>
        <v>6.9941467319464198E-2</v>
      </c>
      <c r="HF26" s="6">
        <f t="shared" si="41"/>
        <v>7.6844964516709316E-2</v>
      </c>
      <c r="HG26" s="11">
        <f t="shared" si="41"/>
        <v>5.5523930414131898E-3</v>
      </c>
      <c r="HH26" s="36">
        <f t="shared" si="42"/>
        <v>3.8569521913244358E-2</v>
      </c>
      <c r="HI26" s="6">
        <f t="shared" si="42"/>
        <v>4.372695692778078E-2</v>
      </c>
      <c r="HJ26" s="6" t="str">
        <f t="shared" si="42"/>
        <v xml:space="preserve"> </v>
      </c>
      <c r="HK26" s="80"/>
      <c r="HL26" s="80"/>
      <c r="HM26" s="80"/>
      <c r="HN26" s="80"/>
      <c r="HO26" s="80"/>
      <c r="HP26" s="80"/>
      <c r="HQ26" s="80"/>
      <c r="HR26" s="80"/>
      <c r="HS26" s="80"/>
      <c r="HT26" s="80"/>
      <c r="HU26" s="80"/>
      <c r="HV26" s="80"/>
      <c r="HW26" s="80"/>
      <c r="HX26" s="80"/>
      <c r="HY26" s="80"/>
      <c r="HZ26" s="80"/>
      <c r="IA26" s="80"/>
      <c r="IB26" s="80"/>
      <c r="IC26" s="80"/>
      <c r="ID26" s="80"/>
      <c r="IE26" s="80"/>
      <c r="IF26" s="80"/>
      <c r="IG26" s="80"/>
      <c r="IH26" s="80"/>
      <c r="II26" s="80"/>
      <c r="IJ26" s="80"/>
    </row>
    <row r="27" spans="1:244" s="9" customFormat="1" ht="15.75" outlineLevel="1" x14ac:dyDescent="0.2">
      <c r="A27" s="26">
        <v>16</v>
      </c>
      <c r="B27" s="27" t="s">
        <v>41</v>
      </c>
      <c r="C27" s="28">
        <f t="shared" si="126"/>
        <v>60096724.079999998</v>
      </c>
      <c r="D27" s="34">
        <v>36568843.240000002</v>
      </c>
      <c r="E27" s="29">
        <v>23527880.84</v>
      </c>
      <c r="F27" s="28">
        <f t="shared" si="127"/>
        <v>52780247.950000003</v>
      </c>
      <c r="G27" s="34">
        <v>34073394.310000002</v>
      </c>
      <c r="H27" s="29">
        <v>18706853.640000001</v>
      </c>
      <c r="I27" s="28">
        <f t="shared" si="128"/>
        <v>5364108.32</v>
      </c>
      <c r="J27" s="34">
        <v>2813250</v>
      </c>
      <c r="K27" s="34">
        <v>2550858.3200000003</v>
      </c>
      <c r="L27" s="28">
        <f t="shared" si="85"/>
        <v>5788509.9199999999</v>
      </c>
      <c r="M27" s="34">
        <v>3186087.47</v>
      </c>
      <c r="N27" s="34">
        <v>2602422.4500000002</v>
      </c>
      <c r="O27" s="28">
        <f t="shared" si="86"/>
        <v>6660272.580000001</v>
      </c>
      <c r="P27" s="34">
        <v>6009786.6500000013</v>
      </c>
      <c r="Q27" s="34">
        <v>650485.92999999993</v>
      </c>
      <c r="R27" s="6">
        <f t="shared" si="87"/>
        <v>1.0791187602266763</v>
      </c>
      <c r="S27" s="6">
        <f t="shared" si="87"/>
        <v>1.1325290926863949</v>
      </c>
      <c r="T27" s="6">
        <f t="shared" si="87"/>
        <v>1.0202144233553512</v>
      </c>
      <c r="U27" s="6">
        <f t="shared" si="88"/>
        <v>0.86911006275962344</v>
      </c>
      <c r="V27" s="6">
        <f t="shared" si="88"/>
        <v>0.53014984650079044</v>
      </c>
      <c r="W27" s="6" t="str">
        <f t="shared" si="88"/>
        <v>СВ.200</v>
      </c>
      <c r="X27" s="28">
        <f t="shared" si="129"/>
        <v>435000</v>
      </c>
      <c r="Y27" s="34">
        <v>345000</v>
      </c>
      <c r="Z27" s="34">
        <v>90000</v>
      </c>
      <c r="AA27" s="28">
        <f t="shared" si="89"/>
        <v>224147.65</v>
      </c>
      <c r="AB27" s="34">
        <v>144460.4</v>
      </c>
      <c r="AC27" s="34">
        <v>79687.25</v>
      </c>
      <c r="AD27" s="28">
        <f t="shared" si="90"/>
        <v>2470460.69</v>
      </c>
      <c r="AE27" s="34">
        <v>2351435.7799999998</v>
      </c>
      <c r="AF27" s="34">
        <v>119024.91</v>
      </c>
      <c r="AG27" s="6">
        <f>IF(X27=0," ",IF(AA27/X27*100&gt;200,"СВ.200",AA27/X27))</f>
        <v>0.51528195402298849</v>
      </c>
      <c r="AH27" s="6">
        <f t="shared" si="91"/>
        <v>0.41872579710144925</v>
      </c>
      <c r="AI27" s="6">
        <f t="shared" si="91"/>
        <v>0.88541388888888883</v>
      </c>
      <c r="AJ27" s="6">
        <f>IF(AD27&lt;=0," ",IF(AA27&lt;=0," ",IF(AA27/AD27*100&gt;200,"СВ.200",AA27/AD27)))</f>
        <v>9.0731113798859925E-2</v>
      </c>
      <c r="AK27" s="6">
        <f>IF(AE27&lt;=0," ",IF(AB27&lt;=0," ",IF(AB27/AE27*100&gt;200,"СВ.200",AB27/AE27)))</f>
        <v>6.1434975698124318E-2</v>
      </c>
      <c r="AL27" s="6">
        <f>IF(AF27&lt;=0," ",IF(AC27&lt;=0," ",IF(AC27/AF27*100&gt;200,"СВ.200",AC27/AF27)))</f>
        <v>0.66950061125860127</v>
      </c>
      <c r="AM27" s="28">
        <f t="shared" si="130"/>
        <v>385900.72</v>
      </c>
      <c r="AN27" s="34">
        <v>0</v>
      </c>
      <c r="AO27" s="34">
        <v>385900.72</v>
      </c>
      <c r="AP27" s="28">
        <f t="shared" si="131"/>
        <v>385900.72</v>
      </c>
      <c r="AQ27" s="34">
        <v>0</v>
      </c>
      <c r="AR27" s="34">
        <v>385900.72</v>
      </c>
      <c r="AS27" s="28">
        <f t="shared" si="132"/>
        <v>116541.09</v>
      </c>
      <c r="AT27" s="34">
        <v>0</v>
      </c>
      <c r="AU27" s="34">
        <v>116541.09</v>
      </c>
      <c r="AV27" s="6">
        <f t="shared" si="93"/>
        <v>1</v>
      </c>
      <c r="AW27" s="6" t="str">
        <f t="shared" si="93"/>
        <v xml:space="preserve"> </v>
      </c>
      <c r="AX27" s="6">
        <f t="shared" si="93"/>
        <v>1</v>
      </c>
      <c r="AY27" s="6" t="str">
        <f>IF(AP27=0," ",IF(AS27=0," ",IF(AP27/AS27*100&gt;200,"СВ.200",AP27/AS27)))</f>
        <v>СВ.200</v>
      </c>
      <c r="AZ27" s="6" t="str">
        <f t="shared" si="94"/>
        <v xml:space="preserve"> </v>
      </c>
      <c r="BA27" s="6" t="str">
        <f t="shared" si="94"/>
        <v>СВ.200</v>
      </c>
      <c r="BB27" s="28">
        <f t="shared" si="133"/>
        <v>320000</v>
      </c>
      <c r="BC27" s="34">
        <v>320000</v>
      </c>
      <c r="BD27" s="34">
        <v>0</v>
      </c>
      <c r="BE27" s="28">
        <f t="shared" si="95"/>
        <v>644662.04</v>
      </c>
      <c r="BF27" s="34">
        <v>644662.04</v>
      </c>
      <c r="BG27" s="34">
        <v>0</v>
      </c>
      <c r="BH27" s="28">
        <f t="shared" si="96"/>
        <v>417796.15</v>
      </c>
      <c r="BI27" s="34">
        <v>417796.15</v>
      </c>
      <c r="BJ27" s="34">
        <v>0</v>
      </c>
      <c r="BK27" s="6" t="str">
        <f t="shared" si="97"/>
        <v>СВ.200</v>
      </c>
      <c r="BL27" s="6" t="str">
        <f t="shared" si="98"/>
        <v>СВ.200</v>
      </c>
      <c r="BM27" s="6" t="str">
        <f t="shared" si="98"/>
        <v xml:space="preserve"> </v>
      </c>
      <c r="BN27" s="6">
        <f t="shared" si="155"/>
        <v>1.5430061765767826</v>
      </c>
      <c r="BO27" s="6">
        <f t="shared" si="159"/>
        <v>1.5430061765767826</v>
      </c>
      <c r="BP27" s="6" t="str">
        <f t="shared" si="156"/>
        <v xml:space="preserve"> </v>
      </c>
      <c r="BQ27" s="28">
        <f t="shared" si="134"/>
        <v>53000</v>
      </c>
      <c r="BR27" s="34">
        <v>53000</v>
      </c>
      <c r="BS27" s="116"/>
      <c r="BT27" s="28">
        <f t="shared" si="99"/>
        <v>13491.65</v>
      </c>
      <c r="BU27" s="34">
        <v>13491.65</v>
      </c>
      <c r="BV27" s="116"/>
      <c r="BW27" s="28">
        <f t="shared" si="100"/>
        <v>10937.45</v>
      </c>
      <c r="BX27" s="34">
        <v>10937.45</v>
      </c>
      <c r="BY27" s="116">
        <v>0</v>
      </c>
      <c r="BZ27" s="6">
        <f t="shared" si="101"/>
        <v>0.25455943396226416</v>
      </c>
      <c r="CA27" s="6">
        <f t="shared" si="102"/>
        <v>0.25455943396226416</v>
      </c>
      <c r="CB27" s="6" t="str">
        <f t="shared" si="102"/>
        <v xml:space="preserve"> </v>
      </c>
      <c r="CC27" s="6">
        <f t="shared" si="103"/>
        <v>1.2335279246990842</v>
      </c>
      <c r="CD27" s="6">
        <f t="shared" si="103"/>
        <v>1.2335279246990842</v>
      </c>
      <c r="CE27" s="6" t="str">
        <f t="shared" si="103"/>
        <v xml:space="preserve"> </v>
      </c>
      <c r="CF27" s="28">
        <f t="shared" si="135"/>
        <v>1791000</v>
      </c>
      <c r="CG27" s="34">
        <v>1610000</v>
      </c>
      <c r="CH27" s="34">
        <v>181000</v>
      </c>
      <c r="CI27" s="28">
        <f t="shared" si="136"/>
        <v>2005965.81</v>
      </c>
      <c r="CJ27" s="34">
        <v>1791165.81</v>
      </c>
      <c r="CK27" s="34">
        <v>214800</v>
      </c>
      <c r="CL27" s="28">
        <f t="shared" si="137"/>
        <v>1639413.21</v>
      </c>
      <c r="CM27" s="34">
        <v>1514213.21</v>
      </c>
      <c r="CN27" s="34">
        <v>125200</v>
      </c>
      <c r="CO27" s="6">
        <f t="shared" si="104"/>
        <v>1.1200255778894472</v>
      </c>
      <c r="CP27" s="6">
        <f t="shared" si="104"/>
        <v>1.112525347826087</v>
      </c>
      <c r="CQ27" s="6">
        <f>IF(CH27=0," ",IF(CK27/CH27*100&gt;200,"СВ.200",CK27/CH27))</f>
        <v>1.1867403314917127</v>
      </c>
      <c r="CR27" s="6">
        <f t="shared" si="105"/>
        <v>1.2235876823268981</v>
      </c>
      <c r="CS27" s="6">
        <f t="shared" si="105"/>
        <v>1.1829019837965884</v>
      </c>
      <c r="CT27" s="6">
        <f t="shared" si="105"/>
        <v>1.7156549520766773</v>
      </c>
      <c r="CU27" s="28">
        <f t="shared" si="138"/>
        <v>200000</v>
      </c>
      <c r="CV27" s="34">
        <v>200000</v>
      </c>
      <c r="CW27" s="34">
        <v>0</v>
      </c>
      <c r="CX27" s="28">
        <f t="shared" si="106"/>
        <v>274000</v>
      </c>
      <c r="CY27" s="34">
        <v>274000</v>
      </c>
      <c r="CZ27" s="34">
        <v>0</v>
      </c>
      <c r="DA27" s="28">
        <f t="shared" si="107"/>
        <v>187825.83</v>
      </c>
      <c r="DB27" s="34">
        <v>16650</v>
      </c>
      <c r="DC27" s="34">
        <v>171175.83</v>
      </c>
      <c r="DD27" s="6">
        <f t="shared" si="160"/>
        <v>1.37</v>
      </c>
      <c r="DE27" s="6">
        <f t="shared" si="160"/>
        <v>1.37</v>
      </c>
      <c r="DF27" s="6" t="str">
        <f t="shared" si="160"/>
        <v xml:space="preserve"> </v>
      </c>
      <c r="DG27" s="6">
        <f t="shared" si="109"/>
        <v>1.4587982920134042</v>
      </c>
      <c r="DH27" s="6" t="str">
        <f t="shared" si="109"/>
        <v>СВ.200</v>
      </c>
      <c r="DI27" s="6">
        <f t="shared" si="109"/>
        <v>0</v>
      </c>
      <c r="DJ27" s="28">
        <f t="shared" si="139"/>
        <v>205000</v>
      </c>
      <c r="DK27" s="34">
        <v>170000</v>
      </c>
      <c r="DL27" s="34">
        <v>35000</v>
      </c>
      <c r="DM27" s="28">
        <f t="shared" si="110"/>
        <v>207611.99</v>
      </c>
      <c r="DN27" s="34">
        <v>162684.16</v>
      </c>
      <c r="DO27" s="34">
        <v>44927.83</v>
      </c>
      <c r="DP27" s="28">
        <f t="shared" si="111"/>
        <v>1536126.99</v>
      </c>
      <c r="DQ27" s="34">
        <v>1501830.45</v>
      </c>
      <c r="DR27" s="34">
        <v>34296.54</v>
      </c>
      <c r="DS27" s="6">
        <f>IF(DM27=0," ",IF(DM27/DJ27*100&gt;200,"СВ.200",DM27/DJ27))</f>
        <v>1.0127414146341462</v>
      </c>
      <c r="DT27" s="6">
        <f t="shared" si="112"/>
        <v>0.95696564705882359</v>
      </c>
      <c r="DU27" s="6">
        <f t="shared" si="112"/>
        <v>1.2836522857142858</v>
      </c>
      <c r="DV27" s="6">
        <f>IF(DP27&lt;=0," ",IF(DM27&lt;=0," ",IF(DM27/DP27*100&gt;200,"СВ.200",DM27/DP27)))</f>
        <v>0.13515288211946591</v>
      </c>
      <c r="DW27" s="6">
        <f>IF(DQ27&lt;=0," ",IF(DN27&lt;=0," ",IF(DN27/DQ27*100&gt;200,"СВ.200",DN27/DQ27)))</f>
        <v>0.10832391898832522</v>
      </c>
      <c r="DX27" s="6">
        <f>IF(DR27&lt;=0," ",IF(DO27&lt;=0," ",IF(DO27/DR27*100&gt;200,"СВ.200",DO27/DR27)))</f>
        <v>1.3099814150348694</v>
      </c>
      <c r="DY27" s="105">
        <f t="shared" si="140"/>
        <v>1848957.6</v>
      </c>
      <c r="DZ27" s="34">
        <v>0</v>
      </c>
      <c r="EA27" s="34">
        <v>1848957.6</v>
      </c>
      <c r="EB27" s="105">
        <f t="shared" si="141"/>
        <v>1848957.6</v>
      </c>
      <c r="EC27" s="34">
        <v>0</v>
      </c>
      <c r="ED27" s="34">
        <v>1848957.6</v>
      </c>
      <c r="EE27" s="105">
        <f t="shared" si="142"/>
        <v>61623</v>
      </c>
      <c r="EF27" s="34">
        <v>0</v>
      </c>
      <c r="EG27" s="34">
        <v>61623</v>
      </c>
      <c r="EH27" s="6">
        <f t="shared" si="161"/>
        <v>1</v>
      </c>
      <c r="EI27" s="6" t="str">
        <f t="shared" si="158"/>
        <v xml:space="preserve"> </v>
      </c>
      <c r="EJ27" s="6">
        <f t="shared" si="158"/>
        <v>1</v>
      </c>
      <c r="EK27" s="6" t="str">
        <f t="shared" si="115"/>
        <v>СВ.200</v>
      </c>
      <c r="EL27" s="6" t="str">
        <f t="shared" si="115"/>
        <v xml:space="preserve"> </v>
      </c>
      <c r="EM27" s="6" t="str">
        <f t="shared" si="115"/>
        <v>СВ.200</v>
      </c>
      <c r="EN27" s="28">
        <f t="shared" si="143"/>
        <v>75250</v>
      </c>
      <c r="EO27" s="34">
        <v>75250</v>
      </c>
      <c r="EP27" s="34">
        <v>0</v>
      </c>
      <c r="EQ27" s="28">
        <f t="shared" si="144"/>
        <v>103494.18</v>
      </c>
      <c r="ER27" s="34">
        <v>103494.18</v>
      </c>
      <c r="ES27" s="34">
        <v>0</v>
      </c>
      <c r="ET27" s="28">
        <f t="shared" si="145"/>
        <v>129321.9</v>
      </c>
      <c r="EU27" s="34">
        <v>129321.9</v>
      </c>
      <c r="EV27" s="34">
        <v>0</v>
      </c>
      <c r="EW27" s="6">
        <f t="shared" si="116"/>
        <v>1.3753379401993355</v>
      </c>
      <c r="EX27" s="6">
        <f t="shared" si="117"/>
        <v>1.3753379401993355</v>
      </c>
      <c r="EY27" s="6" t="str">
        <f t="shared" si="117"/>
        <v xml:space="preserve"> </v>
      </c>
      <c r="EZ27" s="6">
        <f t="shared" si="118"/>
        <v>0.80028347866834615</v>
      </c>
      <c r="FA27" s="6">
        <f t="shared" si="118"/>
        <v>0.80028347866834615</v>
      </c>
      <c r="FB27" s="6" t="str">
        <f t="shared" si="118"/>
        <v xml:space="preserve"> </v>
      </c>
      <c r="FC27" s="28">
        <f t="shared" si="146"/>
        <v>0</v>
      </c>
      <c r="FD27" s="34">
        <v>0</v>
      </c>
      <c r="FE27" s="34">
        <v>0</v>
      </c>
      <c r="FF27" s="28">
        <f t="shared" si="147"/>
        <v>0</v>
      </c>
      <c r="FG27" s="34">
        <v>0</v>
      </c>
      <c r="FH27" s="34">
        <v>0</v>
      </c>
      <c r="FI27" s="28">
        <f t="shared" si="148"/>
        <v>0</v>
      </c>
      <c r="FJ27" s="34">
        <v>0</v>
      </c>
      <c r="FK27" s="34">
        <v>0</v>
      </c>
      <c r="FL27" s="6" t="str">
        <f>IF(FC27=0," ",IF(FF27/FC27*100&gt;200,"СВ.200",FF27/FC27))</f>
        <v xml:space="preserve"> </v>
      </c>
      <c r="FM27" s="6" t="str">
        <f t="shared" si="119"/>
        <v xml:space="preserve"> </v>
      </c>
      <c r="FN27" s="6" t="str">
        <f t="shared" si="162"/>
        <v xml:space="preserve"> </v>
      </c>
      <c r="FO27" s="6" t="str">
        <f t="shared" ref="FO27:FQ42" si="164">IF(FF27&lt;0," ",IF(FI27&lt;0," ",IF(FI27=0," ",IF(FF27/FI27*100&gt;200,"СВ.200",FF27/FI27))))</f>
        <v xml:space="preserve"> </v>
      </c>
      <c r="FP27" s="6" t="str">
        <f t="shared" si="150"/>
        <v xml:space="preserve"> </v>
      </c>
      <c r="FQ27" s="6" t="str">
        <f t="shared" si="150"/>
        <v xml:space="preserve"> </v>
      </c>
      <c r="FR27" s="28">
        <f t="shared" si="151"/>
        <v>0</v>
      </c>
      <c r="FS27" s="28"/>
      <c r="FT27" s="34">
        <v>0</v>
      </c>
      <c r="FU27" s="28">
        <f t="shared" si="152"/>
        <v>0</v>
      </c>
      <c r="FV27" s="28"/>
      <c r="FW27" s="34">
        <v>0</v>
      </c>
      <c r="FX27" s="28">
        <f t="shared" si="153"/>
        <v>0</v>
      </c>
      <c r="FY27" s="28"/>
      <c r="FZ27" s="34">
        <v>0</v>
      </c>
      <c r="GA27" s="6" t="str">
        <f t="shared" si="33"/>
        <v xml:space="preserve"> </v>
      </c>
      <c r="GB27" s="6" t="str">
        <f t="shared" si="33"/>
        <v xml:space="preserve"> </v>
      </c>
      <c r="GC27" s="11" t="str">
        <f t="shared" si="33"/>
        <v xml:space="preserve"> </v>
      </c>
      <c r="GD27" s="6" t="str">
        <f t="shared" si="163"/>
        <v xml:space="preserve"> </v>
      </c>
      <c r="GE27" s="6" t="str">
        <f t="shared" si="154"/>
        <v xml:space="preserve"> </v>
      </c>
      <c r="GF27" s="6" t="str">
        <f t="shared" si="154"/>
        <v xml:space="preserve"> </v>
      </c>
      <c r="GG27" s="106">
        <f t="shared" si="120"/>
        <v>0.12618873231344871</v>
      </c>
      <c r="GH27" s="7">
        <f t="shared" si="121"/>
        <v>0.17637769208793572</v>
      </c>
      <c r="GI27" s="7">
        <f t="shared" si="121"/>
        <v>3.4772599525186638E-2</v>
      </c>
      <c r="GJ27" s="107">
        <f t="shared" si="122"/>
        <v>9.6319891119096751E-2</v>
      </c>
      <c r="GK27" s="7">
        <f t="shared" si="123"/>
        <v>8.712573840768828E-2</v>
      </c>
      <c r="GL27" s="7">
        <f t="shared" si="124"/>
        <v>0.11061015089704102</v>
      </c>
      <c r="GM27" s="36">
        <f t="shared" si="36"/>
        <v>0.37092486235751021</v>
      </c>
      <c r="GN27" s="6">
        <f t="shared" si="36"/>
        <v>0.39126776322417356</v>
      </c>
      <c r="GO27" s="6">
        <f t="shared" si="36"/>
        <v>0.18297845427648221</v>
      </c>
      <c r="GP27" s="36">
        <f t="shared" si="37"/>
        <v>3.872285840360104E-2</v>
      </c>
      <c r="GQ27" s="6">
        <f t="shared" si="37"/>
        <v>4.534100251805076E-2</v>
      </c>
      <c r="GR27" s="6">
        <f t="shared" si="37"/>
        <v>3.0620412915666324E-2</v>
      </c>
      <c r="GS27" s="36">
        <f t="shared" si="125"/>
        <v>6.2729587262628214E-2</v>
      </c>
      <c r="GT27" s="6">
        <f t="shared" si="125"/>
        <v>6.951929816011021E-2</v>
      </c>
      <c r="GU27" s="6" t="str">
        <f t="shared" si="125"/>
        <v xml:space="preserve"> </v>
      </c>
      <c r="GV27" s="36">
        <f t="shared" si="81"/>
        <v>0.11136925545771545</v>
      </c>
      <c r="GW27" s="6">
        <f t="shared" si="38"/>
        <v>0.20233657929046123</v>
      </c>
      <c r="GX27" s="6" t="str">
        <f t="shared" si="38"/>
        <v xml:space="preserve"> </v>
      </c>
      <c r="GY27" s="36">
        <f t="shared" si="39"/>
        <v>2.820092237125826E-2</v>
      </c>
      <c r="GZ27" s="6">
        <f t="shared" si="39"/>
        <v>2.7704810452797018E-3</v>
      </c>
      <c r="HA27" s="6">
        <f t="shared" si="39"/>
        <v>0.26315070335187729</v>
      </c>
      <c r="HB27" s="36">
        <f t="shared" si="40"/>
        <v>4.7335152532657319E-2</v>
      </c>
      <c r="HC27" s="6">
        <f t="shared" si="40"/>
        <v>8.5998894437132323E-2</v>
      </c>
      <c r="HD27" s="6" t="str">
        <f t="shared" si="40"/>
        <v xml:space="preserve"> </v>
      </c>
      <c r="HE27" s="36">
        <f t="shared" si="41"/>
        <v>1.9416908008891128E-2</v>
      </c>
      <c r="HF27" s="6">
        <f t="shared" si="41"/>
        <v>2.1518550912285706E-2</v>
      </c>
      <c r="HG27" s="11" t="str">
        <f t="shared" si="41"/>
        <v xml:space="preserve"> </v>
      </c>
      <c r="HH27" s="36">
        <f t="shared" si="42"/>
        <v>1.7879243783001066E-2</v>
      </c>
      <c r="HI27" s="6">
        <f t="shared" si="42"/>
        <v>3.2483157155757558E-2</v>
      </c>
      <c r="HJ27" s="6" t="str">
        <f t="shared" si="42"/>
        <v xml:space="preserve"> </v>
      </c>
      <c r="HK27" s="80"/>
      <c r="HL27" s="80"/>
      <c r="HM27" s="80"/>
      <c r="HN27" s="80"/>
      <c r="HO27" s="80"/>
      <c r="HP27" s="80"/>
      <c r="HQ27" s="80"/>
      <c r="HR27" s="80"/>
      <c r="HS27" s="80"/>
      <c r="HT27" s="80"/>
      <c r="HU27" s="80"/>
      <c r="HV27" s="80"/>
      <c r="HW27" s="80"/>
      <c r="HX27" s="80"/>
      <c r="HY27" s="80"/>
      <c r="HZ27" s="80"/>
      <c r="IA27" s="80"/>
      <c r="IB27" s="80"/>
      <c r="IC27" s="80"/>
      <c r="ID27" s="80"/>
      <c r="IE27" s="80"/>
      <c r="IF27" s="80"/>
      <c r="IG27" s="80"/>
      <c r="IH27" s="80"/>
      <c r="II27" s="80"/>
      <c r="IJ27" s="80"/>
    </row>
    <row r="28" spans="1:244" s="9" customFormat="1" ht="15.75" outlineLevel="1" x14ac:dyDescent="0.2">
      <c r="A28" s="26">
        <v>17</v>
      </c>
      <c r="B28" s="27" t="s">
        <v>42</v>
      </c>
      <c r="C28" s="28">
        <f t="shared" si="126"/>
        <v>172715805.59</v>
      </c>
      <c r="D28" s="34">
        <v>118043622.69</v>
      </c>
      <c r="E28" s="29">
        <v>54672182.900000006</v>
      </c>
      <c r="F28" s="28">
        <f t="shared" si="127"/>
        <v>155273090.22</v>
      </c>
      <c r="G28" s="34">
        <v>106745712.53</v>
      </c>
      <c r="H28" s="29">
        <v>48527377.689999998</v>
      </c>
      <c r="I28" s="28">
        <f t="shared" si="128"/>
        <v>24163849.140000001</v>
      </c>
      <c r="J28" s="34">
        <v>20095014.010000002</v>
      </c>
      <c r="K28" s="34">
        <v>4068835.13</v>
      </c>
      <c r="L28" s="28">
        <f t="shared" si="85"/>
        <v>22032250.609999999</v>
      </c>
      <c r="M28" s="34">
        <v>18158599.899999999</v>
      </c>
      <c r="N28" s="34">
        <v>3873650.71</v>
      </c>
      <c r="O28" s="28">
        <f t="shared" si="86"/>
        <v>30434554.509999998</v>
      </c>
      <c r="P28" s="34">
        <v>26775874.859999999</v>
      </c>
      <c r="Q28" s="34">
        <v>3658679.65</v>
      </c>
      <c r="R28" s="6">
        <f t="shared" si="87"/>
        <v>0.91178563822137815</v>
      </c>
      <c r="S28" s="6">
        <f t="shared" si="87"/>
        <v>0.90363708584446001</v>
      </c>
      <c r="T28" s="6">
        <f t="shared" si="87"/>
        <v>0.95202941044209877</v>
      </c>
      <c r="U28" s="6">
        <f t="shared" si="88"/>
        <v>0.72392223131640643</v>
      </c>
      <c r="V28" s="6">
        <f t="shared" si="88"/>
        <v>0.67817018099105353</v>
      </c>
      <c r="W28" s="6">
        <f t="shared" si="88"/>
        <v>1.0587564587678508</v>
      </c>
      <c r="X28" s="28">
        <f t="shared" si="129"/>
        <v>8194212.1899999995</v>
      </c>
      <c r="Y28" s="34">
        <v>7283000</v>
      </c>
      <c r="Z28" s="34">
        <v>911212.19</v>
      </c>
      <c r="AA28" s="28">
        <f t="shared" si="89"/>
        <v>6414147.5300000003</v>
      </c>
      <c r="AB28" s="34">
        <v>5484853.4100000001</v>
      </c>
      <c r="AC28" s="34">
        <v>929294.12</v>
      </c>
      <c r="AD28" s="28">
        <f t="shared" si="90"/>
        <v>8429707.6300000008</v>
      </c>
      <c r="AE28" s="34">
        <v>7703164.9000000004</v>
      </c>
      <c r="AF28" s="34">
        <v>726542.73</v>
      </c>
      <c r="AG28" s="6">
        <f t="shared" si="91"/>
        <v>0.78276561324927085</v>
      </c>
      <c r="AH28" s="6">
        <f t="shared" si="91"/>
        <v>0.7531035850611012</v>
      </c>
      <c r="AI28" s="6">
        <f t="shared" si="91"/>
        <v>1.0198438192535595</v>
      </c>
      <c r="AJ28" s="6">
        <f t="shared" ref="AJ28:AL42" si="165">IF(AD28=0," ",IF(AA28/AD28*100&gt;200,"СВ.200",AA28/AD28))</f>
        <v>0.7608979826504374</v>
      </c>
      <c r="AK28" s="6">
        <f t="shared" si="165"/>
        <v>0.71202596351014114</v>
      </c>
      <c r="AL28" s="6">
        <f t="shared" si="165"/>
        <v>1.2790632699607358</v>
      </c>
      <c r="AM28" s="28">
        <f t="shared" si="130"/>
        <v>11627.17</v>
      </c>
      <c r="AN28" s="34">
        <v>0</v>
      </c>
      <c r="AO28" s="34">
        <v>11627.17</v>
      </c>
      <c r="AP28" s="28">
        <f t="shared" si="131"/>
        <v>11627.17</v>
      </c>
      <c r="AQ28" s="34">
        <v>0</v>
      </c>
      <c r="AR28" s="34">
        <v>11627.17</v>
      </c>
      <c r="AS28" s="28">
        <f t="shared" si="132"/>
        <v>49832.42</v>
      </c>
      <c r="AT28" s="34">
        <v>0</v>
      </c>
      <c r="AU28" s="34">
        <v>49832.42</v>
      </c>
      <c r="AV28" s="6">
        <f t="shared" si="93"/>
        <v>1</v>
      </c>
      <c r="AW28" s="6" t="str">
        <f t="shared" si="93"/>
        <v xml:space="preserve"> </v>
      </c>
      <c r="AX28" s="6">
        <f t="shared" si="93"/>
        <v>1</v>
      </c>
      <c r="AY28" s="6">
        <f t="shared" ref="AY28:BA42" si="166">IF(AP28=0," ",IF(AS28=0," ",IF(AP28/AS28*100&gt;200,"СВ.200",AP28/AS28)))</f>
        <v>0.23332541345573826</v>
      </c>
      <c r="AZ28" s="6" t="str">
        <f t="shared" si="94"/>
        <v xml:space="preserve"> </v>
      </c>
      <c r="BA28" s="6">
        <f t="shared" si="94"/>
        <v>0.23332541345573826</v>
      </c>
      <c r="BB28" s="28">
        <f t="shared" si="133"/>
        <v>273624</v>
      </c>
      <c r="BC28" s="34">
        <v>255420</v>
      </c>
      <c r="BD28" s="34">
        <v>18204</v>
      </c>
      <c r="BE28" s="28">
        <f t="shared" si="95"/>
        <v>292094.21999999997</v>
      </c>
      <c r="BF28" s="34">
        <v>273890.21999999997</v>
      </c>
      <c r="BG28" s="34">
        <v>18204</v>
      </c>
      <c r="BH28" s="28">
        <f t="shared" si="96"/>
        <v>224283.09999999998</v>
      </c>
      <c r="BI28" s="34">
        <v>184724.86</v>
      </c>
      <c r="BJ28" s="34">
        <v>39558.240000000005</v>
      </c>
      <c r="BK28" s="6">
        <f t="shared" si="97"/>
        <v>1.0675021927901061</v>
      </c>
      <c r="BL28" s="6">
        <f t="shared" si="98"/>
        <v>1.0723131313131311</v>
      </c>
      <c r="BM28" s="6">
        <f t="shared" si="98"/>
        <v>1</v>
      </c>
      <c r="BN28" s="6">
        <f t="shared" si="155"/>
        <v>1.3023460974099252</v>
      </c>
      <c r="BO28" s="6">
        <f t="shared" si="159"/>
        <v>1.4826928005250619</v>
      </c>
      <c r="BP28" s="6">
        <f t="shared" si="156"/>
        <v>0.46018225279992231</v>
      </c>
      <c r="BQ28" s="28">
        <f t="shared" si="134"/>
        <v>684090.24</v>
      </c>
      <c r="BR28" s="34">
        <v>684090.24</v>
      </c>
      <c r="BS28" s="116"/>
      <c r="BT28" s="28">
        <f t="shared" si="99"/>
        <v>684286.96</v>
      </c>
      <c r="BU28" s="34">
        <v>684286.96</v>
      </c>
      <c r="BV28" s="116"/>
      <c r="BW28" s="28">
        <f t="shared" si="100"/>
        <v>318457.34000000003</v>
      </c>
      <c r="BX28" s="34">
        <v>318457.34000000003</v>
      </c>
      <c r="BY28" s="116">
        <v>0</v>
      </c>
      <c r="BZ28" s="6">
        <f t="shared" si="101"/>
        <v>1.0002875644008602</v>
      </c>
      <c r="CA28" s="6">
        <f t="shared" si="102"/>
        <v>1.0002875644008602</v>
      </c>
      <c r="CB28" s="6" t="str">
        <f t="shared" si="102"/>
        <v xml:space="preserve"> </v>
      </c>
      <c r="CC28" s="6" t="str">
        <f t="shared" si="103"/>
        <v>СВ.200</v>
      </c>
      <c r="CD28" s="6" t="str">
        <f t="shared" si="103"/>
        <v>СВ.200</v>
      </c>
      <c r="CE28" s="6" t="str">
        <f t="shared" si="103"/>
        <v xml:space="preserve"> </v>
      </c>
      <c r="CF28" s="28">
        <f t="shared" si="135"/>
        <v>8980686.629999999</v>
      </c>
      <c r="CG28" s="34">
        <v>8587282.4299999997</v>
      </c>
      <c r="CH28" s="34">
        <v>393404.2</v>
      </c>
      <c r="CI28" s="28">
        <f t="shared" si="136"/>
        <v>8752302.2699999996</v>
      </c>
      <c r="CJ28" s="34">
        <v>8575999.0700000003</v>
      </c>
      <c r="CK28" s="34">
        <v>176303.2</v>
      </c>
      <c r="CL28" s="28">
        <f t="shared" si="137"/>
        <v>10686962.550000001</v>
      </c>
      <c r="CM28" s="34">
        <v>10111558.75</v>
      </c>
      <c r="CN28" s="34">
        <v>575403.80000000005</v>
      </c>
      <c r="CO28" s="6">
        <f t="shared" si="104"/>
        <v>0.97456938768611734</v>
      </c>
      <c r="CP28" s="6">
        <f t="shared" si="104"/>
        <v>0.9986860383256313</v>
      </c>
      <c r="CQ28" s="6">
        <f>IF(CH28=0," ",IF(CK28/CH28*100&gt;200,"СВ.200",CK28/CH28))</f>
        <v>0.4481477320272636</v>
      </c>
      <c r="CR28" s="6">
        <f t="shared" si="105"/>
        <v>0.81897005150448465</v>
      </c>
      <c r="CS28" s="6">
        <f t="shared" si="105"/>
        <v>0.84813818344278524</v>
      </c>
      <c r="CT28" s="6">
        <f t="shared" si="105"/>
        <v>0.30639908877904526</v>
      </c>
      <c r="CU28" s="28">
        <f t="shared" si="138"/>
        <v>2670871.34</v>
      </c>
      <c r="CV28" s="34">
        <v>2641996.34</v>
      </c>
      <c r="CW28" s="34">
        <v>28875</v>
      </c>
      <c r="CX28" s="28">
        <f t="shared" si="106"/>
        <v>2670871.34</v>
      </c>
      <c r="CY28" s="34">
        <v>2641996.34</v>
      </c>
      <c r="CZ28" s="34">
        <v>28875</v>
      </c>
      <c r="DA28" s="28">
        <f t="shared" si="107"/>
        <v>7660000</v>
      </c>
      <c r="DB28" s="34">
        <v>7460000</v>
      </c>
      <c r="DC28" s="34">
        <v>200000</v>
      </c>
      <c r="DD28" s="6">
        <f t="shared" si="160"/>
        <v>1</v>
      </c>
      <c r="DE28" s="6">
        <f t="shared" si="160"/>
        <v>1</v>
      </c>
      <c r="DF28" s="6">
        <f t="shared" si="160"/>
        <v>1</v>
      </c>
      <c r="DG28" s="6">
        <f t="shared" si="109"/>
        <v>0.34867772062663183</v>
      </c>
      <c r="DH28" s="6">
        <f t="shared" si="109"/>
        <v>0.35415500536193029</v>
      </c>
      <c r="DI28" s="6">
        <f t="shared" si="109"/>
        <v>0.144375</v>
      </c>
      <c r="DJ28" s="28">
        <f t="shared" si="139"/>
        <v>455000</v>
      </c>
      <c r="DK28" s="34">
        <v>370000</v>
      </c>
      <c r="DL28" s="34">
        <v>85000</v>
      </c>
      <c r="DM28" s="28">
        <f t="shared" si="110"/>
        <v>313695.27</v>
      </c>
      <c r="DN28" s="34">
        <v>229954.68</v>
      </c>
      <c r="DO28" s="34">
        <v>83740.59</v>
      </c>
      <c r="DP28" s="28">
        <f t="shared" si="111"/>
        <v>928619.38</v>
      </c>
      <c r="DQ28" s="34">
        <v>602291.02</v>
      </c>
      <c r="DR28" s="34">
        <v>326328.36</v>
      </c>
      <c r="DS28" s="6">
        <f t="shared" ref="DS28:DU38" si="167">IF(DM28=0," ",IF(DM28/DJ28*100&gt;200,"СВ.200",DM28/DJ28))</f>
        <v>0.68944015384615387</v>
      </c>
      <c r="DT28" s="6">
        <f t="shared" si="167"/>
        <v>0.62149913513513511</v>
      </c>
      <c r="DU28" s="6">
        <f t="shared" si="167"/>
        <v>0.98518341176470581</v>
      </c>
      <c r="DV28" s="6">
        <f t="shared" ref="DV28:DX42" si="168">IF(DP28=0," ",IF(DM28/DP28*100&gt;200,"СВ.200",DM28/DP28))</f>
        <v>0.33780823096756823</v>
      </c>
      <c r="DW28" s="6">
        <f t="shared" si="168"/>
        <v>0.3817999478059626</v>
      </c>
      <c r="DX28" s="6">
        <f t="shared" si="168"/>
        <v>0.25661450325678098</v>
      </c>
      <c r="DY28" s="105">
        <f t="shared" si="140"/>
        <v>1666899</v>
      </c>
      <c r="DZ28" s="34">
        <v>0</v>
      </c>
      <c r="EA28" s="34">
        <v>1666899</v>
      </c>
      <c r="EB28" s="105">
        <f t="shared" si="141"/>
        <v>1666899</v>
      </c>
      <c r="EC28" s="34">
        <v>0</v>
      </c>
      <c r="ED28" s="34">
        <v>1666899</v>
      </c>
      <c r="EE28" s="105">
        <f t="shared" si="142"/>
        <v>1576622.46</v>
      </c>
      <c r="EF28" s="34">
        <v>0</v>
      </c>
      <c r="EG28" s="34">
        <v>1576622.46</v>
      </c>
      <c r="EH28" s="6">
        <f t="shared" si="161"/>
        <v>1</v>
      </c>
      <c r="EI28" s="6" t="str">
        <f t="shared" si="158"/>
        <v xml:space="preserve"> </v>
      </c>
      <c r="EJ28" s="6">
        <f t="shared" si="158"/>
        <v>1</v>
      </c>
      <c r="EK28" s="6">
        <f t="shared" si="115"/>
        <v>1.0572594532238238</v>
      </c>
      <c r="EL28" s="6" t="str">
        <f t="shared" si="115"/>
        <v xml:space="preserve"> </v>
      </c>
      <c r="EM28" s="6">
        <f t="shared" si="115"/>
        <v>1.0572594532238238</v>
      </c>
      <c r="EN28" s="28">
        <f t="shared" si="143"/>
        <v>153225</v>
      </c>
      <c r="EO28" s="34">
        <v>153225</v>
      </c>
      <c r="EP28" s="34">
        <v>0</v>
      </c>
      <c r="EQ28" s="28">
        <f t="shared" si="144"/>
        <v>134814.18</v>
      </c>
      <c r="ER28" s="34">
        <v>134814.18</v>
      </c>
      <c r="ES28" s="34">
        <v>0</v>
      </c>
      <c r="ET28" s="28">
        <f t="shared" si="145"/>
        <v>295365.55</v>
      </c>
      <c r="EU28" s="34">
        <v>295365.55</v>
      </c>
      <c r="EV28" s="34">
        <v>0</v>
      </c>
      <c r="EW28" s="6">
        <f t="shared" si="116"/>
        <v>0.87984454233969644</v>
      </c>
      <c r="EX28" s="6">
        <f t="shared" si="117"/>
        <v>0.87984454233969644</v>
      </c>
      <c r="EY28" s="6" t="str">
        <f t="shared" si="117"/>
        <v xml:space="preserve"> </v>
      </c>
      <c r="EZ28" s="6">
        <f t="shared" si="118"/>
        <v>0.45643163192186764</v>
      </c>
      <c r="FA28" s="6">
        <f t="shared" si="118"/>
        <v>0.45643163192186764</v>
      </c>
      <c r="FB28" s="6" t="str">
        <f t="shared" si="118"/>
        <v xml:space="preserve"> </v>
      </c>
      <c r="FC28" s="28">
        <f t="shared" si="146"/>
        <v>0</v>
      </c>
      <c r="FD28" s="34">
        <v>0</v>
      </c>
      <c r="FE28" s="34">
        <v>0</v>
      </c>
      <c r="FF28" s="28">
        <f t="shared" si="147"/>
        <v>0</v>
      </c>
      <c r="FG28" s="34">
        <v>0</v>
      </c>
      <c r="FH28" s="34">
        <v>0</v>
      </c>
      <c r="FI28" s="28">
        <f t="shared" si="148"/>
        <v>0</v>
      </c>
      <c r="FJ28" s="34">
        <v>0</v>
      </c>
      <c r="FK28" s="34">
        <v>0</v>
      </c>
      <c r="FL28" s="6" t="str">
        <f>IF(FC28=0," ",IF(FF28/FC28*100&gt;200,"СВ.200",FF28/FC28))</f>
        <v xml:space="preserve"> </v>
      </c>
      <c r="FM28" s="6" t="str">
        <f t="shared" si="119"/>
        <v xml:space="preserve"> </v>
      </c>
      <c r="FN28" s="6" t="str">
        <f t="shared" si="162"/>
        <v xml:space="preserve"> </v>
      </c>
      <c r="FO28" s="6" t="str">
        <f t="shared" si="164"/>
        <v xml:space="preserve"> </v>
      </c>
      <c r="FP28" s="6" t="str">
        <f t="shared" si="150"/>
        <v xml:space="preserve"> </v>
      </c>
      <c r="FQ28" s="6" t="str">
        <f t="shared" si="150"/>
        <v xml:space="preserve"> </v>
      </c>
      <c r="FR28" s="28">
        <f t="shared" si="151"/>
        <v>748613.57</v>
      </c>
      <c r="FS28" s="28"/>
      <c r="FT28" s="34">
        <v>748613.57</v>
      </c>
      <c r="FU28" s="28">
        <f t="shared" si="152"/>
        <v>748613.57</v>
      </c>
      <c r="FV28" s="28"/>
      <c r="FW28" s="34">
        <v>748613.57</v>
      </c>
      <c r="FX28" s="28">
        <f t="shared" si="153"/>
        <v>26000</v>
      </c>
      <c r="FY28" s="28"/>
      <c r="FZ28" s="34">
        <v>26000</v>
      </c>
      <c r="GA28" s="6">
        <f t="shared" si="33"/>
        <v>1</v>
      </c>
      <c r="GB28" s="6" t="str">
        <f t="shared" si="33"/>
        <v xml:space="preserve"> </v>
      </c>
      <c r="GC28" s="11">
        <f t="shared" si="33"/>
        <v>1</v>
      </c>
      <c r="GD28" s="6" t="str">
        <f t="shared" si="163"/>
        <v>СВ.200</v>
      </c>
      <c r="GE28" s="6" t="str">
        <f t="shared" si="154"/>
        <v xml:space="preserve"> </v>
      </c>
      <c r="GF28" s="6" t="str">
        <f t="shared" si="154"/>
        <v>СВ.200</v>
      </c>
      <c r="GG28" s="106">
        <f t="shared" si="120"/>
        <v>0.1960066259187509</v>
      </c>
      <c r="GH28" s="7">
        <f t="shared" si="121"/>
        <v>0.250837942109149</v>
      </c>
      <c r="GI28" s="7">
        <f t="shared" si="121"/>
        <v>7.5394134695927359E-2</v>
      </c>
      <c r="GJ28" s="107">
        <f t="shared" si="122"/>
        <v>0.12756360389101318</v>
      </c>
      <c r="GK28" s="7">
        <f t="shared" si="123"/>
        <v>0.15382957152786786</v>
      </c>
      <c r="GL28" s="7">
        <f t="shared" si="124"/>
        <v>7.0852314733531513E-2</v>
      </c>
      <c r="GM28" s="36">
        <f t="shared" si="36"/>
        <v>0.27697818370333693</v>
      </c>
      <c r="GN28" s="6">
        <f t="shared" si="36"/>
        <v>0.28769050274833863</v>
      </c>
      <c r="GO28" s="6">
        <f t="shared" si="36"/>
        <v>0.19858058083877336</v>
      </c>
      <c r="GP28" s="36">
        <f t="shared" si="37"/>
        <v>0.29112538902806173</v>
      </c>
      <c r="GQ28" s="6">
        <f t="shared" si="37"/>
        <v>0.30205266045869544</v>
      </c>
      <c r="GR28" s="6">
        <f t="shared" si="37"/>
        <v>0.23990137200573772</v>
      </c>
      <c r="GS28" s="36">
        <f t="shared" si="125"/>
        <v>7.3693570880528714E-3</v>
      </c>
      <c r="GT28" s="6">
        <f t="shared" si="125"/>
        <v>6.8989290159836066E-3</v>
      </c>
      <c r="GU28" s="6">
        <f t="shared" si="125"/>
        <v>1.081216279758191E-2</v>
      </c>
      <c r="GV28" s="36">
        <f t="shared" si="81"/>
        <v>1.3257575232347087E-2</v>
      </c>
      <c r="GW28" s="6">
        <f t="shared" si="38"/>
        <v>1.5083223459315275E-2</v>
      </c>
      <c r="GX28" s="6">
        <f t="shared" si="38"/>
        <v>4.6994428157927535E-3</v>
      </c>
      <c r="GY28" s="36">
        <f t="shared" si="39"/>
        <v>0.25168760060158346</v>
      </c>
      <c r="GZ28" s="6">
        <f t="shared" si="39"/>
        <v>0.27860901049938652</v>
      </c>
      <c r="HA28" s="6">
        <f t="shared" si="39"/>
        <v>5.4664529046701313E-2</v>
      </c>
      <c r="HB28" s="36">
        <f t="shared" si="40"/>
        <v>0.12122553375403894</v>
      </c>
      <c r="HC28" s="6">
        <f t="shared" si="40"/>
        <v>0.1454955973780776</v>
      </c>
      <c r="HD28" s="6">
        <f t="shared" si="40"/>
        <v>7.4542084874761466E-3</v>
      </c>
      <c r="HE28" s="36">
        <f t="shared" si="41"/>
        <v>9.7049408067711521E-3</v>
      </c>
      <c r="HF28" s="6">
        <f t="shared" si="41"/>
        <v>1.1031032656984864E-2</v>
      </c>
      <c r="HG28" s="11" t="str">
        <f t="shared" si="41"/>
        <v xml:space="preserve"> </v>
      </c>
      <c r="HH28" s="36">
        <f t="shared" si="42"/>
        <v>6.1189472826171706E-3</v>
      </c>
      <c r="HI28" s="6">
        <f t="shared" si="42"/>
        <v>7.4242607217751408E-3</v>
      </c>
      <c r="HJ28" s="6" t="str">
        <f t="shared" si="42"/>
        <v xml:space="preserve"> </v>
      </c>
      <c r="HK28" s="80"/>
      <c r="HL28" s="80"/>
      <c r="HM28" s="80"/>
      <c r="HN28" s="80"/>
      <c r="HO28" s="80"/>
      <c r="HP28" s="80"/>
      <c r="HQ28" s="80"/>
      <c r="HR28" s="80"/>
      <c r="HS28" s="80"/>
      <c r="HT28" s="80"/>
      <c r="HU28" s="80"/>
      <c r="HV28" s="80"/>
      <c r="HW28" s="80"/>
      <c r="HX28" s="80"/>
      <c r="HY28" s="80"/>
      <c r="HZ28" s="80"/>
      <c r="IA28" s="80"/>
      <c r="IB28" s="80"/>
      <c r="IC28" s="80"/>
      <c r="ID28" s="80"/>
      <c r="IE28" s="80"/>
      <c r="IF28" s="80"/>
      <c r="IG28" s="80"/>
      <c r="IH28" s="80"/>
      <c r="II28" s="80"/>
      <c r="IJ28" s="80"/>
    </row>
    <row r="29" spans="1:244" s="9" customFormat="1" ht="15.75" outlineLevel="1" x14ac:dyDescent="0.2">
      <c r="A29" s="26">
        <v>18</v>
      </c>
      <c r="B29" s="27" t="s">
        <v>43</v>
      </c>
      <c r="C29" s="28">
        <f t="shared" si="126"/>
        <v>53647377.899999999</v>
      </c>
      <c r="D29" s="34">
        <v>28432526.640000001</v>
      </c>
      <c r="E29" s="29">
        <v>25214851.259999998</v>
      </c>
      <c r="F29" s="28">
        <f t="shared" si="127"/>
        <v>49524414.340000004</v>
      </c>
      <c r="G29" s="34">
        <v>25735736.550000001</v>
      </c>
      <c r="H29" s="29">
        <v>23788677.789999999</v>
      </c>
      <c r="I29" s="28">
        <f t="shared" si="128"/>
        <v>6208364.75</v>
      </c>
      <c r="J29" s="34">
        <v>4164879.48</v>
      </c>
      <c r="K29" s="34">
        <v>2043485.27</v>
      </c>
      <c r="L29" s="28">
        <f t="shared" si="85"/>
        <v>5620551.0499999998</v>
      </c>
      <c r="M29" s="34">
        <v>3856675.67</v>
      </c>
      <c r="N29" s="34">
        <v>1763875.3800000001</v>
      </c>
      <c r="O29" s="28">
        <f t="shared" si="86"/>
        <v>5455842.2199999997</v>
      </c>
      <c r="P29" s="34">
        <v>3708554.88</v>
      </c>
      <c r="Q29" s="34">
        <v>1747287.34</v>
      </c>
      <c r="R29" s="6">
        <f t="shared" si="87"/>
        <v>0.90531907778131104</v>
      </c>
      <c r="S29" s="6">
        <f t="shared" si="87"/>
        <v>0.92599934488380442</v>
      </c>
      <c r="T29" s="6">
        <f t="shared" si="87"/>
        <v>0.86317009762443753</v>
      </c>
      <c r="U29" s="6">
        <f t="shared" si="88"/>
        <v>1.0301894415854276</v>
      </c>
      <c r="V29" s="6">
        <f t="shared" si="88"/>
        <v>1.0399402987936908</v>
      </c>
      <c r="W29" s="6">
        <f t="shared" si="88"/>
        <v>1.0094935959416955</v>
      </c>
      <c r="X29" s="28">
        <f>Y29+Z29</f>
        <v>435000</v>
      </c>
      <c r="Y29" s="34">
        <v>270000</v>
      </c>
      <c r="Z29" s="34">
        <v>165000</v>
      </c>
      <c r="AA29" s="28">
        <f t="shared" si="89"/>
        <v>428766.03</v>
      </c>
      <c r="AB29" s="34">
        <v>267904.99</v>
      </c>
      <c r="AC29" s="34">
        <v>160861.04</v>
      </c>
      <c r="AD29" s="28">
        <f t="shared" si="90"/>
        <v>387623.83999999997</v>
      </c>
      <c r="AE29" s="34">
        <v>236179.44</v>
      </c>
      <c r="AF29" s="34">
        <v>151444.4</v>
      </c>
      <c r="AG29" s="6">
        <f t="shared" si="91"/>
        <v>0.98566903448275867</v>
      </c>
      <c r="AH29" s="6">
        <f t="shared" si="91"/>
        <v>0.99224070370370365</v>
      </c>
      <c r="AI29" s="6">
        <f t="shared" si="91"/>
        <v>0.97491539393939397</v>
      </c>
      <c r="AJ29" s="6">
        <f t="shared" si="165"/>
        <v>1.1061394727424403</v>
      </c>
      <c r="AK29" s="6">
        <f t="shared" si="165"/>
        <v>1.1343281616723284</v>
      </c>
      <c r="AL29" s="6">
        <f t="shared" si="165"/>
        <v>1.0621788590400174</v>
      </c>
      <c r="AM29" s="28">
        <f t="shared" si="130"/>
        <v>863220.57</v>
      </c>
      <c r="AN29" s="34">
        <v>150000</v>
      </c>
      <c r="AO29" s="34">
        <v>713220.57</v>
      </c>
      <c r="AP29" s="28">
        <f t="shared" si="131"/>
        <v>316421.92</v>
      </c>
      <c r="AQ29" s="34">
        <v>7065.79</v>
      </c>
      <c r="AR29" s="34">
        <v>309356.13</v>
      </c>
      <c r="AS29" s="28">
        <f t="shared" si="132"/>
        <v>277906.85000000003</v>
      </c>
      <c r="AT29" s="34">
        <v>6380.7</v>
      </c>
      <c r="AU29" s="34">
        <v>271526.15000000002</v>
      </c>
      <c r="AV29" s="6">
        <f t="shared" si="93"/>
        <v>0.36655975424682014</v>
      </c>
      <c r="AW29" s="6">
        <f t="shared" si="93"/>
        <v>4.7105266666666666E-2</v>
      </c>
      <c r="AX29" s="6">
        <f t="shared" si="93"/>
        <v>0.43374538398408785</v>
      </c>
      <c r="AY29" s="6">
        <f t="shared" si="166"/>
        <v>1.1385898548380506</v>
      </c>
      <c r="AZ29" s="6">
        <f t="shared" si="94"/>
        <v>1.1073690974344508</v>
      </c>
      <c r="BA29" s="6">
        <f t="shared" si="94"/>
        <v>1.1393235237195385</v>
      </c>
      <c r="BB29" s="28">
        <f t="shared" si="133"/>
        <v>706933</v>
      </c>
      <c r="BC29" s="34">
        <v>706933</v>
      </c>
      <c r="BD29" s="34">
        <v>0</v>
      </c>
      <c r="BE29" s="28">
        <f t="shared" si="95"/>
        <v>934456.03</v>
      </c>
      <c r="BF29" s="34">
        <v>934456.03</v>
      </c>
      <c r="BG29" s="34">
        <v>0</v>
      </c>
      <c r="BH29" s="28">
        <f t="shared" si="96"/>
        <v>718658.39</v>
      </c>
      <c r="BI29" s="34">
        <v>718658.39</v>
      </c>
      <c r="BJ29" s="34">
        <v>0</v>
      </c>
      <c r="BK29" s="6">
        <f t="shared" si="97"/>
        <v>1.3218452526618505</v>
      </c>
      <c r="BL29" s="6">
        <f t="shared" si="98"/>
        <v>1.3218452526618505</v>
      </c>
      <c r="BM29" s="6" t="str">
        <f t="shared" si="98"/>
        <v xml:space="preserve"> </v>
      </c>
      <c r="BN29" s="6">
        <f t="shared" si="155"/>
        <v>1.3002784674927401</v>
      </c>
      <c r="BO29" s="6">
        <f t="shared" si="159"/>
        <v>1.3002784674927401</v>
      </c>
      <c r="BP29" s="6" t="str">
        <f t="shared" si="156"/>
        <v xml:space="preserve"> </v>
      </c>
      <c r="BQ29" s="28">
        <f t="shared" si="134"/>
        <v>10426.84</v>
      </c>
      <c r="BR29" s="34">
        <v>10426.84</v>
      </c>
      <c r="BS29" s="116"/>
      <c r="BT29" s="28">
        <f t="shared" si="99"/>
        <v>11513.08</v>
      </c>
      <c r="BU29" s="34">
        <v>11513.08</v>
      </c>
      <c r="BV29" s="116"/>
      <c r="BW29" s="28">
        <f t="shared" si="100"/>
        <v>6371.26</v>
      </c>
      <c r="BX29" s="34">
        <v>6371.26</v>
      </c>
      <c r="BY29" s="116">
        <v>0</v>
      </c>
      <c r="BZ29" s="6">
        <f t="shared" si="101"/>
        <v>1.1041772962853558</v>
      </c>
      <c r="CA29" s="6">
        <f t="shared" si="102"/>
        <v>1.1041772962853558</v>
      </c>
      <c r="CB29" s="6" t="str">
        <f t="shared" si="102"/>
        <v xml:space="preserve"> </v>
      </c>
      <c r="CC29" s="6">
        <f t="shared" si="103"/>
        <v>1.8070334596296493</v>
      </c>
      <c r="CD29" s="6">
        <f t="shared" si="103"/>
        <v>1.8070334596296493</v>
      </c>
      <c r="CE29" s="6" t="str">
        <f t="shared" si="103"/>
        <v xml:space="preserve"> </v>
      </c>
      <c r="CF29" s="28">
        <f t="shared" si="135"/>
        <v>1920744.87</v>
      </c>
      <c r="CG29" s="34">
        <v>975359.87</v>
      </c>
      <c r="CH29" s="34">
        <v>945385</v>
      </c>
      <c r="CI29" s="28">
        <f t="shared" si="136"/>
        <v>1941489.06</v>
      </c>
      <c r="CJ29" s="34">
        <v>940225.06</v>
      </c>
      <c r="CK29" s="34">
        <v>1001264</v>
      </c>
      <c r="CL29" s="28">
        <f t="shared" si="137"/>
        <v>1906261.8599999999</v>
      </c>
      <c r="CM29" s="34">
        <v>1052733.24</v>
      </c>
      <c r="CN29" s="34">
        <v>853528.62</v>
      </c>
      <c r="CO29" s="6">
        <f t="shared" si="104"/>
        <v>1.0108000757018811</v>
      </c>
      <c r="CP29" s="6">
        <f t="shared" si="104"/>
        <v>0.9639775932138771</v>
      </c>
      <c r="CQ29" s="6">
        <f>IF(CH29=0," ",IF(CK29/CH29*100&gt;200,"СВ.200",CK29/CH29))</f>
        <v>1.0591071362460796</v>
      </c>
      <c r="CR29" s="6">
        <f t="shared" si="105"/>
        <v>1.0184797276487503</v>
      </c>
      <c r="CS29" s="6">
        <f t="shared" si="105"/>
        <v>0.89312755052742521</v>
      </c>
      <c r="CT29" s="6">
        <f t="shared" si="105"/>
        <v>1.1730877870269891</v>
      </c>
      <c r="CU29" s="28">
        <f t="shared" si="138"/>
        <v>0</v>
      </c>
      <c r="CV29" s="34">
        <v>0</v>
      </c>
      <c r="CW29" s="34">
        <v>0</v>
      </c>
      <c r="CX29" s="28">
        <f t="shared" si="106"/>
        <v>0</v>
      </c>
      <c r="CY29" s="34">
        <v>0</v>
      </c>
      <c r="CZ29" s="34">
        <v>0</v>
      </c>
      <c r="DA29" s="28">
        <f t="shared" si="107"/>
        <v>1000</v>
      </c>
      <c r="DB29" s="34">
        <v>0</v>
      </c>
      <c r="DC29" s="34">
        <v>1000</v>
      </c>
      <c r="DD29" s="6" t="str">
        <f t="shared" si="160"/>
        <v xml:space="preserve"> </v>
      </c>
      <c r="DE29" s="6" t="str">
        <f t="shared" si="160"/>
        <v xml:space="preserve"> </v>
      </c>
      <c r="DF29" s="6" t="str">
        <f t="shared" si="160"/>
        <v xml:space="preserve"> </v>
      </c>
      <c r="DG29" s="6">
        <f t="shared" si="109"/>
        <v>0</v>
      </c>
      <c r="DH29" s="6" t="str">
        <f t="shared" si="109"/>
        <v xml:space="preserve"> </v>
      </c>
      <c r="DI29" s="6">
        <f t="shared" si="109"/>
        <v>0</v>
      </c>
      <c r="DJ29" s="28">
        <f t="shared" si="139"/>
        <v>259000</v>
      </c>
      <c r="DK29" s="34">
        <v>209000</v>
      </c>
      <c r="DL29" s="34">
        <v>50000</v>
      </c>
      <c r="DM29" s="28">
        <f t="shared" si="110"/>
        <v>273600.83999999997</v>
      </c>
      <c r="DN29" s="34">
        <v>224521.8</v>
      </c>
      <c r="DO29" s="34">
        <v>49079.040000000001</v>
      </c>
      <c r="DP29" s="28">
        <f t="shared" si="111"/>
        <v>441734.2</v>
      </c>
      <c r="DQ29" s="34">
        <v>247036.67</v>
      </c>
      <c r="DR29" s="34">
        <v>194697.53</v>
      </c>
      <c r="DS29" s="6">
        <f t="shared" si="167"/>
        <v>1.0563738996138994</v>
      </c>
      <c r="DT29" s="6">
        <f t="shared" si="167"/>
        <v>1.074266985645933</v>
      </c>
      <c r="DU29" s="6">
        <f t="shared" si="167"/>
        <v>0.98158080000000003</v>
      </c>
      <c r="DV29" s="6">
        <f t="shared" si="168"/>
        <v>0.6193788934612714</v>
      </c>
      <c r="DW29" s="6">
        <f t="shared" si="168"/>
        <v>0.90886021091524583</v>
      </c>
      <c r="DX29" s="6">
        <f t="shared" si="168"/>
        <v>0.25207839051681857</v>
      </c>
      <c r="DY29" s="105">
        <f t="shared" si="140"/>
        <v>0</v>
      </c>
      <c r="DZ29" s="34">
        <v>0</v>
      </c>
      <c r="EA29" s="34">
        <v>0</v>
      </c>
      <c r="EB29" s="105">
        <f t="shared" si="141"/>
        <v>0</v>
      </c>
      <c r="EC29" s="34">
        <v>0</v>
      </c>
      <c r="ED29" s="34">
        <v>0</v>
      </c>
      <c r="EE29" s="105">
        <f t="shared" si="142"/>
        <v>73030</v>
      </c>
      <c r="EF29" s="34">
        <v>0</v>
      </c>
      <c r="EG29" s="34">
        <v>73030</v>
      </c>
      <c r="EH29" s="6" t="str">
        <f t="shared" si="161"/>
        <v xml:space="preserve"> </v>
      </c>
      <c r="EI29" s="6" t="str">
        <f t="shared" si="158"/>
        <v xml:space="preserve"> </v>
      </c>
      <c r="EJ29" s="6" t="str">
        <f t="shared" si="158"/>
        <v xml:space="preserve"> </v>
      </c>
      <c r="EK29" s="6">
        <f t="shared" si="115"/>
        <v>0</v>
      </c>
      <c r="EL29" s="6" t="str">
        <f t="shared" si="115"/>
        <v xml:space="preserve"> </v>
      </c>
      <c r="EM29" s="6">
        <f t="shared" si="115"/>
        <v>0</v>
      </c>
      <c r="EN29" s="28">
        <f t="shared" si="143"/>
        <v>183075</v>
      </c>
      <c r="EO29" s="34">
        <v>183075</v>
      </c>
      <c r="EP29" s="34">
        <v>0</v>
      </c>
      <c r="EQ29" s="28">
        <f t="shared" si="144"/>
        <v>160749.04</v>
      </c>
      <c r="ER29" s="34">
        <v>160749.04</v>
      </c>
      <c r="ES29" s="34">
        <v>0</v>
      </c>
      <c r="ET29" s="28">
        <f t="shared" si="145"/>
        <v>225309.28</v>
      </c>
      <c r="EU29" s="34">
        <v>225309.28</v>
      </c>
      <c r="EV29" s="34">
        <v>0</v>
      </c>
      <c r="EW29" s="6">
        <f t="shared" si="116"/>
        <v>0.87805019800628159</v>
      </c>
      <c r="EX29" s="6">
        <f t="shared" si="117"/>
        <v>0.87805019800628159</v>
      </c>
      <c r="EY29" s="6" t="str">
        <f t="shared" si="117"/>
        <v xml:space="preserve"> </v>
      </c>
      <c r="EZ29" s="6">
        <f t="shared" si="118"/>
        <v>0.7134594722418891</v>
      </c>
      <c r="FA29" s="6">
        <f t="shared" si="118"/>
        <v>0.7134594722418891</v>
      </c>
      <c r="FB29" s="6" t="str">
        <f t="shared" si="118"/>
        <v xml:space="preserve"> </v>
      </c>
      <c r="FC29" s="28">
        <f t="shared" si="146"/>
        <v>1760084.77</v>
      </c>
      <c r="FD29" s="34">
        <v>1660084.77</v>
      </c>
      <c r="FE29" s="34">
        <v>100000</v>
      </c>
      <c r="FF29" s="28">
        <f t="shared" si="147"/>
        <v>1462236.8499999999</v>
      </c>
      <c r="FG29" s="34">
        <v>1288801.3799999999</v>
      </c>
      <c r="FH29" s="34">
        <v>173435.47</v>
      </c>
      <c r="FI29" s="28">
        <f t="shared" si="148"/>
        <v>1330728.24</v>
      </c>
      <c r="FJ29" s="34">
        <v>1177782.3</v>
      </c>
      <c r="FK29" s="34">
        <v>152945.94</v>
      </c>
      <c r="FL29" s="6">
        <f>IF(FC29=0," ",IF(FF29/FC29*100&gt;200,"СВ.200",FF29/FC29))</f>
        <v>0.83077637789002623</v>
      </c>
      <c r="FM29" s="6">
        <f t="shared" si="119"/>
        <v>0.77634672836616647</v>
      </c>
      <c r="FN29" s="6">
        <f t="shared" si="162"/>
        <v>0.57658332519870359</v>
      </c>
      <c r="FO29" s="6">
        <f t="shared" si="164"/>
        <v>1.098824542868347</v>
      </c>
      <c r="FP29" s="6">
        <f t="shared" si="150"/>
        <v>1.094261121091733</v>
      </c>
      <c r="FQ29" s="6">
        <f t="shared" si="150"/>
        <v>1.1339658313257612</v>
      </c>
      <c r="FR29" s="28">
        <f t="shared" si="151"/>
        <v>69879.7</v>
      </c>
      <c r="FS29" s="28"/>
      <c r="FT29" s="34">
        <v>69879.7</v>
      </c>
      <c r="FU29" s="28">
        <f t="shared" si="152"/>
        <v>69879.7</v>
      </c>
      <c r="FV29" s="28"/>
      <c r="FW29" s="34">
        <v>69879.7</v>
      </c>
      <c r="FX29" s="28">
        <f t="shared" si="153"/>
        <v>49114.7</v>
      </c>
      <c r="FY29" s="28"/>
      <c r="FZ29" s="34">
        <v>49114.7</v>
      </c>
      <c r="GA29" s="6">
        <f t="shared" si="33"/>
        <v>1</v>
      </c>
      <c r="GB29" s="6" t="str">
        <f t="shared" si="33"/>
        <v xml:space="preserve"> </v>
      </c>
      <c r="GC29" s="11">
        <f t="shared" si="33"/>
        <v>1</v>
      </c>
      <c r="GD29" s="6">
        <f t="shared" si="163"/>
        <v>1.4227858461926877</v>
      </c>
      <c r="GE29" s="6" t="str">
        <f t="shared" si="154"/>
        <v xml:space="preserve"> </v>
      </c>
      <c r="GF29" s="6">
        <f t="shared" si="154"/>
        <v>1.4227858461926877</v>
      </c>
      <c r="GG29" s="106">
        <f t="shared" si="120"/>
        <v>0.11016469942570147</v>
      </c>
      <c r="GH29" s="7">
        <f t="shared" si="121"/>
        <v>0.14410136942437732</v>
      </c>
      <c r="GI29" s="7">
        <f t="shared" si="121"/>
        <v>7.3450376495262967E-2</v>
      </c>
      <c r="GJ29" s="107">
        <f t="shared" si="122"/>
        <v>0.10476842056431615</v>
      </c>
      <c r="GK29" s="7">
        <f t="shared" si="123"/>
        <v>0.13564308648441664</v>
      </c>
      <c r="GL29" s="7">
        <f t="shared" si="124"/>
        <v>6.9953828472434948E-2</v>
      </c>
      <c r="GM29" s="36">
        <f t="shared" si="36"/>
        <v>7.1047479815132916E-2</v>
      </c>
      <c r="GN29" s="6">
        <f t="shared" si="36"/>
        <v>6.3685033022890039E-2</v>
      </c>
      <c r="GO29" s="6">
        <f t="shared" si="36"/>
        <v>8.6674009782500908E-2</v>
      </c>
      <c r="GP29" s="36">
        <f t="shared" si="37"/>
        <v>7.6285407993936835E-2</v>
      </c>
      <c r="GQ29" s="6">
        <f t="shared" si="37"/>
        <v>6.9465263072017669E-2</v>
      </c>
      <c r="GR29" s="6">
        <f t="shared" si="37"/>
        <v>9.1197508522399121E-2</v>
      </c>
      <c r="GS29" s="36">
        <f t="shared" si="125"/>
        <v>0.13172272236274457</v>
      </c>
      <c r="GT29" s="6">
        <f t="shared" si="125"/>
        <v>0.19378394367997057</v>
      </c>
      <c r="GU29" s="6" t="str">
        <f t="shared" si="125"/>
        <v xml:space="preserve"> </v>
      </c>
      <c r="GV29" s="36">
        <f t="shared" si="81"/>
        <v>0.16625701318022901</v>
      </c>
      <c r="GW29" s="6">
        <f t="shared" si="38"/>
        <v>0.24229572563461113</v>
      </c>
      <c r="GX29" s="6" t="str">
        <f t="shared" si="38"/>
        <v xml:space="preserve"> </v>
      </c>
      <c r="GY29" s="36">
        <f t="shared" si="39"/>
        <v>1.8328975796517812E-4</v>
      </c>
      <c r="GZ29" s="6" t="str">
        <f t="shared" si="39"/>
        <v xml:space="preserve"> </v>
      </c>
      <c r="HA29" s="6">
        <f t="shared" si="39"/>
        <v>5.723157131098998E-4</v>
      </c>
      <c r="HB29" s="36" t="str">
        <f t="shared" si="40"/>
        <v xml:space="preserve"> </v>
      </c>
      <c r="HC29" s="6" t="str">
        <f t="shared" si="40"/>
        <v xml:space="preserve"> </v>
      </c>
      <c r="HD29" s="6" t="str">
        <f t="shared" si="40"/>
        <v xml:space="preserve"> </v>
      </c>
      <c r="HE29" s="36">
        <f t="shared" si="41"/>
        <v>4.1296883398508545E-2</v>
      </c>
      <c r="HF29" s="6">
        <f t="shared" si="41"/>
        <v>6.0753929034481485E-2</v>
      </c>
      <c r="HG29" s="11" t="str">
        <f t="shared" si="41"/>
        <v xml:space="preserve"> </v>
      </c>
      <c r="HH29" s="36">
        <f t="shared" si="42"/>
        <v>2.8600227730339718E-2</v>
      </c>
      <c r="HI29" s="6">
        <f t="shared" si="42"/>
        <v>4.1680725514572504E-2</v>
      </c>
      <c r="HJ29" s="6" t="str">
        <f t="shared" si="42"/>
        <v xml:space="preserve"> </v>
      </c>
      <c r="HK29" s="80"/>
      <c r="HL29" s="80"/>
      <c r="HM29" s="80"/>
      <c r="HN29" s="80"/>
      <c r="HO29" s="80"/>
      <c r="HP29" s="80"/>
      <c r="HQ29" s="80"/>
      <c r="HR29" s="80"/>
      <c r="HS29" s="80"/>
      <c r="HT29" s="80"/>
      <c r="HU29" s="80"/>
      <c r="HV29" s="80"/>
      <c r="HW29" s="80"/>
      <c r="HX29" s="80"/>
      <c r="HY29" s="80"/>
      <c r="HZ29" s="80"/>
      <c r="IA29" s="80"/>
      <c r="IB29" s="80"/>
      <c r="IC29" s="80"/>
      <c r="ID29" s="80"/>
      <c r="IE29" s="80"/>
      <c r="IF29" s="80"/>
      <c r="IG29" s="80"/>
      <c r="IH29" s="80"/>
      <c r="II29" s="80"/>
      <c r="IJ29" s="80"/>
    </row>
    <row r="30" spans="1:244" s="9" customFormat="1" ht="15.75" outlineLevel="1" x14ac:dyDescent="0.2">
      <c r="A30" s="26">
        <v>19</v>
      </c>
      <c r="B30" s="27" t="s">
        <v>44</v>
      </c>
      <c r="C30" s="28">
        <f t="shared" si="126"/>
        <v>429620850.13</v>
      </c>
      <c r="D30" s="34">
        <v>175314331.63999999</v>
      </c>
      <c r="E30" s="29">
        <v>254306518.48999998</v>
      </c>
      <c r="F30" s="28">
        <f t="shared" si="127"/>
        <v>372661831.80000001</v>
      </c>
      <c r="G30" s="34">
        <v>158224679.24000001</v>
      </c>
      <c r="H30" s="29">
        <v>214437152.56</v>
      </c>
      <c r="I30" s="28">
        <f t="shared" si="128"/>
        <v>40506910.990000002</v>
      </c>
      <c r="J30" s="34">
        <v>24060804.539999999</v>
      </c>
      <c r="K30" s="34">
        <v>16446106.450000001</v>
      </c>
      <c r="L30" s="28">
        <f t="shared" si="85"/>
        <v>42732239.850000001</v>
      </c>
      <c r="M30" s="34">
        <v>25232757.970000003</v>
      </c>
      <c r="N30" s="34">
        <v>17499481.879999999</v>
      </c>
      <c r="O30" s="28">
        <f t="shared" si="86"/>
        <v>43068895.350000001</v>
      </c>
      <c r="P30" s="34">
        <v>29139296</v>
      </c>
      <c r="Q30" s="34">
        <v>13929599.35</v>
      </c>
      <c r="R30" s="6">
        <f t="shared" si="87"/>
        <v>1.0549370170573946</v>
      </c>
      <c r="S30" s="6">
        <f t="shared" si="87"/>
        <v>1.0487079901277483</v>
      </c>
      <c r="T30" s="6">
        <f t="shared" si="87"/>
        <v>1.0640501405729377</v>
      </c>
      <c r="U30" s="6">
        <f t="shared" si="88"/>
        <v>0.99218332633646245</v>
      </c>
      <c r="V30" s="6">
        <f t="shared" si="88"/>
        <v>0.86593574429526377</v>
      </c>
      <c r="W30" s="6">
        <f t="shared" si="88"/>
        <v>1.256280345206052</v>
      </c>
      <c r="X30" s="28">
        <f t="shared" si="129"/>
        <v>6440840.2799999993</v>
      </c>
      <c r="Y30" s="34">
        <v>4000000</v>
      </c>
      <c r="Z30" s="34">
        <v>2440840.2799999998</v>
      </c>
      <c r="AA30" s="28">
        <f t="shared" si="89"/>
        <v>7295091.5300000003</v>
      </c>
      <c r="AB30" s="34">
        <v>4683697.07</v>
      </c>
      <c r="AC30" s="34">
        <v>2611394.46</v>
      </c>
      <c r="AD30" s="28">
        <f t="shared" si="90"/>
        <v>7766022.0499999998</v>
      </c>
      <c r="AE30" s="34">
        <v>4924536.42</v>
      </c>
      <c r="AF30" s="34">
        <v>2841485.63</v>
      </c>
      <c r="AG30" s="6">
        <f t="shared" si="91"/>
        <v>1.1326304042428452</v>
      </c>
      <c r="AH30" s="6">
        <f t="shared" si="91"/>
        <v>1.1709242675</v>
      </c>
      <c r="AI30" s="6">
        <f t="shared" si="91"/>
        <v>1.0698751906863813</v>
      </c>
      <c r="AJ30" s="6">
        <f t="shared" si="165"/>
        <v>0.93936013612013891</v>
      </c>
      <c r="AK30" s="6">
        <f t="shared" si="165"/>
        <v>0.95109400571759817</v>
      </c>
      <c r="AL30" s="6">
        <f t="shared" si="165"/>
        <v>0.91902434150265266</v>
      </c>
      <c r="AM30" s="28">
        <f t="shared" si="130"/>
        <v>1556192.94</v>
      </c>
      <c r="AN30" s="34">
        <v>610670</v>
      </c>
      <c r="AO30" s="34">
        <v>945522.94</v>
      </c>
      <c r="AP30" s="28">
        <f t="shared" si="131"/>
        <v>1309402.6200000001</v>
      </c>
      <c r="AQ30" s="34">
        <v>429069</v>
      </c>
      <c r="AR30" s="34">
        <v>880333.62</v>
      </c>
      <c r="AS30" s="28">
        <f t="shared" si="132"/>
        <v>1945347.5300000003</v>
      </c>
      <c r="AT30" s="34">
        <v>592615.37</v>
      </c>
      <c r="AU30" s="34">
        <v>1352732.1600000001</v>
      </c>
      <c r="AV30" s="6">
        <f t="shared" si="93"/>
        <v>0.84141406013575681</v>
      </c>
      <c r="AW30" s="6">
        <f t="shared" si="93"/>
        <v>0.70262007303453589</v>
      </c>
      <c r="AX30" s="6">
        <f t="shared" si="93"/>
        <v>0.93105474521855602</v>
      </c>
      <c r="AY30" s="6">
        <f t="shared" si="166"/>
        <v>0.67309444703692611</v>
      </c>
      <c r="AZ30" s="6">
        <f t="shared" si="94"/>
        <v>0.72402610819898239</v>
      </c>
      <c r="BA30" s="6">
        <f t="shared" si="94"/>
        <v>0.65078191088470894</v>
      </c>
      <c r="BB30" s="28">
        <f t="shared" si="133"/>
        <v>2546511.09</v>
      </c>
      <c r="BC30" s="34">
        <v>477000</v>
      </c>
      <c r="BD30" s="34">
        <v>2069511.09</v>
      </c>
      <c r="BE30" s="28">
        <f t="shared" si="95"/>
        <v>2535021.9500000002</v>
      </c>
      <c r="BF30" s="34">
        <v>425356.75</v>
      </c>
      <c r="BG30" s="34">
        <v>2109665.2000000002</v>
      </c>
      <c r="BH30" s="28">
        <f t="shared" si="96"/>
        <v>2378210.4899999998</v>
      </c>
      <c r="BI30" s="34">
        <v>569509.57999999996</v>
      </c>
      <c r="BJ30" s="34">
        <v>1808700.91</v>
      </c>
      <c r="BK30" s="6">
        <f t="shared" si="97"/>
        <v>0.99548828196935135</v>
      </c>
      <c r="BL30" s="6">
        <f t="shared" si="98"/>
        <v>0.89173322851153036</v>
      </c>
      <c r="BM30" s="6">
        <f t="shared" si="98"/>
        <v>1.0194027034665469</v>
      </c>
      <c r="BN30" s="6">
        <f t="shared" si="155"/>
        <v>1.0659367455737698</v>
      </c>
      <c r="BO30" s="6">
        <f t="shared" si="159"/>
        <v>0.74688251951793339</v>
      </c>
      <c r="BP30" s="6">
        <f t="shared" si="156"/>
        <v>1.1663980420068458</v>
      </c>
      <c r="BQ30" s="28">
        <f t="shared" si="134"/>
        <v>556424.52</v>
      </c>
      <c r="BR30" s="34">
        <v>556424.52</v>
      </c>
      <c r="BS30" s="116"/>
      <c r="BT30" s="28">
        <f t="shared" si="99"/>
        <v>604254.89</v>
      </c>
      <c r="BU30" s="34">
        <v>604254.89</v>
      </c>
      <c r="BV30" s="116"/>
      <c r="BW30" s="28">
        <f t="shared" si="100"/>
        <v>807941.3</v>
      </c>
      <c r="BX30" s="34">
        <v>807941.3</v>
      </c>
      <c r="BY30" s="116">
        <v>0</v>
      </c>
      <c r="BZ30" s="6">
        <f t="shared" si="101"/>
        <v>1.0859602125370031</v>
      </c>
      <c r="CA30" s="6">
        <f t="shared" si="102"/>
        <v>1.0859602125370031</v>
      </c>
      <c r="CB30" s="6" t="str">
        <f t="shared" si="102"/>
        <v xml:space="preserve"> </v>
      </c>
      <c r="CC30" s="6">
        <f t="shared" si="103"/>
        <v>0.74789454382391396</v>
      </c>
      <c r="CD30" s="6">
        <f t="shared" si="103"/>
        <v>0.74789454382391396</v>
      </c>
      <c r="CE30" s="6" t="str">
        <f t="shared" si="103"/>
        <v xml:space="preserve"> </v>
      </c>
      <c r="CF30" s="28">
        <f t="shared" si="135"/>
        <v>24532160.469999999</v>
      </c>
      <c r="CG30" s="34">
        <v>16284101.02</v>
      </c>
      <c r="CH30" s="34">
        <v>8248059.4500000002</v>
      </c>
      <c r="CI30" s="28">
        <f t="shared" si="136"/>
        <v>24267590</v>
      </c>
      <c r="CJ30" s="34">
        <v>15846523.310000001</v>
      </c>
      <c r="CK30" s="34">
        <v>8421066.6900000013</v>
      </c>
      <c r="CL30" s="28">
        <f t="shared" si="137"/>
        <v>20320089.620000001</v>
      </c>
      <c r="CM30" s="34">
        <v>16040273.640000001</v>
      </c>
      <c r="CN30" s="34">
        <v>4279815.9799999995</v>
      </c>
      <c r="CO30" s="6">
        <f t="shared" si="104"/>
        <v>0.98921536200109494</v>
      </c>
      <c r="CP30" s="6">
        <f t="shared" si="104"/>
        <v>0.97312853135321564</v>
      </c>
      <c r="CQ30" s="6">
        <f>IF(CH30=0," ",IF(CK30/CH30*100&gt;200,"СВ.200",CK30/CH30))</f>
        <v>1.0209755083663954</v>
      </c>
      <c r="CR30" s="6">
        <f t="shared" si="105"/>
        <v>1.1942658941875277</v>
      </c>
      <c r="CS30" s="6">
        <f t="shared" si="105"/>
        <v>0.98792100843486608</v>
      </c>
      <c r="CT30" s="6">
        <f t="shared" si="105"/>
        <v>1.96762354487961</v>
      </c>
      <c r="CU30" s="28">
        <f t="shared" si="138"/>
        <v>362776.93</v>
      </c>
      <c r="CV30" s="34">
        <v>47652</v>
      </c>
      <c r="CW30" s="34">
        <v>315124.93</v>
      </c>
      <c r="CX30" s="28">
        <f t="shared" si="106"/>
        <v>625305.17000000004</v>
      </c>
      <c r="CY30" s="34">
        <v>257797.03</v>
      </c>
      <c r="CZ30" s="34">
        <v>367508.14</v>
      </c>
      <c r="DA30" s="28">
        <f t="shared" si="107"/>
        <v>2593702.94</v>
      </c>
      <c r="DB30" s="34">
        <v>2278703</v>
      </c>
      <c r="DC30" s="34">
        <v>314999.94</v>
      </c>
      <c r="DD30" s="6">
        <f t="shared" si="160"/>
        <v>1.7236629958801406</v>
      </c>
      <c r="DE30" s="6" t="str">
        <f t="shared" si="160"/>
        <v>СВ.200</v>
      </c>
      <c r="DF30" s="6">
        <f t="shared" si="160"/>
        <v>1.1662299774251439</v>
      </c>
      <c r="DG30" s="6">
        <f t="shared" si="109"/>
        <v>0.24108588549465887</v>
      </c>
      <c r="DH30" s="6">
        <f t="shared" si="109"/>
        <v>0.11313322973638952</v>
      </c>
      <c r="DI30" s="6">
        <f t="shared" si="109"/>
        <v>1.1666927301636947</v>
      </c>
      <c r="DJ30" s="28">
        <f t="shared" si="139"/>
        <v>1265695.3700000001</v>
      </c>
      <c r="DK30" s="34">
        <v>1016000</v>
      </c>
      <c r="DL30" s="34">
        <v>249695.37</v>
      </c>
      <c r="DM30" s="28">
        <f t="shared" si="110"/>
        <v>1796597.43</v>
      </c>
      <c r="DN30" s="34">
        <v>1387989.16</v>
      </c>
      <c r="DO30" s="34">
        <v>408608.27</v>
      </c>
      <c r="DP30" s="28">
        <f t="shared" si="111"/>
        <v>2165323.4500000002</v>
      </c>
      <c r="DQ30" s="34">
        <v>1803090.05</v>
      </c>
      <c r="DR30" s="34">
        <v>362233.4</v>
      </c>
      <c r="DS30" s="6">
        <f t="shared" si="167"/>
        <v>1.4194548487603298</v>
      </c>
      <c r="DT30" s="6">
        <f t="shared" si="167"/>
        <v>1.3661310629921259</v>
      </c>
      <c r="DU30" s="6">
        <f t="shared" si="167"/>
        <v>1.636427099148855</v>
      </c>
      <c r="DV30" s="6">
        <f t="shared" si="168"/>
        <v>0.82971319134792532</v>
      </c>
      <c r="DW30" s="6">
        <f t="shared" si="168"/>
        <v>0.76978360564964565</v>
      </c>
      <c r="DX30" s="6">
        <f t="shared" si="168"/>
        <v>1.1280248315036658</v>
      </c>
      <c r="DY30" s="105">
        <f t="shared" si="140"/>
        <v>2432.88</v>
      </c>
      <c r="DZ30" s="34">
        <v>0</v>
      </c>
      <c r="EA30" s="34">
        <v>2432.88</v>
      </c>
      <c r="EB30" s="105">
        <f t="shared" si="141"/>
        <v>24392.49</v>
      </c>
      <c r="EC30" s="34">
        <v>21959.61</v>
      </c>
      <c r="ED30" s="34">
        <v>2432.88</v>
      </c>
      <c r="EE30" s="105">
        <f t="shared" si="142"/>
        <v>957153.77</v>
      </c>
      <c r="EF30" s="34">
        <v>537798.76</v>
      </c>
      <c r="EG30" s="34">
        <v>419355.01</v>
      </c>
      <c r="EH30" s="6" t="str">
        <f t="shared" si="161"/>
        <v>СВ.200</v>
      </c>
      <c r="EI30" s="6" t="e">
        <f t="shared" si="158"/>
        <v>#DIV/0!</v>
      </c>
      <c r="EJ30" s="6">
        <f t="shared" si="158"/>
        <v>1</v>
      </c>
      <c r="EK30" s="6">
        <f t="shared" si="115"/>
        <v>2.5484400484574177E-2</v>
      </c>
      <c r="EL30" s="6">
        <f t="shared" si="115"/>
        <v>4.0832392398970949E-2</v>
      </c>
      <c r="EM30" s="6">
        <f t="shared" si="115"/>
        <v>5.8014807072413422E-3</v>
      </c>
      <c r="EN30" s="28">
        <f t="shared" si="143"/>
        <v>792450</v>
      </c>
      <c r="EO30" s="34">
        <v>525150</v>
      </c>
      <c r="EP30" s="34">
        <v>267300</v>
      </c>
      <c r="EQ30" s="28">
        <f t="shared" si="144"/>
        <v>1445586.13</v>
      </c>
      <c r="ER30" s="34">
        <v>753586.6</v>
      </c>
      <c r="ES30" s="34">
        <v>691999.53</v>
      </c>
      <c r="ET30" s="28">
        <f t="shared" si="145"/>
        <v>1091973.24</v>
      </c>
      <c r="EU30" s="34">
        <v>450420.18</v>
      </c>
      <c r="EV30" s="34">
        <v>641553.06000000006</v>
      </c>
      <c r="EW30" s="6">
        <f t="shared" si="116"/>
        <v>1.8241985361852482</v>
      </c>
      <c r="EX30" s="6">
        <f t="shared" si="117"/>
        <v>1.4349930496048748</v>
      </c>
      <c r="EY30" s="6" t="str">
        <f t="shared" si="117"/>
        <v>СВ.200</v>
      </c>
      <c r="EZ30" s="6">
        <f t="shared" si="118"/>
        <v>1.3238292634350635</v>
      </c>
      <c r="FA30" s="6">
        <f t="shared" si="118"/>
        <v>1.6730746832879468</v>
      </c>
      <c r="FB30" s="6">
        <f t="shared" si="118"/>
        <v>1.0786317970332804</v>
      </c>
      <c r="FC30" s="28">
        <f t="shared" si="146"/>
        <v>244207</v>
      </c>
      <c r="FD30" s="34">
        <v>243807</v>
      </c>
      <c r="FE30" s="34">
        <v>400</v>
      </c>
      <c r="FF30" s="28">
        <f t="shared" si="147"/>
        <v>97326.58</v>
      </c>
      <c r="FG30" s="34">
        <v>96926.58</v>
      </c>
      <c r="FH30" s="34">
        <v>400</v>
      </c>
      <c r="FI30" s="28">
        <f t="shared" si="148"/>
        <v>5443</v>
      </c>
      <c r="FJ30" s="34">
        <v>643</v>
      </c>
      <c r="FK30" s="34">
        <v>4800</v>
      </c>
      <c r="FL30" s="6">
        <f>IF(FC30=0," ",IF(FF30/FC30*100&gt;200,"СВ.200",FF30/FC30))</f>
        <v>0.3985413194543973</v>
      </c>
      <c r="FM30" s="6">
        <f t="shared" si="119"/>
        <v>0.39755454109192928</v>
      </c>
      <c r="FN30" s="6">
        <f t="shared" si="162"/>
        <v>1</v>
      </c>
      <c r="FO30" s="6" t="str">
        <f t="shared" si="164"/>
        <v>СВ.200</v>
      </c>
      <c r="FP30" s="6" t="str">
        <f t="shared" si="150"/>
        <v>СВ.200</v>
      </c>
      <c r="FQ30" s="6">
        <f t="shared" si="150"/>
        <v>8.3333333333333329E-2</v>
      </c>
      <c r="FR30" s="28">
        <f t="shared" si="151"/>
        <v>467219.51</v>
      </c>
      <c r="FS30" s="28"/>
      <c r="FT30" s="34">
        <v>467219.51</v>
      </c>
      <c r="FU30" s="28">
        <f t="shared" si="152"/>
        <v>201687.42</v>
      </c>
      <c r="FV30" s="28"/>
      <c r="FW30" s="34">
        <v>201687.42</v>
      </c>
      <c r="FX30" s="28">
        <f t="shared" si="153"/>
        <v>0</v>
      </c>
      <c r="FY30" s="28"/>
      <c r="FZ30" s="34">
        <v>0</v>
      </c>
      <c r="GA30" s="6">
        <f t="shared" si="33"/>
        <v>0.4316759375052639</v>
      </c>
      <c r="GB30" s="6" t="str">
        <f t="shared" si="33"/>
        <v xml:space="preserve"> </v>
      </c>
      <c r="GC30" s="11">
        <f t="shared" si="33"/>
        <v>0.4316759375052639</v>
      </c>
      <c r="GD30" s="6" t="str">
        <f t="shared" si="163"/>
        <v xml:space="preserve"> </v>
      </c>
      <c r="GE30" s="6" t="str">
        <f t="shared" si="154"/>
        <v xml:space="preserve"> </v>
      </c>
      <c r="GF30" s="6" t="str">
        <f t="shared" si="154"/>
        <v xml:space="preserve"> </v>
      </c>
      <c r="GG30" s="106">
        <f t="shared" si="120"/>
        <v>0.11557098601155966</v>
      </c>
      <c r="GH30" s="7">
        <f t="shared" si="121"/>
        <v>0.18416403901063139</v>
      </c>
      <c r="GI30" s="7">
        <f t="shared" si="121"/>
        <v>6.4958889743242917E-2</v>
      </c>
      <c r="GJ30" s="107">
        <f t="shared" si="122"/>
        <v>9.9465004636226456E-2</v>
      </c>
      <c r="GK30" s="7">
        <f t="shared" si="123"/>
        <v>0.14392866649267627</v>
      </c>
      <c r="GL30" s="7">
        <f t="shared" si="124"/>
        <v>6.881255731825893E-2</v>
      </c>
      <c r="GM30" s="36">
        <f t="shared" si="36"/>
        <v>0.18031625809971</v>
      </c>
      <c r="GN30" s="6">
        <f t="shared" si="36"/>
        <v>0.16899984200030091</v>
      </c>
      <c r="GO30" s="6">
        <f t="shared" si="36"/>
        <v>0.203989042226114</v>
      </c>
      <c r="GP30" s="36">
        <f t="shared" si="37"/>
        <v>0.17071633866156913</v>
      </c>
      <c r="GQ30" s="6">
        <f t="shared" si="37"/>
        <v>0.18561970417853613</v>
      </c>
      <c r="GR30" s="6">
        <f t="shared" si="37"/>
        <v>0.14922695871267705</v>
      </c>
      <c r="GS30" s="36">
        <f t="shared" si="125"/>
        <v>5.5218748256100784E-2</v>
      </c>
      <c r="GT30" s="6">
        <f t="shared" si="125"/>
        <v>1.954438363919293E-2</v>
      </c>
      <c r="GU30" s="6">
        <f t="shared" si="125"/>
        <v>0.12984586739029216</v>
      </c>
      <c r="GV30" s="36">
        <f t="shared" si="81"/>
        <v>5.9323404504386168E-2</v>
      </c>
      <c r="GW30" s="6">
        <f t="shared" si="38"/>
        <v>1.6857322949228128E-2</v>
      </c>
      <c r="GX30" s="6">
        <f t="shared" si="38"/>
        <v>0.12055586642317208</v>
      </c>
      <c r="GY30" s="36">
        <f t="shared" si="39"/>
        <v>6.0222183989680614E-2</v>
      </c>
      <c r="GZ30" s="6">
        <f t="shared" si="39"/>
        <v>7.8200344991176174E-2</v>
      </c>
      <c r="HA30" s="6">
        <f t="shared" si="39"/>
        <v>2.2613711427385743E-2</v>
      </c>
      <c r="HB30" s="36">
        <f t="shared" si="40"/>
        <v>1.4633100726640241E-2</v>
      </c>
      <c r="HC30" s="6">
        <f t="shared" si="40"/>
        <v>1.0216759908152045E-2</v>
      </c>
      <c r="HD30" s="6">
        <f t="shared" si="40"/>
        <v>2.10010869190374E-2</v>
      </c>
      <c r="HE30" s="36">
        <f t="shared" si="41"/>
        <v>2.5354103724417903E-2</v>
      </c>
      <c r="HF30" s="6">
        <f t="shared" si="41"/>
        <v>1.5457483255600958E-2</v>
      </c>
      <c r="HG30" s="11">
        <f t="shared" si="41"/>
        <v>4.6056820722557255E-2</v>
      </c>
      <c r="HH30" s="36">
        <f t="shared" si="42"/>
        <v>3.3828934197559966E-2</v>
      </c>
      <c r="HI30" s="6">
        <f t="shared" si="42"/>
        <v>2.9865407534759462E-2</v>
      </c>
      <c r="HJ30" s="6">
        <f t="shared" si="42"/>
        <v>3.9544001059304508E-2</v>
      </c>
      <c r="HK30" s="80"/>
      <c r="HL30" s="80"/>
      <c r="HM30" s="80"/>
      <c r="HN30" s="80"/>
      <c r="HO30" s="80"/>
      <c r="HP30" s="80"/>
      <c r="HQ30" s="80"/>
      <c r="HR30" s="80"/>
      <c r="HS30" s="80"/>
      <c r="HT30" s="80"/>
      <c r="HU30" s="80"/>
      <c r="HV30" s="80"/>
      <c r="HW30" s="80"/>
      <c r="HX30" s="80"/>
      <c r="HY30" s="80"/>
      <c r="HZ30" s="80"/>
      <c r="IA30" s="80"/>
      <c r="IB30" s="80"/>
      <c r="IC30" s="80"/>
      <c r="ID30" s="80"/>
      <c r="IE30" s="80"/>
      <c r="IF30" s="80"/>
      <c r="IG30" s="80"/>
      <c r="IH30" s="80"/>
      <c r="II30" s="80"/>
      <c r="IJ30" s="80"/>
    </row>
    <row r="31" spans="1:244" s="9" customFormat="1" ht="15.75" outlineLevel="1" x14ac:dyDescent="0.2">
      <c r="A31" s="26">
        <v>20</v>
      </c>
      <c r="B31" s="27" t="s">
        <v>45</v>
      </c>
      <c r="C31" s="28">
        <f t="shared" si="126"/>
        <v>176019987.21000001</v>
      </c>
      <c r="D31" s="34">
        <v>95184009.430000007</v>
      </c>
      <c r="E31" s="29">
        <v>80835977.780000001</v>
      </c>
      <c r="F31" s="28">
        <f t="shared" si="127"/>
        <v>148728884.56999999</v>
      </c>
      <c r="G31" s="34">
        <v>83403623.909999996</v>
      </c>
      <c r="H31" s="29">
        <v>65325260.660000004</v>
      </c>
      <c r="I31" s="28">
        <f>J31+K31</f>
        <v>15234511.65</v>
      </c>
      <c r="J31" s="34">
        <v>10540354.310000001</v>
      </c>
      <c r="K31" s="34">
        <v>4694157.34</v>
      </c>
      <c r="L31" s="28">
        <f t="shared" si="85"/>
        <v>20067560.219999999</v>
      </c>
      <c r="M31" s="34">
        <v>14788696.77</v>
      </c>
      <c r="N31" s="34">
        <v>5278863.45</v>
      </c>
      <c r="O31" s="28">
        <f t="shared" si="86"/>
        <v>15250469.65</v>
      </c>
      <c r="P31" s="34">
        <v>13723231.51</v>
      </c>
      <c r="Q31" s="34">
        <v>1527238.1400000001</v>
      </c>
      <c r="R31" s="6">
        <f t="shared" si="87"/>
        <v>1.317243419483026</v>
      </c>
      <c r="S31" s="6">
        <f t="shared" si="87"/>
        <v>1.4030549955962532</v>
      </c>
      <c r="T31" s="6">
        <f t="shared" si="87"/>
        <v>1.1245603987360169</v>
      </c>
      <c r="U31" s="6">
        <f t="shared" si="88"/>
        <v>1.3158650638670657</v>
      </c>
      <c r="V31" s="6">
        <f t="shared" si="88"/>
        <v>1.0776395311281899</v>
      </c>
      <c r="W31" s="6" t="str">
        <f t="shared" si="88"/>
        <v>СВ.200</v>
      </c>
      <c r="X31" s="28">
        <f t="shared" si="129"/>
        <v>855000</v>
      </c>
      <c r="Y31" s="34">
        <v>455000</v>
      </c>
      <c r="Z31" s="34">
        <v>400000</v>
      </c>
      <c r="AA31" s="28">
        <f t="shared" si="89"/>
        <v>1426821.01</v>
      </c>
      <c r="AB31" s="34">
        <v>1037939.14</v>
      </c>
      <c r="AC31" s="34">
        <v>388881.87</v>
      </c>
      <c r="AD31" s="28">
        <f t="shared" si="90"/>
        <v>1125054.44</v>
      </c>
      <c r="AE31" s="34">
        <v>789499.04</v>
      </c>
      <c r="AF31" s="34">
        <v>335555.4</v>
      </c>
      <c r="AG31" s="6">
        <f t="shared" si="91"/>
        <v>1.6687965029239766</v>
      </c>
      <c r="AH31" s="6" t="str">
        <f t="shared" si="91"/>
        <v>СВ.200</v>
      </c>
      <c r="AI31" s="6">
        <f t="shared" si="91"/>
        <v>0.97220467499999996</v>
      </c>
      <c r="AJ31" s="6">
        <f t="shared" si="165"/>
        <v>1.2682239714551058</v>
      </c>
      <c r="AK31" s="6">
        <f t="shared" si="165"/>
        <v>1.3146806866288272</v>
      </c>
      <c r="AL31" s="6">
        <f t="shared" si="165"/>
        <v>1.1589200173801404</v>
      </c>
      <c r="AM31" s="28">
        <f t="shared" si="130"/>
        <v>313389.83</v>
      </c>
      <c r="AN31" s="34">
        <v>250000</v>
      </c>
      <c r="AO31" s="34">
        <v>63389.83</v>
      </c>
      <c r="AP31" s="28">
        <f t="shared" si="131"/>
        <v>198835.59999999998</v>
      </c>
      <c r="AQ31" s="34">
        <v>139326.85999999999</v>
      </c>
      <c r="AR31" s="34">
        <v>59508.74</v>
      </c>
      <c r="AS31" s="28">
        <f t="shared" si="132"/>
        <v>294400.81</v>
      </c>
      <c r="AT31" s="34">
        <v>122342.66</v>
      </c>
      <c r="AU31" s="34">
        <v>172058.15</v>
      </c>
      <c r="AV31" s="6">
        <f t="shared" si="93"/>
        <v>0.63446730227333781</v>
      </c>
      <c r="AW31" s="6">
        <f t="shared" si="93"/>
        <v>0.55730743999999999</v>
      </c>
      <c r="AX31" s="6">
        <f t="shared" si="93"/>
        <v>0.93877424817198585</v>
      </c>
      <c r="AY31" s="6">
        <f t="shared" si="166"/>
        <v>0.67539080480111446</v>
      </c>
      <c r="AZ31" s="6">
        <f t="shared" si="94"/>
        <v>1.1388248383679085</v>
      </c>
      <c r="BA31" s="6">
        <f t="shared" si="94"/>
        <v>0.34586411628859198</v>
      </c>
      <c r="BB31" s="28">
        <f t="shared" si="133"/>
        <v>578067</v>
      </c>
      <c r="BC31" s="34">
        <v>338349</v>
      </c>
      <c r="BD31" s="34">
        <v>239718</v>
      </c>
      <c r="BE31" s="28">
        <f t="shared" si="95"/>
        <v>744129.84000000008</v>
      </c>
      <c r="BF31" s="34">
        <v>336437.2</v>
      </c>
      <c r="BG31" s="34">
        <v>407692.64</v>
      </c>
      <c r="BH31" s="28">
        <f t="shared" si="96"/>
        <v>627964.60000000009</v>
      </c>
      <c r="BI31" s="34">
        <v>449582.4</v>
      </c>
      <c r="BJ31" s="34">
        <v>178382.2</v>
      </c>
      <c r="BK31" s="6">
        <f t="shared" si="97"/>
        <v>1.2872726517860389</v>
      </c>
      <c r="BL31" s="6">
        <f t="shared" si="98"/>
        <v>0.99434962124906534</v>
      </c>
      <c r="BM31" s="6">
        <f t="shared" si="98"/>
        <v>1.7007176766033423</v>
      </c>
      <c r="BN31" s="6">
        <f t="shared" si="155"/>
        <v>1.1849869244221729</v>
      </c>
      <c r="BO31" s="6">
        <f t="shared" si="159"/>
        <v>0.74833267494457079</v>
      </c>
      <c r="BP31" s="6" t="str">
        <f t="shared" si="156"/>
        <v>СВ.200</v>
      </c>
      <c r="BQ31" s="28">
        <f t="shared" si="134"/>
        <v>0</v>
      </c>
      <c r="BR31" s="34">
        <v>0</v>
      </c>
      <c r="BS31" s="116"/>
      <c r="BT31" s="28">
        <f t="shared" si="99"/>
        <v>32460.31</v>
      </c>
      <c r="BU31" s="34">
        <v>32460.31</v>
      </c>
      <c r="BV31" s="116"/>
      <c r="BW31" s="28">
        <f t="shared" si="100"/>
        <v>139688.29999999999</v>
      </c>
      <c r="BX31" s="34">
        <v>139688.29999999999</v>
      </c>
      <c r="BY31" s="116">
        <v>0</v>
      </c>
      <c r="BZ31" s="6" t="str">
        <f t="shared" si="101"/>
        <v xml:space="preserve"> </v>
      </c>
      <c r="CA31" s="6" t="e">
        <f t="shared" si="102"/>
        <v>#DIV/0!</v>
      </c>
      <c r="CB31" s="6" t="str">
        <f t="shared" si="102"/>
        <v xml:space="preserve"> </v>
      </c>
      <c r="CC31" s="6">
        <f t="shared" si="103"/>
        <v>0.23237672732791512</v>
      </c>
      <c r="CD31" s="6">
        <f t="shared" si="103"/>
        <v>0.23237672732791512</v>
      </c>
      <c r="CE31" s="6" t="str">
        <f t="shared" si="103"/>
        <v xml:space="preserve"> </v>
      </c>
      <c r="CF31" s="28">
        <f t="shared" si="135"/>
        <v>9381891.3100000005</v>
      </c>
      <c r="CG31" s="34">
        <v>9179875.3100000005</v>
      </c>
      <c r="CH31" s="34">
        <v>202016</v>
      </c>
      <c r="CI31" s="28">
        <f t="shared" si="136"/>
        <v>8689943.9700000007</v>
      </c>
      <c r="CJ31" s="34">
        <v>8488838.7200000007</v>
      </c>
      <c r="CK31" s="34">
        <v>201105.25</v>
      </c>
      <c r="CL31" s="28">
        <f t="shared" si="137"/>
        <v>8437245</v>
      </c>
      <c r="CM31" s="34">
        <v>8293633.4199999999</v>
      </c>
      <c r="CN31" s="34">
        <v>143611.57999999999</v>
      </c>
      <c r="CO31" s="6">
        <f t="shared" si="104"/>
        <v>0.92624649794626535</v>
      </c>
      <c r="CP31" s="6">
        <f t="shared" si="104"/>
        <v>0.92472266053034224</v>
      </c>
      <c r="CQ31" s="6">
        <f>IF(CH31=0," ",IF(CK31/CH31*100&gt;200,"СВ.200",CK31/CH31))</f>
        <v>0.99549169372722957</v>
      </c>
      <c r="CR31" s="6">
        <f t="shared" si="105"/>
        <v>1.0299504127235846</v>
      </c>
      <c r="CS31" s="6">
        <f t="shared" si="105"/>
        <v>1.0235367649032168</v>
      </c>
      <c r="CT31" s="6">
        <f t="shared" si="105"/>
        <v>1.4003414627149149</v>
      </c>
      <c r="CU31" s="28">
        <f t="shared" si="138"/>
        <v>2362340</v>
      </c>
      <c r="CV31" s="34">
        <v>0</v>
      </c>
      <c r="CW31" s="34">
        <v>2362340</v>
      </c>
      <c r="CX31" s="28">
        <f t="shared" si="106"/>
        <v>2752294</v>
      </c>
      <c r="CY31" s="34">
        <v>519000</v>
      </c>
      <c r="CZ31" s="34">
        <v>2233294</v>
      </c>
      <c r="DA31" s="28">
        <f t="shared" si="107"/>
        <v>1798095.6</v>
      </c>
      <c r="DB31" s="34">
        <v>1622634.1</v>
      </c>
      <c r="DC31" s="34">
        <v>175461.5</v>
      </c>
      <c r="DD31" s="6">
        <f t="shared" si="160"/>
        <v>1.1650710735965186</v>
      </c>
      <c r="DE31" s="6" t="e">
        <f t="shared" si="160"/>
        <v>#DIV/0!</v>
      </c>
      <c r="DF31" s="6">
        <f t="shared" si="160"/>
        <v>0.94537365493536074</v>
      </c>
      <c r="DG31" s="6">
        <f t="shared" si="109"/>
        <v>1.5306716728520997</v>
      </c>
      <c r="DH31" s="6">
        <f t="shared" si="109"/>
        <v>0.31985029773502233</v>
      </c>
      <c r="DI31" s="6" t="str">
        <f t="shared" si="109"/>
        <v>СВ.200</v>
      </c>
      <c r="DJ31" s="28">
        <f t="shared" si="139"/>
        <v>200000</v>
      </c>
      <c r="DK31" s="34">
        <v>175000</v>
      </c>
      <c r="DL31" s="34">
        <v>25000</v>
      </c>
      <c r="DM31" s="28">
        <f t="shared" si="110"/>
        <v>3251489.27</v>
      </c>
      <c r="DN31" s="34">
        <v>3096748.92</v>
      </c>
      <c r="DO31" s="34">
        <v>154740.35</v>
      </c>
      <c r="DP31" s="28">
        <f t="shared" si="111"/>
        <v>2133626.2199999997</v>
      </c>
      <c r="DQ31" s="34">
        <v>1995684.98</v>
      </c>
      <c r="DR31" s="34">
        <v>137941.24</v>
      </c>
      <c r="DS31" s="6" t="str">
        <f t="shared" si="167"/>
        <v>СВ.200</v>
      </c>
      <c r="DT31" s="6" t="str">
        <f t="shared" si="167"/>
        <v>СВ.200</v>
      </c>
      <c r="DU31" s="6" t="str">
        <f t="shared" si="167"/>
        <v>СВ.200</v>
      </c>
      <c r="DV31" s="6">
        <f t="shared" si="168"/>
        <v>1.52392637450809</v>
      </c>
      <c r="DW31" s="6">
        <f t="shared" si="168"/>
        <v>1.5517223164148883</v>
      </c>
      <c r="DX31" s="6">
        <f t="shared" si="168"/>
        <v>1.1217845366621324</v>
      </c>
      <c r="DY31" s="105">
        <f t="shared" si="140"/>
        <v>639790</v>
      </c>
      <c r="DZ31" s="34">
        <v>0</v>
      </c>
      <c r="EA31" s="34">
        <v>639790</v>
      </c>
      <c r="EB31" s="105">
        <f t="shared" si="141"/>
        <v>1703382.74</v>
      </c>
      <c r="EC31" s="34">
        <v>878215.09</v>
      </c>
      <c r="ED31" s="34">
        <v>825167.65</v>
      </c>
      <c r="EE31" s="105">
        <f t="shared" si="142"/>
        <v>432220.4</v>
      </c>
      <c r="EF31" s="34">
        <v>432220.4</v>
      </c>
      <c r="EG31" s="34">
        <v>0</v>
      </c>
      <c r="EH31" s="6" t="str">
        <f t="shared" si="161"/>
        <v>СВ.200</v>
      </c>
      <c r="EI31" s="6" t="e">
        <f t="shared" si="158"/>
        <v>#DIV/0!</v>
      </c>
      <c r="EJ31" s="6">
        <f t="shared" si="158"/>
        <v>1.2897476515731725</v>
      </c>
      <c r="EK31" s="6" t="str">
        <f t="shared" si="115"/>
        <v>СВ.200</v>
      </c>
      <c r="EL31" s="6" t="str">
        <f t="shared" si="115"/>
        <v>СВ.200</v>
      </c>
      <c r="EM31" s="6" t="str">
        <f t="shared" si="115"/>
        <v xml:space="preserve"> </v>
      </c>
      <c r="EN31" s="28">
        <f t="shared" si="143"/>
        <v>132130</v>
      </c>
      <c r="EO31" s="34">
        <v>132130</v>
      </c>
      <c r="EP31" s="34">
        <v>0</v>
      </c>
      <c r="EQ31" s="28">
        <f t="shared" si="144"/>
        <v>269303.86</v>
      </c>
      <c r="ER31" s="34">
        <v>259730.53</v>
      </c>
      <c r="ES31" s="34">
        <v>9573.33</v>
      </c>
      <c r="ET31" s="28">
        <f t="shared" si="145"/>
        <v>-46785.439999999988</v>
      </c>
      <c r="EU31" s="34">
        <v>-142128.82999999999</v>
      </c>
      <c r="EV31" s="34">
        <v>95343.39</v>
      </c>
      <c r="EW31" s="6" t="str">
        <f t="shared" si="116"/>
        <v>СВ.200</v>
      </c>
      <c r="EX31" s="6">
        <f t="shared" si="117"/>
        <v>1.9657195943389087</v>
      </c>
      <c r="EY31" s="6" t="e">
        <f t="shared" si="117"/>
        <v>#DIV/0!</v>
      </c>
      <c r="EZ31" s="6">
        <f t="shared" si="118"/>
        <v>-5.7561467841277123</v>
      </c>
      <c r="FA31" s="6">
        <f t="shared" si="118"/>
        <v>-1.8274302968651752</v>
      </c>
      <c r="FB31" s="6">
        <f t="shared" si="118"/>
        <v>0.1004089533632064</v>
      </c>
      <c r="FC31" s="28">
        <f t="shared" si="146"/>
        <v>0</v>
      </c>
      <c r="FD31" s="34">
        <v>0</v>
      </c>
      <c r="FE31" s="34">
        <v>0</v>
      </c>
      <c r="FF31" s="28">
        <f t="shared" si="147"/>
        <v>2421.4299999999998</v>
      </c>
      <c r="FG31" s="34">
        <v>0</v>
      </c>
      <c r="FH31" s="34">
        <v>2421.4299999999998</v>
      </c>
      <c r="FI31" s="28">
        <f t="shared" si="148"/>
        <v>12469.04</v>
      </c>
      <c r="FJ31" s="34">
        <v>1469.04</v>
      </c>
      <c r="FK31" s="34">
        <v>11000</v>
      </c>
      <c r="FL31" s="6" t="str">
        <f>IF(FC31=0," ",IF(FF31/FC31*100&gt;200,"СВ.200",FF31/FC31))</f>
        <v xml:space="preserve"> </v>
      </c>
      <c r="FM31" s="6" t="str">
        <f t="shared" si="119"/>
        <v xml:space="preserve"> </v>
      </c>
      <c r="FN31" s="6">
        <f t="shared" si="162"/>
        <v>0</v>
      </c>
      <c r="FO31" s="6">
        <f t="shared" si="164"/>
        <v>0.19419538312492379</v>
      </c>
      <c r="FP31" s="6">
        <f t="shared" si="150"/>
        <v>0</v>
      </c>
      <c r="FQ31" s="6">
        <f t="shared" si="150"/>
        <v>0.22012999999999999</v>
      </c>
      <c r="FR31" s="28">
        <f t="shared" si="151"/>
        <v>416731.17</v>
      </c>
      <c r="FS31" s="28"/>
      <c r="FT31" s="34">
        <v>416731.17</v>
      </c>
      <c r="FU31" s="28">
        <f t="shared" si="152"/>
        <v>416731.17</v>
      </c>
      <c r="FV31" s="28"/>
      <c r="FW31" s="34">
        <v>416731.17</v>
      </c>
      <c r="FX31" s="28">
        <f t="shared" si="153"/>
        <v>100415.66</v>
      </c>
      <c r="FY31" s="28"/>
      <c r="FZ31" s="34">
        <v>100415.66</v>
      </c>
      <c r="GA31" s="6">
        <f t="shared" si="33"/>
        <v>1</v>
      </c>
      <c r="GB31" s="6" t="str">
        <f t="shared" si="33"/>
        <v xml:space="preserve"> </v>
      </c>
      <c r="GC31" s="11">
        <f t="shared" si="33"/>
        <v>1</v>
      </c>
      <c r="GD31" s="6" t="str">
        <f t="shared" si="163"/>
        <v>СВ.200</v>
      </c>
      <c r="GE31" s="6" t="str">
        <f t="shared" si="154"/>
        <v xml:space="preserve"> </v>
      </c>
      <c r="GF31" s="6" t="str">
        <f t="shared" si="154"/>
        <v>СВ.200</v>
      </c>
      <c r="GG31" s="106">
        <f t="shared" si="120"/>
        <v>0.10253872133911077</v>
      </c>
      <c r="GH31" s="7">
        <f t="shared" si="121"/>
        <v>0.16453999078995177</v>
      </c>
      <c r="GI31" s="7">
        <f t="shared" si="121"/>
        <v>2.3378982717709374E-2</v>
      </c>
      <c r="GJ31" s="107">
        <f t="shared" si="122"/>
        <v>0.11400728143479791</v>
      </c>
      <c r="GK31" s="7">
        <f t="shared" si="123"/>
        <v>0.15536955060582805</v>
      </c>
      <c r="GL31" s="7">
        <f t="shared" si="124"/>
        <v>6.5303390828855265E-2</v>
      </c>
      <c r="GM31" s="36">
        <f t="shared" si="36"/>
        <v>7.3771789710095903E-2</v>
      </c>
      <c r="GN31" s="6">
        <f t="shared" si="36"/>
        <v>5.7530111579382662E-2</v>
      </c>
      <c r="GO31" s="6">
        <f t="shared" si="36"/>
        <v>0.21971386859157407</v>
      </c>
      <c r="GP31" s="36">
        <f t="shared" si="37"/>
        <v>7.1100870975734393E-2</v>
      </c>
      <c r="GQ31" s="6">
        <f t="shared" si="37"/>
        <v>7.0184625200074346E-2</v>
      </c>
      <c r="GR31" s="6">
        <f t="shared" si="37"/>
        <v>7.3667726714923831E-2</v>
      </c>
      <c r="GS31" s="36">
        <f t="shared" si="125"/>
        <v>4.1176738448838533E-2</v>
      </c>
      <c r="GT31" s="6">
        <f t="shared" si="125"/>
        <v>3.2760680286738092E-2</v>
      </c>
      <c r="GU31" s="6">
        <f t="shared" si="125"/>
        <v>0.11680051416212012</v>
      </c>
      <c r="GV31" s="36">
        <f t="shared" si="81"/>
        <v>3.7081231193136048E-2</v>
      </c>
      <c r="GW31" s="6">
        <f t="shared" si="38"/>
        <v>2.2749617848848491E-2</v>
      </c>
      <c r="GX31" s="6">
        <f t="shared" si="38"/>
        <v>7.7231139593125858E-2</v>
      </c>
      <c r="GY31" s="36">
        <f t="shared" si="39"/>
        <v>0.11790427713155706</v>
      </c>
      <c r="GZ31" s="6">
        <f t="shared" si="39"/>
        <v>0.11823994216067846</v>
      </c>
      <c r="HA31" s="6">
        <f t="shared" si="39"/>
        <v>0.11488810775770698</v>
      </c>
      <c r="HB31" s="36">
        <f t="shared" si="40"/>
        <v>0.13715140105855878</v>
      </c>
      <c r="HC31" s="6">
        <f t="shared" si="40"/>
        <v>3.5094370252612868E-2</v>
      </c>
      <c r="HD31" s="6">
        <f t="shared" si="40"/>
        <v>0.42306341528875879</v>
      </c>
      <c r="HE31" s="36" t="str">
        <f t="shared" si="41"/>
        <v xml:space="preserve"> </v>
      </c>
      <c r="HF31" s="6" t="str">
        <f t="shared" si="41"/>
        <v xml:space="preserve"> </v>
      </c>
      <c r="HG31" s="11">
        <f t="shared" si="41"/>
        <v>6.2428633428444888E-2</v>
      </c>
      <c r="HH31" s="36">
        <f t="shared" si="42"/>
        <v>1.3419860563398374E-2</v>
      </c>
      <c r="HI31" s="6">
        <f t="shared" si="42"/>
        <v>1.7562773382904382E-2</v>
      </c>
      <c r="HJ31" s="6">
        <f t="shared" si="42"/>
        <v>1.8135210525288355E-3</v>
      </c>
      <c r="HK31" s="80"/>
      <c r="HL31" s="80"/>
      <c r="HM31" s="80"/>
      <c r="HN31" s="80"/>
      <c r="HO31" s="80"/>
      <c r="HP31" s="80"/>
      <c r="HQ31" s="80"/>
      <c r="HR31" s="80"/>
      <c r="HS31" s="80"/>
      <c r="HT31" s="80"/>
      <c r="HU31" s="80"/>
      <c r="HV31" s="80"/>
      <c r="HW31" s="80"/>
      <c r="HX31" s="80"/>
      <c r="HY31" s="80"/>
      <c r="HZ31" s="80"/>
      <c r="IA31" s="80"/>
      <c r="IB31" s="80"/>
      <c r="IC31" s="80"/>
      <c r="ID31" s="80"/>
      <c r="IE31" s="80"/>
      <c r="IF31" s="80"/>
      <c r="IG31" s="80"/>
      <c r="IH31" s="80"/>
      <c r="II31" s="80"/>
      <c r="IJ31" s="80"/>
    </row>
    <row r="32" spans="1:244" s="9" customFormat="1" ht="15.75" outlineLevel="1" x14ac:dyDescent="0.2">
      <c r="A32" s="26">
        <v>21</v>
      </c>
      <c r="B32" s="27" t="s">
        <v>46</v>
      </c>
      <c r="C32" s="28">
        <f t="shared" si="126"/>
        <v>626165810.21000004</v>
      </c>
      <c r="D32" s="34">
        <v>346812794.97000003</v>
      </c>
      <c r="E32" s="29">
        <v>279353015.24000001</v>
      </c>
      <c r="F32" s="28">
        <f t="shared" si="127"/>
        <v>501282234.69</v>
      </c>
      <c r="G32" s="34">
        <v>254882673.97</v>
      </c>
      <c r="H32" s="29">
        <v>246399560.72</v>
      </c>
      <c r="I32" s="28">
        <f t="shared" si="128"/>
        <v>118225479.5</v>
      </c>
      <c r="J32" s="34">
        <v>107624611.68000001</v>
      </c>
      <c r="K32" s="34">
        <v>10600867.82</v>
      </c>
      <c r="L32" s="28">
        <f t="shared" si="85"/>
        <v>104158678.23999999</v>
      </c>
      <c r="M32" s="34">
        <v>96096485.989999995</v>
      </c>
      <c r="N32" s="34">
        <v>8062192.25</v>
      </c>
      <c r="O32" s="28">
        <f t="shared" si="86"/>
        <v>69322341.409999996</v>
      </c>
      <c r="P32" s="34">
        <v>55235014.93999999</v>
      </c>
      <c r="Q32" s="34">
        <v>14087326.469999999</v>
      </c>
      <c r="R32" s="6">
        <f t="shared" si="87"/>
        <v>0.881017177350505</v>
      </c>
      <c r="S32" s="6">
        <f t="shared" si="87"/>
        <v>0.89288578597359713</v>
      </c>
      <c r="T32" s="6">
        <f t="shared" si="87"/>
        <v>0.76052191074296405</v>
      </c>
      <c r="U32" s="6">
        <f t="shared" si="88"/>
        <v>1.5025268350929464</v>
      </c>
      <c r="V32" s="6">
        <f t="shared" si="88"/>
        <v>1.739774780442922</v>
      </c>
      <c r="W32" s="6">
        <f t="shared" si="88"/>
        <v>0.57230108687897829</v>
      </c>
      <c r="X32" s="28">
        <f t="shared" si="129"/>
        <v>7376260</v>
      </c>
      <c r="Y32" s="34">
        <v>3688130</v>
      </c>
      <c r="Z32" s="34">
        <v>3688130</v>
      </c>
      <c r="AA32" s="28">
        <f t="shared" si="89"/>
        <v>6145881.6500000004</v>
      </c>
      <c r="AB32" s="34">
        <v>3072940.7</v>
      </c>
      <c r="AC32" s="34">
        <v>3072940.95</v>
      </c>
      <c r="AD32" s="28">
        <f t="shared" si="90"/>
        <v>7074632.5700000003</v>
      </c>
      <c r="AE32" s="34">
        <v>3537316.24</v>
      </c>
      <c r="AF32" s="34">
        <v>3537316.3299999996</v>
      </c>
      <c r="AG32" s="6">
        <f t="shared" si="91"/>
        <v>0.83319753506519567</v>
      </c>
      <c r="AH32" s="6">
        <f t="shared" si="91"/>
        <v>0.8331975011726811</v>
      </c>
      <c r="AI32" s="6">
        <f t="shared" si="91"/>
        <v>0.83319756895771035</v>
      </c>
      <c r="AJ32" s="6">
        <f t="shared" si="165"/>
        <v>0.86872096737032378</v>
      </c>
      <c r="AK32" s="6">
        <f t="shared" si="165"/>
        <v>0.86872094308424064</v>
      </c>
      <c r="AL32" s="6">
        <f t="shared" si="165"/>
        <v>0.86872099165640648</v>
      </c>
      <c r="AM32" s="28">
        <f t="shared" si="130"/>
        <v>749015</v>
      </c>
      <c r="AN32" s="34">
        <v>740000</v>
      </c>
      <c r="AO32" s="34">
        <v>9015</v>
      </c>
      <c r="AP32" s="28">
        <f t="shared" si="131"/>
        <v>342811.51</v>
      </c>
      <c r="AQ32" s="34">
        <v>313371.06</v>
      </c>
      <c r="AR32" s="34">
        <v>29440.45</v>
      </c>
      <c r="AS32" s="28">
        <f t="shared" si="132"/>
        <v>1451172.8399999999</v>
      </c>
      <c r="AT32" s="34">
        <v>1434412.17</v>
      </c>
      <c r="AU32" s="34">
        <v>16760.669999999998</v>
      </c>
      <c r="AV32" s="6">
        <f t="shared" si="93"/>
        <v>0.45768310380967003</v>
      </c>
      <c r="AW32" s="6">
        <f t="shared" si="93"/>
        <v>0.42347440540540543</v>
      </c>
      <c r="AX32" s="6" t="str">
        <f t="shared" si="93"/>
        <v>СВ.200</v>
      </c>
      <c r="AY32" s="6">
        <f t="shared" si="166"/>
        <v>0.23623065464758838</v>
      </c>
      <c r="AZ32" s="6">
        <f t="shared" si="94"/>
        <v>0.21846653741093119</v>
      </c>
      <c r="BA32" s="6">
        <f t="shared" si="94"/>
        <v>1.7565198765920458</v>
      </c>
      <c r="BB32" s="28">
        <f t="shared" si="133"/>
        <v>7121472.8499999996</v>
      </c>
      <c r="BC32" s="34">
        <v>6946400</v>
      </c>
      <c r="BD32" s="34">
        <v>175072.85</v>
      </c>
      <c r="BE32" s="28">
        <f t="shared" si="95"/>
        <v>9315888.7400000002</v>
      </c>
      <c r="BF32" s="34">
        <v>9003778.9600000009</v>
      </c>
      <c r="BG32" s="34">
        <v>312109.78000000003</v>
      </c>
      <c r="BH32" s="28">
        <f t="shared" si="96"/>
        <v>9643388.7800000012</v>
      </c>
      <c r="BI32" s="34">
        <v>9288785.5600000005</v>
      </c>
      <c r="BJ32" s="34">
        <v>354603.22</v>
      </c>
      <c r="BK32" s="6">
        <f>IF(BB32=0," ",IF(BE32/BB32*100&gt;200,"СВ.200",BE32/BB32))</f>
        <v>1.3081407366455102</v>
      </c>
      <c r="BL32" s="6">
        <f t="shared" si="98"/>
        <v>1.2961791661868018</v>
      </c>
      <c r="BM32" s="6">
        <f t="shared" si="98"/>
        <v>1.782742326979883</v>
      </c>
      <c r="BN32" s="6">
        <f t="shared" si="155"/>
        <v>0.96603890525712055</v>
      </c>
      <c r="BO32" s="6">
        <f t="shared" si="159"/>
        <v>0.96931712997796893</v>
      </c>
      <c r="BP32" s="6">
        <f t="shared" si="156"/>
        <v>0.880166231993043</v>
      </c>
      <c r="BQ32" s="28">
        <f t="shared" si="134"/>
        <v>1656259.08</v>
      </c>
      <c r="BR32" s="34">
        <v>1656259.08</v>
      </c>
      <c r="BS32" s="116"/>
      <c r="BT32" s="28">
        <f t="shared" si="99"/>
        <v>1246511.8500000001</v>
      </c>
      <c r="BU32" s="34">
        <v>1246511.8500000001</v>
      </c>
      <c r="BV32" s="116"/>
      <c r="BW32" s="28">
        <f t="shared" si="100"/>
        <v>7250880.4000000004</v>
      </c>
      <c r="BX32" s="34">
        <v>7250880.4000000004</v>
      </c>
      <c r="BY32" s="116">
        <v>0</v>
      </c>
      <c r="BZ32" s="6">
        <f>IF(BQ32=0," ",IF(BT32/BQ32*100&gt;200,"СВ.200",BT32/BQ32))</f>
        <v>0.75260680231259469</v>
      </c>
      <c r="CA32" s="6">
        <f t="shared" si="102"/>
        <v>0.75260680231259469</v>
      </c>
      <c r="CB32" s="6" t="str">
        <f t="shared" si="102"/>
        <v xml:space="preserve"> </v>
      </c>
      <c r="CC32" s="6">
        <f t="shared" si="103"/>
        <v>0.17191179294586076</v>
      </c>
      <c r="CD32" s="6">
        <f t="shared" si="103"/>
        <v>0.17191179294586076</v>
      </c>
      <c r="CE32" s="6" t="str">
        <f t="shared" si="103"/>
        <v xml:space="preserve"> </v>
      </c>
      <c r="CF32" s="28">
        <f t="shared" si="135"/>
        <v>30166179.43</v>
      </c>
      <c r="CG32" s="34">
        <v>30166179.43</v>
      </c>
      <c r="CH32" s="34">
        <v>0</v>
      </c>
      <c r="CI32" s="28">
        <f t="shared" si="136"/>
        <v>23819241.419999998</v>
      </c>
      <c r="CJ32" s="34">
        <v>23745576.43</v>
      </c>
      <c r="CK32" s="34">
        <v>73664.989999999991</v>
      </c>
      <c r="CL32" s="28">
        <f t="shared" si="137"/>
        <v>25137901.84</v>
      </c>
      <c r="CM32" s="34">
        <v>24837022.300000001</v>
      </c>
      <c r="CN32" s="34">
        <v>300879.54000000004</v>
      </c>
      <c r="CO32" s="6">
        <f t="shared" si="104"/>
        <v>0.789600866602019</v>
      </c>
      <c r="CP32" s="6">
        <f t="shared" si="104"/>
        <v>0.78715889379034965</v>
      </c>
      <c r="CQ32" s="6" t="str">
        <f t="shared" si="104"/>
        <v xml:space="preserve"> </v>
      </c>
      <c r="CR32" s="6">
        <f t="shared" si="105"/>
        <v>0.94754294020268148</v>
      </c>
      <c r="CS32" s="6">
        <f t="shared" si="105"/>
        <v>0.95605568748070091</v>
      </c>
      <c r="CT32" s="6">
        <f t="shared" si="105"/>
        <v>0.24483216771735286</v>
      </c>
      <c r="CU32" s="28">
        <f t="shared" si="138"/>
        <v>1257500</v>
      </c>
      <c r="CV32" s="34">
        <v>707500</v>
      </c>
      <c r="CW32" s="34">
        <v>550000</v>
      </c>
      <c r="CX32" s="28">
        <f t="shared" si="106"/>
        <v>173302.68</v>
      </c>
      <c r="CY32" s="34">
        <v>147052.68</v>
      </c>
      <c r="CZ32" s="34">
        <v>26250</v>
      </c>
      <c r="DA32" s="28">
        <f t="shared" si="107"/>
        <v>3722475.5</v>
      </c>
      <c r="DB32" s="34">
        <v>3716642.17</v>
      </c>
      <c r="DC32" s="34">
        <v>5833.33</v>
      </c>
      <c r="DD32" s="6">
        <f t="shared" si="160"/>
        <v>0.13781525248508947</v>
      </c>
      <c r="DE32" s="6">
        <f t="shared" si="160"/>
        <v>0.20784831095406359</v>
      </c>
      <c r="DF32" s="6">
        <f t="shared" si="160"/>
        <v>4.7727272727272729E-2</v>
      </c>
      <c r="DG32" s="6">
        <f t="shared" si="109"/>
        <v>4.6555761078884199E-2</v>
      </c>
      <c r="DH32" s="6">
        <f t="shared" si="109"/>
        <v>3.9566004278534031E-2</v>
      </c>
      <c r="DI32" s="6" t="str">
        <f t="shared" si="109"/>
        <v>СВ.200</v>
      </c>
      <c r="DJ32" s="28">
        <f t="shared" si="139"/>
        <v>2852900</v>
      </c>
      <c r="DK32" s="34">
        <v>1612900</v>
      </c>
      <c r="DL32" s="34">
        <v>1240000</v>
      </c>
      <c r="DM32" s="28">
        <f t="shared" si="110"/>
        <v>3395261.83</v>
      </c>
      <c r="DN32" s="34">
        <v>1991251.44</v>
      </c>
      <c r="DO32" s="34">
        <v>1404010.39</v>
      </c>
      <c r="DP32" s="28">
        <f t="shared" si="111"/>
        <v>5076908.75</v>
      </c>
      <c r="DQ32" s="34">
        <v>2809992.64</v>
      </c>
      <c r="DR32" s="34">
        <v>2266916.11</v>
      </c>
      <c r="DS32" s="6">
        <f t="shared" si="167"/>
        <v>1.1901089522941568</v>
      </c>
      <c r="DT32" s="6">
        <f t="shared" si="167"/>
        <v>1.2345783619567239</v>
      </c>
      <c r="DU32" s="6">
        <f t="shared" si="167"/>
        <v>1.1322664435483871</v>
      </c>
      <c r="DV32" s="6">
        <f t="shared" si="168"/>
        <v>0.66876558102408279</v>
      </c>
      <c r="DW32" s="6">
        <f t="shared" si="168"/>
        <v>0.70863226175567484</v>
      </c>
      <c r="DX32" s="6">
        <f t="shared" si="168"/>
        <v>0.61934819017188947</v>
      </c>
      <c r="DY32" s="105">
        <f t="shared" si="140"/>
        <v>471000</v>
      </c>
      <c r="DZ32" s="34">
        <v>372000</v>
      </c>
      <c r="EA32" s="34">
        <v>99000</v>
      </c>
      <c r="EB32" s="105">
        <f t="shared" si="141"/>
        <v>4838174.12</v>
      </c>
      <c r="EC32" s="34">
        <v>4629591.67</v>
      </c>
      <c r="ED32" s="34">
        <v>208582.45</v>
      </c>
      <c r="EE32" s="105">
        <f t="shared" si="142"/>
        <v>732276.74</v>
      </c>
      <c r="EF32" s="34">
        <v>421945.44</v>
      </c>
      <c r="EG32" s="34">
        <v>310331.3</v>
      </c>
      <c r="EH32" s="6" t="str">
        <f>IF(DY32=0," ",IF(EB32/DY32*100&gt;200,"СВ.200",EB32/DY32))</f>
        <v>СВ.200</v>
      </c>
      <c r="EI32" s="6"/>
      <c r="EJ32" s="6" t="str">
        <f t="shared" si="158"/>
        <v>СВ.200</v>
      </c>
      <c r="EK32" s="6" t="str">
        <f t="shared" si="115"/>
        <v>СВ.200</v>
      </c>
      <c r="EL32" s="6" t="str">
        <f t="shared" si="115"/>
        <v>СВ.200</v>
      </c>
      <c r="EM32" s="6">
        <f t="shared" si="115"/>
        <v>0.67212830288146896</v>
      </c>
      <c r="EN32" s="28">
        <f t="shared" si="143"/>
        <v>25184563.170000002</v>
      </c>
      <c r="EO32" s="34">
        <v>25084563.170000002</v>
      </c>
      <c r="EP32" s="34">
        <v>100000</v>
      </c>
      <c r="EQ32" s="28">
        <f t="shared" si="144"/>
        <v>25513752.050000001</v>
      </c>
      <c r="ER32" s="34">
        <v>25513752.050000001</v>
      </c>
      <c r="ES32" s="34">
        <v>0</v>
      </c>
      <c r="ET32" s="28">
        <f t="shared" si="145"/>
        <v>4189779.3499999996</v>
      </c>
      <c r="EU32" s="34">
        <v>408320.05</v>
      </c>
      <c r="EV32" s="34">
        <v>3781459.3</v>
      </c>
      <c r="EW32" s="6">
        <f t="shared" si="116"/>
        <v>1.01307105776574</v>
      </c>
      <c r="EX32" s="6">
        <f t="shared" si="117"/>
        <v>1.0171096812446505</v>
      </c>
      <c r="EY32" s="6" t="str">
        <f t="shared" si="117"/>
        <v xml:space="preserve"> </v>
      </c>
      <c r="EZ32" s="6" t="str">
        <f t="shared" si="118"/>
        <v>СВ.200</v>
      </c>
      <c r="FA32" s="6" t="str">
        <f t="shared" si="118"/>
        <v>СВ.200</v>
      </c>
      <c r="FB32" s="6">
        <f t="shared" si="118"/>
        <v>0</v>
      </c>
      <c r="FC32" s="28">
        <f t="shared" si="146"/>
        <v>35552146.460000001</v>
      </c>
      <c r="FD32" s="34">
        <v>35053180</v>
      </c>
      <c r="FE32" s="34">
        <v>498966.45999999996</v>
      </c>
      <c r="FF32" s="28">
        <f t="shared" si="147"/>
        <v>25260317.670000002</v>
      </c>
      <c r="FG32" s="34">
        <v>24761351.210000001</v>
      </c>
      <c r="FH32" s="34">
        <v>498966.45999999996</v>
      </c>
      <c r="FI32" s="28">
        <f t="shared" si="148"/>
        <v>4524.33</v>
      </c>
      <c r="FJ32" s="34">
        <v>4524.33</v>
      </c>
      <c r="FK32" s="34">
        <v>0</v>
      </c>
      <c r="FL32" s="6">
        <f t="shared" ref="FL32:FL38" si="169">IF(FF32=0," ",IF(FC32/FF32*100&gt;200,"СВ.200",FC32/FF32))</f>
        <v>1.4074306952292575</v>
      </c>
      <c r="FM32" s="6">
        <f t="shared" si="119"/>
        <v>0.70639386241134183</v>
      </c>
      <c r="FN32" s="6">
        <f t="shared" si="162"/>
        <v>1</v>
      </c>
      <c r="FO32" s="6" t="str">
        <f t="shared" si="164"/>
        <v>СВ.200</v>
      </c>
      <c r="FP32" s="6" t="str">
        <f t="shared" si="150"/>
        <v>СВ.200</v>
      </c>
      <c r="FQ32" s="6" t="str">
        <f t="shared" si="150"/>
        <v xml:space="preserve"> </v>
      </c>
      <c r="FR32" s="28">
        <f t="shared" si="151"/>
        <v>2148683.5099999998</v>
      </c>
      <c r="FS32" s="28"/>
      <c r="FT32" s="34">
        <v>2148683.5099999998</v>
      </c>
      <c r="FU32" s="28">
        <f t="shared" si="152"/>
        <v>733011.82</v>
      </c>
      <c r="FV32" s="28"/>
      <c r="FW32" s="34">
        <v>733011.82</v>
      </c>
      <c r="FX32" s="28">
        <f t="shared" si="153"/>
        <v>1670735.83</v>
      </c>
      <c r="FY32" s="28"/>
      <c r="FZ32" s="34">
        <v>1670735.83</v>
      </c>
      <c r="GA32" s="6">
        <f t="shared" si="33"/>
        <v>0.34114462022375741</v>
      </c>
      <c r="GB32" s="6" t="str">
        <f t="shared" si="33"/>
        <v xml:space="preserve"> </v>
      </c>
      <c r="GC32" s="11">
        <f t="shared" si="33"/>
        <v>0.34114462022375741</v>
      </c>
      <c r="GD32" s="6">
        <f t="shared" si="163"/>
        <v>0.43873591913091364</v>
      </c>
      <c r="GE32" s="6" t="str">
        <f t="shared" si="154"/>
        <v xml:space="preserve"> </v>
      </c>
      <c r="GF32" s="6">
        <f t="shared" si="154"/>
        <v>0.43873591913091364</v>
      </c>
      <c r="GG32" s="106">
        <f t="shared" si="120"/>
        <v>0.13829004224111374</v>
      </c>
      <c r="GH32" s="7">
        <f t="shared" si="121"/>
        <v>0.21670760934696259</v>
      </c>
      <c r="GI32" s="7">
        <f t="shared" si="121"/>
        <v>5.7172693120213607E-2</v>
      </c>
      <c r="GJ32" s="107">
        <f t="shared" si="122"/>
        <v>0.16634360506695156</v>
      </c>
      <c r="GK32" s="7">
        <f t="shared" si="123"/>
        <v>0.27708460409689478</v>
      </c>
      <c r="GL32" s="7">
        <f t="shared" si="124"/>
        <v>2.8860229924755045E-2</v>
      </c>
      <c r="GM32" s="36">
        <f t="shared" si="36"/>
        <v>0.10205414915456763</v>
      </c>
      <c r="GN32" s="6">
        <f t="shared" si="36"/>
        <v>6.4041192780385281E-2</v>
      </c>
      <c r="GO32" s="6">
        <f t="shared" si="36"/>
        <v>0.25109919455142721</v>
      </c>
      <c r="GP32" s="36">
        <f t="shared" si="37"/>
        <v>5.9004988867454741E-2</v>
      </c>
      <c r="GQ32" s="6">
        <f t="shared" si="37"/>
        <v>3.1977659415348206E-2</v>
      </c>
      <c r="GR32" s="6">
        <f t="shared" si="37"/>
        <v>0.38115451166523601</v>
      </c>
      <c r="GS32" s="36">
        <f t="shared" si="125"/>
        <v>0.13910939220828031</v>
      </c>
      <c r="GT32" s="6">
        <f t="shared" si="125"/>
        <v>0.16816842667807924</v>
      </c>
      <c r="GU32" s="6">
        <f t="shared" si="125"/>
        <v>2.5171789746986677E-2</v>
      </c>
      <c r="GV32" s="36">
        <f t="shared" si="81"/>
        <v>8.9439390912147976E-2</v>
      </c>
      <c r="GW32" s="6">
        <f t="shared" si="38"/>
        <v>9.3695194649853833E-2</v>
      </c>
      <c r="GX32" s="6">
        <f t="shared" si="38"/>
        <v>3.8712768230005933E-2</v>
      </c>
      <c r="GY32" s="36">
        <f t="shared" si="39"/>
        <v>5.3698063629787025E-2</v>
      </c>
      <c r="GZ32" s="6">
        <f t="shared" si="39"/>
        <v>6.7287791522049334E-2</v>
      </c>
      <c r="HA32" s="6">
        <f t="shared" si="39"/>
        <v>4.1408353901803202E-4</v>
      </c>
      <c r="HB32" s="36">
        <f t="shared" si="40"/>
        <v>1.6638333255408638E-3</v>
      </c>
      <c r="HC32" s="6">
        <f t="shared" si="40"/>
        <v>1.5302607424719215E-3</v>
      </c>
      <c r="HD32" s="6">
        <f t="shared" si="40"/>
        <v>3.2559382344175681E-3</v>
      </c>
      <c r="HE32" s="36">
        <f t="shared" si="41"/>
        <v>6.0439091709553958E-2</v>
      </c>
      <c r="HF32" s="6">
        <f t="shared" si="41"/>
        <v>7.3924131358259768E-3</v>
      </c>
      <c r="HG32" s="11">
        <f t="shared" si="41"/>
        <v>0.26842987617649783</v>
      </c>
      <c r="HH32" s="36">
        <f t="shared" si="42"/>
        <v>0.24495080468678576</v>
      </c>
      <c r="HI32" s="6">
        <f t="shared" si="42"/>
        <v>0.26550140504258413</v>
      </c>
      <c r="HJ32" s="6" t="str">
        <f t="shared" si="42"/>
        <v xml:space="preserve"> </v>
      </c>
      <c r="HK32" s="80"/>
      <c r="HL32" s="80"/>
      <c r="HM32" s="80"/>
      <c r="HN32" s="80"/>
      <c r="HO32" s="80"/>
      <c r="HP32" s="80"/>
      <c r="HQ32" s="80"/>
      <c r="HR32" s="80"/>
      <c r="HS32" s="80"/>
      <c r="HT32" s="80"/>
      <c r="HU32" s="80"/>
      <c r="HV32" s="80"/>
      <c r="HW32" s="80"/>
      <c r="HX32" s="80"/>
      <c r="HY32" s="80"/>
      <c r="HZ32" s="80"/>
      <c r="IA32" s="80"/>
      <c r="IB32" s="80"/>
      <c r="IC32" s="80"/>
      <c r="ID32" s="80"/>
      <c r="IE32" s="80"/>
      <c r="IF32" s="80"/>
      <c r="IG32" s="80"/>
      <c r="IH32" s="80"/>
      <c r="II32" s="80"/>
      <c r="IJ32" s="80"/>
    </row>
    <row r="33" spans="1:244" s="9" customFormat="1" ht="15.75" outlineLevel="1" x14ac:dyDescent="0.2">
      <c r="A33" s="26">
        <v>22</v>
      </c>
      <c r="B33" s="27" t="s">
        <v>47</v>
      </c>
      <c r="C33" s="28">
        <f t="shared" si="126"/>
        <v>131365942.28</v>
      </c>
      <c r="D33" s="34">
        <v>76920319.640000001</v>
      </c>
      <c r="E33" s="29">
        <v>54445622.640000001</v>
      </c>
      <c r="F33" s="28">
        <f t="shared" si="127"/>
        <v>113495150.65000001</v>
      </c>
      <c r="G33" s="34">
        <v>68065843.5</v>
      </c>
      <c r="H33" s="29">
        <v>45429307.149999999</v>
      </c>
      <c r="I33" s="28">
        <f t="shared" si="128"/>
        <v>11342771.190000001</v>
      </c>
      <c r="J33" s="34">
        <v>7856968.2300000014</v>
      </c>
      <c r="K33" s="34">
        <v>3485802.96</v>
      </c>
      <c r="L33" s="28">
        <f t="shared" si="85"/>
        <v>10666800.25</v>
      </c>
      <c r="M33" s="34">
        <v>7421096.2400000002</v>
      </c>
      <c r="N33" s="34">
        <v>3245704.01</v>
      </c>
      <c r="O33" s="28">
        <f t="shared" si="86"/>
        <v>11567511.57</v>
      </c>
      <c r="P33" s="34">
        <v>9040871.8900000006</v>
      </c>
      <c r="Q33" s="34">
        <v>2526639.6799999997</v>
      </c>
      <c r="R33" s="6">
        <f t="shared" si="87"/>
        <v>0.94040513304227191</v>
      </c>
      <c r="S33" s="6">
        <f t="shared" si="87"/>
        <v>0.94452415012501567</v>
      </c>
      <c r="T33" s="6">
        <f t="shared" si="87"/>
        <v>0.93112090592751107</v>
      </c>
      <c r="U33" s="6">
        <f t="shared" si="88"/>
        <v>0.92213439212492609</v>
      </c>
      <c r="V33" s="6">
        <f t="shared" si="88"/>
        <v>0.8208385574192667</v>
      </c>
      <c r="W33" s="6">
        <f t="shared" si="88"/>
        <v>1.2845931438866662</v>
      </c>
      <c r="X33" s="28">
        <f t="shared" si="129"/>
        <v>1468100</v>
      </c>
      <c r="Y33" s="34">
        <v>1260300</v>
      </c>
      <c r="Z33" s="34">
        <v>207800</v>
      </c>
      <c r="AA33" s="28">
        <f t="shared" si="89"/>
        <v>1462165.22</v>
      </c>
      <c r="AB33" s="34">
        <v>1254347.7</v>
      </c>
      <c r="AC33" s="34">
        <v>207817.52</v>
      </c>
      <c r="AD33" s="28">
        <f t="shared" si="90"/>
        <v>1578533.56</v>
      </c>
      <c r="AE33" s="34">
        <v>1349164.56</v>
      </c>
      <c r="AF33" s="34">
        <v>229369</v>
      </c>
      <c r="AG33" s="6">
        <f t="shared" si="91"/>
        <v>0.99595750970642327</v>
      </c>
      <c r="AH33" s="6">
        <f t="shared" si="91"/>
        <v>0.99527707688645561</v>
      </c>
      <c r="AI33" s="6">
        <f t="shared" si="91"/>
        <v>1.000084311838306</v>
      </c>
      <c r="AJ33" s="6">
        <f t="shared" si="165"/>
        <v>0.92628073108562858</v>
      </c>
      <c r="AK33" s="6">
        <f t="shared" si="165"/>
        <v>0.9297217976137766</v>
      </c>
      <c r="AL33" s="6">
        <f t="shared" si="165"/>
        <v>0.90604013619974799</v>
      </c>
      <c r="AM33" s="28">
        <f t="shared" si="130"/>
        <v>160293.15</v>
      </c>
      <c r="AN33" s="34">
        <v>0</v>
      </c>
      <c r="AO33" s="34">
        <v>160293.15</v>
      </c>
      <c r="AP33" s="28">
        <f t="shared" si="131"/>
        <v>158723.15</v>
      </c>
      <c r="AQ33" s="34">
        <v>0</v>
      </c>
      <c r="AR33" s="34">
        <v>158723.15</v>
      </c>
      <c r="AS33" s="28">
        <f t="shared" si="132"/>
        <v>195561.92</v>
      </c>
      <c r="AT33" s="34">
        <v>0</v>
      </c>
      <c r="AU33" s="34">
        <v>195561.92</v>
      </c>
      <c r="AV33" s="6">
        <f t="shared" si="93"/>
        <v>0.99020544546039557</v>
      </c>
      <c r="AW33" s="6" t="str">
        <f t="shared" si="93"/>
        <v xml:space="preserve"> </v>
      </c>
      <c r="AX33" s="6">
        <f t="shared" si="93"/>
        <v>0.99020544546039557</v>
      </c>
      <c r="AY33" s="6">
        <f t="shared" si="166"/>
        <v>0.81162605685196787</v>
      </c>
      <c r="AZ33" s="6" t="str">
        <f t="shared" si="94"/>
        <v xml:space="preserve"> </v>
      </c>
      <c r="BA33" s="6">
        <f t="shared" si="94"/>
        <v>0.81162605685196787</v>
      </c>
      <c r="BB33" s="28">
        <f t="shared" si="133"/>
        <v>1645545.74</v>
      </c>
      <c r="BC33" s="34">
        <v>0</v>
      </c>
      <c r="BD33" s="34">
        <v>1645545.74</v>
      </c>
      <c r="BE33" s="28">
        <f t="shared" si="95"/>
        <v>1495448.4900000002</v>
      </c>
      <c r="BF33" s="34">
        <v>0</v>
      </c>
      <c r="BG33" s="34">
        <v>1495448.4900000002</v>
      </c>
      <c r="BH33" s="28">
        <f t="shared" si="96"/>
        <v>1007113.12</v>
      </c>
      <c r="BI33" s="34">
        <v>0</v>
      </c>
      <c r="BJ33" s="34">
        <v>1007113.12</v>
      </c>
      <c r="BK33" s="6">
        <f>IF(BE33=0," ",IF(BE33/BB33*100&gt;200,"СВ.200",BE33/BB33))</f>
        <v>0.9087857320818078</v>
      </c>
      <c r="BL33" s="6" t="str">
        <f t="shared" si="98"/>
        <v xml:space="preserve"> </v>
      </c>
      <c r="BM33" s="6">
        <f t="shared" si="98"/>
        <v>0.9087857320818078</v>
      </c>
      <c r="BN33" s="6">
        <f t="shared" si="155"/>
        <v>1.4848863154518335</v>
      </c>
      <c r="BO33" s="6" t="str">
        <f t="shared" si="159"/>
        <v xml:space="preserve"> </v>
      </c>
      <c r="BP33" s="6">
        <f t="shared" si="156"/>
        <v>1.4848863154518335</v>
      </c>
      <c r="BQ33" s="28">
        <f t="shared" si="134"/>
        <v>529620.57999999996</v>
      </c>
      <c r="BR33" s="34">
        <v>529620.57999999996</v>
      </c>
      <c r="BS33" s="116"/>
      <c r="BT33" s="28">
        <f t="shared" si="99"/>
        <v>308551.15000000002</v>
      </c>
      <c r="BU33" s="34">
        <v>308551.15000000002</v>
      </c>
      <c r="BV33" s="116"/>
      <c r="BW33" s="28">
        <f t="shared" si="100"/>
        <v>278393.59999999998</v>
      </c>
      <c r="BX33" s="34">
        <v>278393.59999999998</v>
      </c>
      <c r="BY33" s="116">
        <v>0</v>
      </c>
      <c r="BZ33" s="6">
        <f>IF(BT33=0," ",IF(BT33/BQ33*100&gt;200,"СВ.200",BT33/BQ33))</f>
        <v>0.58258904893763763</v>
      </c>
      <c r="CA33" s="6">
        <f t="shared" si="102"/>
        <v>0.58258904893763763</v>
      </c>
      <c r="CB33" s="6" t="str">
        <f t="shared" si="102"/>
        <v xml:space="preserve"> </v>
      </c>
      <c r="CC33" s="6">
        <f t="shared" si="103"/>
        <v>1.1083270233223754</v>
      </c>
      <c r="CD33" s="6">
        <f t="shared" si="103"/>
        <v>1.1083270233223754</v>
      </c>
      <c r="CE33" s="6" t="str">
        <f t="shared" si="103"/>
        <v xml:space="preserve"> </v>
      </c>
      <c r="CF33" s="28">
        <f t="shared" si="135"/>
        <v>5225501.67</v>
      </c>
      <c r="CG33" s="34">
        <v>4367604.33</v>
      </c>
      <c r="CH33" s="34">
        <v>857897.34</v>
      </c>
      <c r="CI33" s="28">
        <f t="shared" si="136"/>
        <v>4451122.34</v>
      </c>
      <c r="CJ33" s="34">
        <v>3740470.94</v>
      </c>
      <c r="CK33" s="34">
        <v>710651.4</v>
      </c>
      <c r="CL33" s="28">
        <f t="shared" si="137"/>
        <v>4475693.8499999996</v>
      </c>
      <c r="CM33" s="34">
        <v>3908390.12</v>
      </c>
      <c r="CN33" s="34">
        <v>567303.73</v>
      </c>
      <c r="CO33" s="6">
        <f t="shared" si="104"/>
        <v>0.85180765811524461</v>
      </c>
      <c r="CP33" s="6">
        <f t="shared" si="104"/>
        <v>0.85641249925219298</v>
      </c>
      <c r="CQ33" s="6">
        <f t="shared" si="104"/>
        <v>0.82836414902510369</v>
      </c>
      <c r="CR33" s="6">
        <f t="shared" si="105"/>
        <v>0.99451001100086422</v>
      </c>
      <c r="CS33" s="6">
        <f t="shared" si="105"/>
        <v>0.95703622851241876</v>
      </c>
      <c r="CT33" s="6">
        <f t="shared" si="105"/>
        <v>1.2526824034807598</v>
      </c>
      <c r="CU33" s="28">
        <f t="shared" si="138"/>
        <v>43155.53</v>
      </c>
      <c r="CV33" s="34">
        <v>40000</v>
      </c>
      <c r="CW33" s="34">
        <v>3155.53</v>
      </c>
      <c r="CX33" s="28">
        <f t="shared" si="106"/>
        <v>43155.53</v>
      </c>
      <c r="CY33" s="34">
        <v>40000</v>
      </c>
      <c r="CZ33" s="34">
        <v>3155.53</v>
      </c>
      <c r="DA33" s="28">
        <f t="shared" si="107"/>
        <v>2479081.39</v>
      </c>
      <c r="DB33" s="34">
        <v>2476000</v>
      </c>
      <c r="DC33" s="34">
        <v>3081.39</v>
      </c>
      <c r="DD33" s="6">
        <f t="shared" si="160"/>
        <v>1</v>
      </c>
      <c r="DE33" s="6">
        <f t="shared" si="160"/>
        <v>1</v>
      </c>
      <c r="DF33" s="6">
        <f t="shared" si="160"/>
        <v>1</v>
      </c>
      <c r="DG33" s="6">
        <f t="shared" si="109"/>
        <v>1.7407871389006714E-2</v>
      </c>
      <c r="DH33" s="6">
        <f t="shared" si="109"/>
        <v>1.6155088852988692E-2</v>
      </c>
      <c r="DI33" s="6">
        <f t="shared" si="109"/>
        <v>1.0240605700674048</v>
      </c>
      <c r="DJ33" s="28">
        <f t="shared" si="139"/>
        <v>790208.39</v>
      </c>
      <c r="DK33" s="34">
        <v>749454.17</v>
      </c>
      <c r="DL33" s="34">
        <v>40754.22</v>
      </c>
      <c r="DM33" s="28">
        <f t="shared" si="110"/>
        <v>792703.55999999994</v>
      </c>
      <c r="DN33" s="34">
        <v>751949.34</v>
      </c>
      <c r="DO33" s="34">
        <v>40754.22</v>
      </c>
      <c r="DP33" s="28">
        <f t="shared" si="111"/>
        <v>387615.62</v>
      </c>
      <c r="DQ33" s="34">
        <v>279313.36</v>
      </c>
      <c r="DR33" s="34">
        <v>108302.26</v>
      </c>
      <c r="DS33" s="6">
        <f t="shared" si="167"/>
        <v>1.0031576101083917</v>
      </c>
      <c r="DT33" s="6">
        <f t="shared" si="167"/>
        <v>1.0033293163209698</v>
      </c>
      <c r="DU33" s="6">
        <f t="shared" si="167"/>
        <v>1</v>
      </c>
      <c r="DV33" s="6" t="str">
        <f>IF(DM33=0," ",IF(DM33/DP33*100&gt;200,"СВ.200",DM33/DP33))</f>
        <v>СВ.200</v>
      </c>
      <c r="DW33" s="6" t="str">
        <f>IF(DN33=0," ",IF(DN33/DQ33*100&gt;200,"СВ.200",DN33/DQ33))</f>
        <v>СВ.200</v>
      </c>
      <c r="DX33" s="6">
        <f>IF(DO33=0," ",IF(DO33/DR33*100&gt;200,"СВ.200",DO33/DR33))</f>
        <v>0.37630073462917579</v>
      </c>
      <c r="DY33" s="105">
        <f t="shared" si="140"/>
        <v>0</v>
      </c>
      <c r="DZ33" s="34">
        <v>0</v>
      </c>
      <c r="EA33" s="34">
        <v>0</v>
      </c>
      <c r="EB33" s="105">
        <f t="shared" si="141"/>
        <v>0</v>
      </c>
      <c r="EC33" s="34">
        <v>0</v>
      </c>
      <c r="ED33" s="34">
        <v>0</v>
      </c>
      <c r="EE33" s="105">
        <f t="shared" si="142"/>
        <v>0</v>
      </c>
      <c r="EF33" s="34">
        <v>0</v>
      </c>
      <c r="EG33" s="34">
        <v>0</v>
      </c>
      <c r="EH33" s="6" t="str">
        <f>IF(DY33=0," ",IF(EB33/DY33*100&gt;200,"СВ.200",EB33/DY33))</f>
        <v xml:space="preserve"> </v>
      </c>
      <c r="EI33" s="6" t="str">
        <f t="shared" si="158"/>
        <v xml:space="preserve"> </v>
      </c>
      <c r="EJ33" s="6" t="str">
        <f t="shared" si="158"/>
        <v xml:space="preserve"> </v>
      </c>
      <c r="EK33" s="6" t="str">
        <f t="shared" si="115"/>
        <v xml:space="preserve"> </v>
      </c>
      <c r="EL33" s="6" t="str">
        <f t="shared" si="115"/>
        <v xml:space="preserve"> </v>
      </c>
      <c r="EM33" s="6" t="str">
        <f t="shared" si="115"/>
        <v xml:space="preserve"> </v>
      </c>
      <c r="EN33" s="28">
        <f t="shared" si="143"/>
        <v>352559.04</v>
      </c>
      <c r="EO33" s="34">
        <v>352559.04</v>
      </c>
      <c r="EP33" s="34">
        <v>0</v>
      </c>
      <c r="EQ33" s="28">
        <f t="shared" si="144"/>
        <v>431315.73000000004</v>
      </c>
      <c r="ER33" s="34">
        <v>431315.71</v>
      </c>
      <c r="ES33" s="34">
        <v>0.02</v>
      </c>
      <c r="ET33" s="28">
        <f t="shared" si="145"/>
        <v>97376.99</v>
      </c>
      <c r="EU33" s="34">
        <v>97376.99</v>
      </c>
      <c r="EV33" s="34">
        <v>0</v>
      </c>
      <c r="EW33" s="6">
        <f t="shared" si="116"/>
        <v>1.2233858192942664</v>
      </c>
      <c r="EX33" s="6">
        <f t="shared" si="117"/>
        <v>1.223385762566179</v>
      </c>
      <c r="EY33" s="6"/>
      <c r="EZ33" s="6" t="str">
        <f t="shared" si="118"/>
        <v>СВ.200</v>
      </c>
      <c r="FA33" s="6" t="str">
        <f t="shared" si="118"/>
        <v>СВ.200</v>
      </c>
      <c r="FB33" s="6" t="str">
        <f t="shared" si="118"/>
        <v xml:space="preserve"> </v>
      </c>
      <c r="FC33" s="28">
        <f t="shared" si="146"/>
        <v>18673.87</v>
      </c>
      <c r="FD33" s="34">
        <v>304.07</v>
      </c>
      <c r="FE33" s="34">
        <v>18369.8</v>
      </c>
      <c r="FF33" s="28">
        <f t="shared" si="147"/>
        <v>40383.42</v>
      </c>
      <c r="FG33" s="34">
        <v>818.08</v>
      </c>
      <c r="FH33" s="34">
        <v>39565.339999999997</v>
      </c>
      <c r="FI33" s="28">
        <f t="shared" si="148"/>
        <v>124953.55</v>
      </c>
      <c r="FJ33" s="34">
        <v>41757.5</v>
      </c>
      <c r="FK33" s="34">
        <v>83196.05</v>
      </c>
      <c r="FL33" s="6">
        <f t="shared" si="169"/>
        <v>0.46241427793881745</v>
      </c>
      <c r="FM33" s="6" t="str">
        <f t="shared" si="119"/>
        <v>СВ.200</v>
      </c>
      <c r="FN33" s="6">
        <f t="shared" si="162"/>
        <v>0.46429020956220773</v>
      </c>
      <c r="FO33" s="6">
        <f t="shared" si="164"/>
        <v>0.32318745645882008</v>
      </c>
      <c r="FP33" s="6">
        <f t="shared" si="150"/>
        <v>1.9591211159671915E-2</v>
      </c>
      <c r="FQ33" s="6">
        <f t="shared" si="150"/>
        <v>0.47556752994883766</v>
      </c>
      <c r="FR33" s="28">
        <f t="shared" si="151"/>
        <v>271906</v>
      </c>
      <c r="FS33" s="28"/>
      <c r="FT33" s="34">
        <v>271906</v>
      </c>
      <c r="FU33" s="28">
        <f t="shared" si="152"/>
        <v>260211.47</v>
      </c>
      <c r="FV33" s="28"/>
      <c r="FW33" s="34">
        <v>260211.47</v>
      </c>
      <c r="FX33" s="28">
        <f t="shared" si="153"/>
        <v>102406.91</v>
      </c>
      <c r="FY33" s="28"/>
      <c r="FZ33" s="34">
        <v>102406.91</v>
      </c>
      <c r="GA33" s="6">
        <f t="shared" si="33"/>
        <v>0.95699054084867563</v>
      </c>
      <c r="GB33" s="6" t="str">
        <f t="shared" si="33"/>
        <v xml:space="preserve"> </v>
      </c>
      <c r="GC33" s="11">
        <f t="shared" si="33"/>
        <v>0.95699054084867563</v>
      </c>
      <c r="GD33" s="6" t="str">
        <f t="shared" si="163"/>
        <v>СВ.200</v>
      </c>
      <c r="GE33" s="6" t="str">
        <f t="shared" si="154"/>
        <v xml:space="preserve"> </v>
      </c>
      <c r="GF33" s="6" t="str">
        <f t="shared" si="154"/>
        <v>СВ.200</v>
      </c>
      <c r="GG33" s="106">
        <f t="shared" si="120"/>
        <v>0.10192075611822626</v>
      </c>
      <c r="GH33" s="7">
        <f t="shared" si="121"/>
        <v>0.1328253853197309</v>
      </c>
      <c r="GI33" s="7">
        <f t="shared" si="121"/>
        <v>5.5616953867631234E-2</v>
      </c>
      <c r="GJ33" s="107">
        <f t="shared" si="122"/>
        <v>8.1199130192087715E-2</v>
      </c>
      <c r="GK33" s="7">
        <f t="shared" si="123"/>
        <v>9.6477709332618164E-2</v>
      </c>
      <c r="GL33" s="7">
        <f t="shared" si="124"/>
        <v>5.96136815527104E-2</v>
      </c>
      <c r="GM33" s="36">
        <f t="shared" si="36"/>
        <v>0.13646267396817482</v>
      </c>
      <c r="GN33" s="6">
        <f t="shared" si="36"/>
        <v>0.14922947437097242</v>
      </c>
      <c r="GO33" s="6">
        <f t="shared" si="36"/>
        <v>9.0780257199158693E-2</v>
      </c>
      <c r="GP33" s="36">
        <f t="shared" si="37"/>
        <v>0.13707627270886599</v>
      </c>
      <c r="GQ33" s="6">
        <f t="shared" si="37"/>
        <v>0.16902458335454762</v>
      </c>
      <c r="GR33" s="6">
        <f t="shared" si="37"/>
        <v>6.4028487921176769E-2</v>
      </c>
      <c r="GS33" s="36">
        <f t="shared" si="125"/>
        <v>8.7063938851975581E-2</v>
      </c>
      <c r="GT33" s="6" t="str">
        <f t="shared" si="125"/>
        <v xml:space="preserve"> </v>
      </c>
      <c r="GU33" s="6">
        <f t="shared" si="125"/>
        <v>0.39859784043287094</v>
      </c>
      <c r="GV33" s="36">
        <f t="shared" si="81"/>
        <v>0.14019654019489117</v>
      </c>
      <c r="GW33" s="6" t="str">
        <f t="shared" si="38"/>
        <v xml:space="preserve"> </v>
      </c>
      <c r="GX33" s="6">
        <f t="shared" si="38"/>
        <v>0.46074703219780055</v>
      </c>
      <c r="GY33" s="36">
        <f t="shared" si="39"/>
        <v>0.21431414829352102</v>
      </c>
      <c r="GZ33" s="6">
        <f t="shared" si="39"/>
        <v>0.27386739134515042</v>
      </c>
      <c r="HA33" s="6">
        <f t="shared" si="39"/>
        <v>1.2195605192110337E-3</v>
      </c>
      <c r="HB33" s="36">
        <f t="shared" si="40"/>
        <v>4.0457802704236441E-3</v>
      </c>
      <c r="HC33" s="6">
        <f t="shared" si="40"/>
        <v>5.3900392484331934E-3</v>
      </c>
      <c r="HD33" s="6">
        <f t="shared" si="40"/>
        <v>9.722174265668792E-4</v>
      </c>
      <c r="HE33" s="36">
        <f t="shared" si="41"/>
        <v>8.4181450271936069E-3</v>
      </c>
      <c r="HF33" s="6">
        <f t="shared" si="41"/>
        <v>1.0770752111608562E-2</v>
      </c>
      <c r="HG33" s="11" t="str">
        <f t="shared" si="41"/>
        <v xml:space="preserve"> </v>
      </c>
      <c r="HH33" s="36">
        <f t="shared" si="42"/>
        <v>4.0435343298005418E-2</v>
      </c>
      <c r="HI33" s="6">
        <f t="shared" si="42"/>
        <v>5.8120215134145732E-2</v>
      </c>
      <c r="HJ33" s="6">
        <f t="shared" si="42"/>
        <v>6.1619913394382508E-9</v>
      </c>
      <c r="HK33" s="80"/>
      <c r="HL33" s="80"/>
      <c r="HM33" s="80"/>
      <c r="HN33" s="80"/>
      <c r="HO33" s="80"/>
      <c r="HP33" s="80"/>
      <c r="HQ33" s="80"/>
      <c r="HR33" s="80"/>
      <c r="HS33" s="80"/>
      <c r="HT33" s="80"/>
      <c r="HU33" s="80"/>
      <c r="HV33" s="80"/>
      <c r="HW33" s="80"/>
      <c r="HX33" s="80"/>
      <c r="HY33" s="80"/>
      <c r="HZ33" s="80"/>
      <c r="IA33" s="80"/>
      <c r="IB33" s="80"/>
      <c r="IC33" s="80"/>
      <c r="ID33" s="80"/>
      <c r="IE33" s="80"/>
      <c r="IF33" s="80"/>
      <c r="IG33" s="80"/>
      <c r="IH33" s="80"/>
      <c r="II33" s="80"/>
      <c r="IJ33" s="80"/>
    </row>
    <row r="34" spans="1:244" s="9" customFormat="1" ht="15.75" outlineLevel="1" x14ac:dyDescent="0.2">
      <c r="A34" s="26">
        <v>23</v>
      </c>
      <c r="B34" s="27" t="s">
        <v>48</v>
      </c>
      <c r="C34" s="28">
        <f t="shared" si="126"/>
        <v>143234313.66999999</v>
      </c>
      <c r="D34" s="34">
        <v>105495717.73999999</v>
      </c>
      <c r="E34" s="29">
        <v>37738595.93</v>
      </c>
      <c r="F34" s="28">
        <f t="shared" si="127"/>
        <v>144256397.45000002</v>
      </c>
      <c r="G34" s="34">
        <v>101712690.93000001</v>
      </c>
      <c r="H34" s="29">
        <v>42543706.520000003</v>
      </c>
      <c r="I34" s="28">
        <f t="shared" si="128"/>
        <v>13456617</v>
      </c>
      <c r="J34" s="34">
        <v>10648246.32</v>
      </c>
      <c r="K34" s="34">
        <v>2808370.6799999997</v>
      </c>
      <c r="L34" s="28">
        <f t="shared" si="85"/>
        <v>17835547.419999998</v>
      </c>
      <c r="M34" s="34">
        <v>14557663.159999998</v>
      </c>
      <c r="N34" s="34">
        <v>3277884.26</v>
      </c>
      <c r="O34" s="28">
        <f t="shared" si="86"/>
        <v>15900034.359999999</v>
      </c>
      <c r="P34" s="34">
        <v>14443162.34</v>
      </c>
      <c r="Q34" s="34">
        <v>1456872.02</v>
      </c>
      <c r="R34" s="6">
        <f t="shared" ref="R34:T42" si="170">IF(I34=0," ",IF(L34/I34*100&gt;200,"СВ.200",L34/I34))</f>
        <v>1.325410942438207</v>
      </c>
      <c r="S34" s="6">
        <f t="shared" si="170"/>
        <v>1.3671418487621911</v>
      </c>
      <c r="T34" s="6">
        <f t="shared" si="170"/>
        <v>1.1671836212162705</v>
      </c>
      <c r="U34" s="6">
        <f t="shared" ref="U34:W42" si="171">IF(O34=0," ",IF(L34/O34*100&gt;200,"СВ.200",L34/O34))</f>
        <v>1.1217301180725245</v>
      </c>
      <c r="V34" s="6">
        <f t="shared" si="171"/>
        <v>1.0079276835158801</v>
      </c>
      <c r="W34" s="6" t="str">
        <f t="shared" si="171"/>
        <v>СВ.200</v>
      </c>
      <c r="X34" s="28">
        <f t="shared" si="129"/>
        <v>4566064</v>
      </c>
      <c r="Y34" s="34">
        <v>4229279</v>
      </c>
      <c r="Z34" s="34">
        <v>336785</v>
      </c>
      <c r="AA34" s="28">
        <f t="shared" si="89"/>
        <v>5590044.4299999997</v>
      </c>
      <c r="AB34" s="34">
        <v>5108961.66</v>
      </c>
      <c r="AC34" s="34">
        <v>481082.77</v>
      </c>
      <c r="AD34" s="28">
        <f t="shared" si="90"/>
        <v>5130588.47</v>
      </c>
      <c r="AE34" s="34">
        <v>4781273.7699999996</v>
      </c>
      <c r="AF34" s="34">
        <v>349314.7</v>
      </c>
      <c r="AG34" s="6">
        <f t="shared" si="91"/>
        <v>1.2242588868662374</v>
      </c>
      <c r="AH34" s="6">
        <f t="shared" si="91"/>
        <v>1.2079982569132943</v>
      </c>
      <c r="AI34" s="6">
        <f t="shared" si="91"/>
        <v>1.4284566414775006</v>
      </c>
      <c r="AJ34" s="6">
        <f t="shared" si="165"/>
        <v>1.0895522926242416</v>
      </c>
      <c r="AK34" s="6">
        <f t="shared" si="165"/>
        <v>1.0685356885556463</v>
      </c>
      <c r="AL34" s="6">
        <f t="shared" si="165"/>
        <v>1.3772187943994341</v>
      </c>
      <c r="AM34" s="28">
        <f t="shared" si="130"/>
        <v>101211.65</v>
      </c>
      <c r="AN34" s="34">
        <v>0</v>
      </c>
      <c r="AO34" s="34">
        <v>101211.65</v>
      </c>
      <c r="AP34" s="28">
        <f t="shared" si="131"/>
        <v>101211.41</v>
      </c>
      <c r="AQ34" s="34">
        <v>0</v>
      </c>
      <c r="AR34" s="34">
        <v>101211.41</v>
      </c>
      <c r="AS34" s="28">
        <f t="shared" si="132"/>
        <v>39018.76</v>
      </c>
      <c r="AT34" s="34">
        <v>0</v>
      </c>
      <c r="AU34" s="34">
        <v>39018.76</v>
      </c>
      <c r="AV34" s="6">
        <f t="shared" si="93"/>
        <v>0.99999762873147513</v>
      </c>
      <c r="AW34" s="6" t="str">
        <f t="shared" si="93"/>
        <v xml:space="preserve"> </v>
      </c>
      <c r="AX34" s="6">
        <f t="shared" si="93"/>
        <v>0.99999762873147513</v>
      </c>
      <c r="AY34" s="6" t="str">
        <f t="shared" si="166"/>
        <v>СВ.200</v>
      </c>
      <c r="AZ34" s="6" t="str">
        <f t="shared" si="166"/>
        <v xml:space="preserve"> </v>
      </c>
      <c r="BA34" s="6" t="str">
        <f t="shared" si="166"/>
        <v>СВ.200</v>
      </c>
      <c r="BB34" s="28">
        <f t="shared" si="133"/>
        <v>600388.51</v>
      </c>
      <c r="BC34" s="34">
        <v>219112.56</v>
      </c>
      <c r="BD34" s="34">
        <v>381275.95</v>
      </c>
      <c r="BE34" s="28">
        <f t="shared" si="95"/>
        <v>835374.06</v>
      </c>
      <c r="BF34" s="34">
        <v>420706.71</v>
      </c>
      <c r="BG34" s="34">
        <v>414667.35</v>
      </c>
      <c r="BH34" s="28">
        <f t="shared" si="96"/>
        <v>809313.73</v>
      </c>
      <c r="BI34" s="34">
        <v>422289.7</v>
      </c>
      <c r="BJ34" s="34">
        <v>387024.02999999997</v>
      </c>
      <c r="BK34" s="6">
        <f t="shared" ref="BK34:BM42" si="172">IF(BB34=0," ",IF(BE34/BB34*100&gt;200,"СВ.200",BE34/BB34))</f>
        <v>1.3913891523340445</v>
      </c>
      <c r="BL34" s="6">
        <f t="shared" si="98"/>
        <v>1.9200483532299564</v>
      </c>
      <c r="BM34" s="6">
        <f t="shared" si="98"/>
        <v>1.087578038950529</v>
      </c>
      <c r="BN34" s="6">
        <f t="shared" si="155"/>
        <v>1.0322005287121474</v>
      </c>
      <c r="BO34" s="6">
        <f t="shared" si="159"/>
        <v>0.99625141224140679</v>
      </c>
      <c r="BP34" s="6">
        <f t="shared" si="156"/>
        <v>1.0714253324270331</v>
      </c>
      <c r="BQ34" s="28">
        <f t="shared" si="134"/>
        <v>1032089</v>
      </c>
      <c r="BR34" s="34">
        <v>1032089</v>
      </c>
      <c r="BS34" s="116"/>
      <c r="BT34" s="28">
        <f t="shared" si="99"/>
        <v>2001848.44</v>
      </c>
      <c r="BU34" s="34">
        <v>2001848.44</v>
      </c>
      <c r="BV34" s="116"/>
      <c r="BW34" s="28">
        <f t="shared" si="100"/>
        <v>239852.74</v>
      </c>
      <c r="BX34" s="34">
        <v>239852.74</v>
      </c>
      <c r="BY34" s="116">
        <v>0</v>
      </c>
      <c r="BZ34" s="6">
        <f t="shared" ref="BZ34:CB42" si="173">IF(BQ34=0," ",IF(BT34/BQ34*100&gt;200,"СВ.200",BT34/BQ34))</f>
        <v>1.9396083477297015</v>
      </c>
      <c r="CA34" s="6">
        <f t="shared" si="102"/>
        <v>1.9396083477297015</v>
      </c>
      <c r="CB34" s="6" t="str">
        <f t="shared" si="102"/>
        <v xml:space="preserve"> </v>
      </c>
      <c r="CC34" s="6" t="str">
        <f t="shared" si="103"/>
        <v>СВ.200</v>
      </c>
      <c r="CD34" s="6" t="str">
        <f t="shared" si="103"/>
        <v>СВ.200</v>
      </c>
      <c r="CE34" s="6" t="str">
        <f t="shared" si="103"/>
        <v xml:space="preserve"> </v>
      </c>
      <c r="CF34" s="28">
        <f t="shared" si="135"/>
        <v>1781280.18</v>
      </c>
      <c r="CG34" s="34">
        <v>1431443.13</v>
      </c>
      <c r="CH34" s="34">
        <v>349837.05</v>
      </c>
      <c r="CI34" s="28">
        <f t="shared" si="136"/>
        <v>1777111.18</v>
      </c>
      <c r="CJ34" s="34">
        <v>1447844.76</v>
      </c>
      <c r="CK34" s="34">
        <v>329266.42</v>
      </c>
      <c r="CL34" s="28">
        <f t="shared" si="137"/>
        <v>1640162.04</v>
      </c>
      <c r="CM34" s="34">
        <v>1473205.77</v>
      </c>
      <c r="CN34" s="34">
        <v>166956.27000000002</v>
      </c>
      <c r="CO34" s="6">
        <f t="shared" ref="CO34:CQ42" si="174">IF(CF34=0," ",IF(CI34/CF34*100&gt;200,"СВ.200",CI34/CF34))</f>
        <v>0.99765954842657034</v>
      </c>
      <c r="CP34" s="6">
        <f t="shared" si="174"/>
        <v>1.0114581080143925</v>
      </c>
      <c r="CQ34" s="6">
        <f t="shared" si="174"/>
        <v>0.94119939554715548</v>
      </c>
      <c r="CR34" s="6">
        <f t="shared" ref="CR34:CT40" si="175">IF(CL34=0," ",IF(CI34/CL34*100&gt;200,"СВ.200",CI34/CL34))</f>
        <v>1.0834973232278926</v>
      </c>
      <c r="CS34" s="6">
        <f t="shared" si="175"/>
        <v>0.98278515431011382</v>
      </c>
      <c r="CT34" s="6">
        <f t="shared" si="175"/>
        <v>1.9721716351233767</v>
      </c>
      <c r="CU34" s="28">
        <f t="shared" si="138"/>
        <v>565720</v>
      </c>
      <c r="CV34" s="34">
        <v>3400</v>
      </c>
      <c r="CW34" s="34">
        <v>562320</v>
      </c>
      <c r="CX34" s="28">
        <f t="shared" si="106"/>
        <v>565742.4</v>
      </c>
      <c r="CY34" s="34">
        <v>3422.4</v>
      </c>
      <c r="CZ34" s="34">
        <v>562320</v>
      </c>
      <c r="DA34" s="28">
        <f t="shared" si="107"/>
        <v>52452</v>
      </c>
      <c r="DB34" s="34">
        <v>52452</v>
      </c>
      <c r="DC34" s="34">
        <v>0</v>
      </c>
      <c r="DD34" s="6">
        <f t="shared" si="160"/>
        <v>1.0000395955596408</v>
      </c>
      <c r="DE34" s="6">
        <f t="shared" si="160"/>
        <v>1.0065882352941178</v>
      </c>
      <c r="DF34" s="6">
        <f t="shared" si="160"/>
        <v>1</v>
      </c>
      <c r="DG34" s="6" t="str">
        <f>IF(CX34=0," ",IF(CX34/DA34*100&gt;200,"СВ.200",CX34/DA34))</f>
        <v>СВ.200</v>
      </c>
      <c r="DH34" s="6">
        <f>IF(CY34=0," ",IF(CY34/DB34*100&gt;200,"СВ.200",CY34/DB34))</f>
        <v>6.5248226950354607E-2</v>
      </c>
      <c r="DI34" s="6" t="e">
        <f>IF(CZ34=0," ",IF(CZ34/DC34*100&gt;200,"СВ.200",CZ34/DC34))</f>
        <v>#DIV/0!</v>
      </c>
      <c r="DJ34" s="28">
        <f t="shared" si="139"/>
        <v>2592600</v>
      </c>
      <c r="DK34" s="34">
        <v>2401400</v>
      </c>
      <c r="DL34" s="34">
        <v>191200</v>
      </c>
      <c r="DM34" s="28">
        <f t="shared" si="110"/>
        <v>3827712.85</v>
      </c>
      <c r="DN34" s="34">
        <v>3401919.48</v>
      </c>
      <c r="DO34" s="34">
        <v>425793.37</v>
      </c>
      <c r="DP34" s="28">
        <f t="shared" si="111"/>
        <v>5091341.8999999994</v>
      </c>
      <c r="DQ34" s="34">
        <v>4933965.84</v>
      </c>
      <c r="DR34" s="34">
        <v>157376.06</v>
      </c>
      <c r="DS34" s="6">
        <f t="shared" si="167"/>
        <v>1.4763993095734012</v>
      </c>
      <c r="DT34" s="6">
        <f t="shared" si="167"/>
        <v>1.4166400766219704</v>
      </c>
      <c r="DU34" s="6" t="str">
        <f t="shared" si="167"/>
        <v>СВ.200</v>
      </c>
      <c r="DV34" s="6">
        <f t="shared" si="168"/>
        <v>0.75180825118030292</v>
      </c>
      <c r="DW34" s="6">
        <f t="shared" si="168"/>
        <v>0.68948987291732045</v>
      </c>
      <c r="DX34" s="6" t="str">
        <f t="shared" si="168"/>
        <v>СВ.200</v>
      </c>
      <c r="DY34" s="105">
        <f t="shared" si="140"/>
        <v>263818.59000000003</v>
      </c>
      <c r="DZ34" s="34">
        <v>0</v>
      </c>
      <c r="EA34" s="34">
        <v>263818.59000000003</v>
      </c>
      <c r="EB34" s="105">
        <f t="shared" si="141"/>
        <v>263818.59000000003</v>
      </c>
      <c r="EC34" s="34">
        <v>0</v>
      </c>
      <c r="ED34" s="34">
        <v>263818.59000000003</v>
      </c>
      <c r="EE34" s="105">
        <f t="shared" si="142"/>
        <v>196230.21</v>
      </c>
      <c r="EF34" s="34">
        <v>0</v>
      </c>
      <c r="EG34" s="34">
        <v>196230.21</v>
      </c>
      <c r="EH34" s="6">
        <f>IF(DY34=0," ",IF(EB34/DY34*100&gt;200,"СВ.200",EB34/DY34))</f>
        <v>1</v>
      </c>
      <c r="EI34" s="6" t="str">
        <f t="shared" si="158"/>
        <v xml:space="preserve"> </v>
      </c>
      <c r="EJ34" s="6">
        <f t="shared" si="158"/>
        <v>1</v>
      </c>
      <c r="EK34" s="6">
        <f t="shared" si="115"/>
        <v>1.3444341215351094</v>
      </c>
      <c r="EL34" s="6" t="str">
        <f t="shared" si="115"/>
        <v xml:space="preserve"> </v>
      </c>
      <c r="EM34" s="6">
        <f t="shared" si="115"/>
        <v>1.3444341215351094</v>
      </c>
      <c r="EN34" s="28">
        <f t="shared" si="143"/>
        <v>423950.84</v>
      </c>
      <c r="EO34" s="34">
        <v>368622.71</v>
      </c>
      <c r="EP34" s="34">
        <v>55328.130000000005</v>
      </c>
      <c r="EQ34" s="28">
        <f t="shared" si="144"/>
        <v>717607.92</v>
      </c>
      <c r="ER34" s="34">
        <v>562279.79</v>
      </c>
      <c r="ES34" s="34">
        <v>155328.13</v>
      </c>
      <c r="ET34" s="28">
        <f t="shared" si="145"/>
        <v>421149.82</v>
      </c>
      <c r="EU34" s="34">
        <v>406733.09</v>
      </c>
      <c r="EV34" s="34">
        <v>14416.73</v>
      </c>
      <c r="EW34" s="6">
        <f t="shared" si="116"/>
        <v>1.6926677630830971</v>
      </c>
      <c r="EX34" s="6">
        <f t="shared" si="117"/>
        <v>1.5253530906980746</v>
      </c>
      <c r="EY34" s="6" t="str">
        <f t="shared" si="117"/>
        <v>СВ.200</v>
      </c>
      <c r="EZ34" s="6">
        <f t="shared" si="118"/>
        <v>1.7039255056549709</v>
      </c>
      <c r="FA34" s="6">
        <f t="shared" si="118"/>
        <v>1.38242942072896</v>
      </c>
      <c r="FB34" s="6" t="str">
        <f t="shared" si="118"/>
        <v>СВ.200</v>
      </c>
      <c r="FC34" s="28">
        <f t="shared" si="146"/>
        <v>359393.23</v>
      </c>
      <c r="FD34" s="34">
        <v>349393.23</v>
      </c>
      <c r="FE34" s="34">
        <v>10000</v>
      </c>
      <c r="FF34" s="28">
        <f t="shared" si="147"/>
        <v>357194.87999999995</v>
      </c>
      <c r="FG34" s="34">
        <v>349392.97</v>
      </c>
      <c r="FH34" s="34">
        <v>7801.91</v>
      </c>
      <c r="FI34" s="28">
        <f t="shared" si="148"/>
        <v>866729.29</v>
      </c>
      <c r="FJ34" s="34">
        <v>862152.14</v>
      </c>
      <c r="FK34" s="34">
        <v>4577.1499999999996</v>
      </c>
      <c r="FL34" s="6">
        <f t="shared" si="169"/>
        <v>1.0061544835133136</v>
      </c>
      <c r="FM34" s="6">
        <f>IF(FG34=0," ",IF(FD34/FG34*100&gt;200,"СВ.200",FD34/FG34))</f>
        <v>1.0000007441477716</v>
      </c>
      <c r="FN34" s="6">
        <f t="shared" si="162"/>
        <v>1.2817374207085188</v>
      </c>
      <c r="FO34" s="6">
        <f>IF(FF34&lt;=0," ",IF(FI34&lt;=0," ",IF(FI34=0," ",IF(FF34/FI34*100&gt;200,"СВ.200",FF34/FI34))))</f>
        <v>0.41211815975435645</v>
      </c>
      <c r="FP34" s="6">
        <f t="shared" si="150"/>
        <v>0.40525674505662074</v>
      </c>
      <c r="FQ34" s="6">
        <f>IF(FH34&lt;=0," ",IF(FK34&lt;=0," ",IF(FK34=0," ",IF(FH34/FK34*100&gt;200,"СВ.200",FH34/FK34))))</f>
        <v>1.7045344810635441</v>
      </c>
      <c r="FR34" s="28">
        <f t="shared" si="151"/>
        <v>556594.31000000006</v>
      </c>
      <c r="FS34" s="28"/>
      <c r="FT34" s="34">
        <v>556594.31000000006</v>
      </c>
      <c r="FU34" s="28">
        <f t="shared" si="152"/>
        <v>536594.31000000006</v>
      </c>
      <c r="FV34" s="28"/>
      <c r="FW34" s="34">
        <v>536594.31000000006</v>
      </c>
      <c r="FX34" s="28">
        <f t="shared" si="153"/>
        <v>141958.10999999999</v>
      </c>
      <c r="FY34" s="28"/>
      <c r="FZ34" s="34">
        <v>141958.10999999999</v>
      </c>
      <c r="GA34" s="6">
        <f t="shared" si="33"/>
        <v>0.96406718566706151</v>
      </c>
      <c r="GB34" s="6" t="str">
        <f t="shared" si="33"/>
        <v xml:space="preserve"> </v>
      </c>
      <c r="GC34" s="11">
        <f t="shared" si="33"/>
        <v>0.96406718566706151</v>
      </c>
      <c r="GD34" s="6" t="str">
        <f>IF(FU34&lt;=0," ",IF(FX34&lt;=0," ",IF(FX34=0," ",IF(FU34/FX34*100&gt;200,"СВ.200",FU34/FX34))))</f>
        <v>СВ.200</v>
      </c>
      <c r="GE34" s="6" t="str">
        <f t="shared" si="154"/>
        <v xml:space="preserve"> </v>
      </c>
      <c r="GF34" s="6" t="str">
        <f>IF(FW34&lt;=0," ",IF(FZ34&lt;=0," ",IF(FZ34=0," ",IF(FW34/FZ34*100&gt;200,"СВ.200",FW34/FZ34))))</f>
        <v>СВ.200</v>
      </c>
      <c r="GG34" s="106">
        <f t="shared" si="120"/>
        <v>0.11022065323315058</v>
      </c>
      <c r="GH34" s="7">
        <f t="shared" si="121"/>
        <v>0.14199960897642527</v>
      </c>
      <c r="GI34" s="7">
        <f t="shared" si="121"/>
        <v>3.4244125375280064E-2</v>
      </c>
      <c r="GJ34" s="107">
        <f t="shared" si="122"/>
        <v>0.12452007457578652</v>
      </c>
      <c r="GK34" s="7">
        <f t="shared" si="123"/>
        <v>0.13799292968344137</v>
      </c>
      <c r="GL34" s="7">
        <f t="shared" si="124"/>
        <v>8.6857610338233901E-2</v>
      </c>
      <c r="GM34" s="36">
        <f t="shared" si="36"/>
        <v>0.32267782281698165</v>
      </c>
      <c r="GN34" s="6">
        <f t="shared" si="36"/>
        <v>0.33104064452411325</v>
      </c>
      <c r="GO34" s="6">
        <f t="shared" si="36"/>
        <v>0.2397703402938578</v>
      </c>
      <c r="GP34" s="36">
        <f t="shared" si="37"/>
        <v>0.31342152266835216</v>
      </c>
      <c r="GQ34" s="6">
        <f t="shared" si="37"/>
        <v>0.35094654985821233</v>
      </c>
      <c r="GR34" s="6">
        <f t="shared" si="37"/>
        <v>0.1467662467130551</v>
      </c>
      <c r="GS34" s="36">
        <f t="shared" si="125"/>
        <v>5.0900124595705594E-2</v>
      </c>
      <c r="GT34" s="6">
        <f t="shared" si="125"/>
        <v>2.9238035968790477E-2</v>
      </c>
      <c r="GU34" s="6">
        <f t="shared" si="125"/>
        <v>0.26565410323413308</v>
      </c>
      <c r="GV34" s="36">
        <f t="shared" si="81"/>
        <v>4.6837590141093642E-2</v>
      </c>
      <c r="GW34" s="6">
        <f t="shared" si="38"/>
        <v>2.8899329883931735E-2</v>
      </c>
      <c r="GX34" s="6">
        <f t="shared" si="38"/>
        <v>0.12650457341041077</v>
      </c>
      <c r="GY34" s="36">
        <f t="shared" si="39"/>
        <v>3.2988607956693748E-3</v>
      </c>
      <c r="GZ34" s="6">
        <f t="shared" si="39"/>
        <v>3.6316146537199415E-3</v>
      </c>
      <c r="HA34" s="6" t="str">
        <f t="shared" si="39"/>
        <v xml:space="preserve"> </v>
      </c>
      <c r="HB34" s="36">
        <f t="shared" si="40"/>
        <v>3.1719934727969232E-2</v>
      </c>
      <c r="HC34" s="6">
        <f t="shared" si="40"/>
        <v>2.3509267678370986E-4</v>
      </c>
      <c r="HD34" s="6">
        <f t="shared" si="40"/>
        <v>0.1715496812568971</v>
      </c>
      <c r="HE34" s="36">
        <f t="shared" si="41"/>
        <v>2.6487352823557044E-2</v>
      </c>
      <c r="HF34" s="6">
        <f t="shared" si="41"/>
        <v>2.8160944288049872E-2</v>
      </c>
      <c r="HG34" s="11">
        <f t="shared" si="41"/>
        <v>9.895673608996897E-3</v>
      </c>
      <c r="HH34" s="36">
        <f t="shared" si="42"/>
        <v>4.0234701133720518E-2</v>
      </c>
      <c r="HI34" s="6">
        <f t="shared" si="42"/>
        <v>3.8624316541749144E-2</v>
      </c>
      <c r="HJ34" s="6">
        <f t="shared" si="42"/>
        <v>4.7386703641573977E-2</v>
      </c>
      <c r="HK34" s="80"/>
      <c r="HL34" s="80"/>
      <c r="HM34" s="80"/>
      <c r="HN34" s="80"/>
      <c r="HO34" s="80"/>
      <c r="HP34" s="80"/>
      <c r="HQ34" s="80"/>
      <c r="HR34" s="80"/>
      <c r="HS34" s="80"/>
      <c r="HT34" s="80"/>
      <c r="HU34" s="80"/>
      <c r="HV34" s="80"/>
      <c r="HW34" s="80"/>
      <c r="HX34" s="80"/>
      <c r="HY34" s="80"/>
      <c r="HZ34" s="80"/>
      <c r="IA34" s="80"/>
      <c r="IB34" s="80"/>
      <c r="IC34" s="80"/>
      <c r="ID34" s="80"/>
      <c r="IE34" s="80"/>
      <c r="IF34" s="80"/>
      <c r="IG34" s="80"/>
      <c r="IH34" s="80"/>
      <c r="II34" s="80"/>
      <c r="IJ34" s="80"/>
    </row>
    <row r="35" spans="1:244" s="9" customFormat="1" ht="15.75" outlineLevel="1" x14ac:dyDescent="0.2">
      <c r="A35" s="26">
        <v>24</v>
      </c>
      <c r="B35" s="27" t="s">
        <v>49</v>
      </c>
      <c r="C35" s="28">
        <f>SUM(D35:E35)</f>
        <v>715798870.11000001</v>
      </c>
      <c r="D35" s="34">
        <v>395061044.30000001</v>
      </c>
      <c r="E35" s="29">
        <v>320737825.81</v>
      </c>
      <c r="F35" s="28">
        <f>SUM(G35:H35)</f>
        <v>639625170.30999994</v>
      </c>
      <c r="G35" s="34">
        <v>360619784.77999997</v>
      </c>
      <c r="H35" s="29">
        <v>279005385.53000003</v>
      </c>
      <c r="I35" s="28">
        <f t="shared" si="128"/>
        <v>70438082.829999998</v>
      </c>
      <c r="J35" s="34">
        <v>61706924.629999995</v>
      </c>
      <c r="K35" s="34">
        <v>8731158.2000000011</v>
      </c>
      <c r="L35" s="28">
        <f t="shared" si="85"/>
        <v>71627211.790000007</v>
      </c>
      <c r="M35" s="34">
        <v>60707018.240000002</v>
      </c>
      <c r="N35" s="34">
        <v>10920193.550000001</v>
      </c>
      <c r="O35" s="28">
        <f t="shared" si="86"/>
        <v>97378255.150000006</v>
      </c>
      <c r="P35" s="34">
        <v>82292556.070000008</v>
      </c>
      <c r="Q35" s="34">
        <v>15085699.079999998</v>
      </c>
      <c r="R35" s="6">
        <f t="shared" si="170"/>
        <v>1.0168819041095984</v>
      </c>
      <c r="S35" s="6">
        <f t="shared" si="170"/>
        <v>0.98379588034899623</v>
      </c>
      <c r="T35" s="6">
        <f t="shared" si="170"/>
        <v>1.2507153461037963</v>
      </c>
      <c r="U35" s="6">
        <f t="shared" si="171"/>
        <v>0.73555653343414829</v>
      </c>
      <c r="V35" s="6">
        <f t="shared" si="171"/>
        <v>0.73769756511586748</v>
      </c>
      <c r="W35" s="6">
        <f t="shared" si="171"/>
        <v>0.72387719601788592</v>
      </c>
      <c r="X35" s="28">
        <f t="shared" si="129"/>
        <v>12866354.619999999</v>
      </c>
      <c r="Y35" s="34">
        <v>12266354.619999999</v>
      </c>
      <c r="Z35" s="34">
        <v>600000</v>
      </c>
      <c r="AA35" s="28">
        <f t="shared" si="89"/>
        <v>13055138.129999999</v>
      </c>
      <c r="AB35" s="34">
        <v>12430076.439999999</v>
      </c>
      <c r="AC35" s="34">
        <v>625061.68999999994</v>
      </c>
      <c r="AD35" s="28">
        <f t="shared" si="90"/>
        <v>36260642</v>
      </c>
      <c r="AE35" s="34">
        <v>35681501.299999997</v>
      </c>
      <c r="AF35" s="34">
        <v>579140.69999999995</v>
      </c>
      <c r="AG35" s="6">
        <f t="shared" si="91"/>
        <v>1.0146726493692741</v>
      </c>
      <c r="AH35" s="6">
        <f t="shared" si="91"/>
        <v>1.0133472270345956</v>
      </c>
      <c r="AI35" s="6">
        <f t="shared" si="91"/>
        <v>1.0417694833333333</v>
      </c>
      <c r="AJ35" s="6">
        <f t="shared" si="165"/>
        <v>0.36003604486649737</v>
      </c>
      <c r="AK35" s="6">
        <f t="shared" si="165"/>
        <v>0.3483619238857531</v>
      </c>
      <c r="AL35" s="6">
        <f t="shared" si="165"/>
        <v>1.0792915952893658</v>
      </c>
      <c r="AM35" s="28">
        <f t="shared" si="130"/>
        <v>150000</v>
      </c>
      <c r="AN35" s="34">
        <v>150000</v>
      </c>
      <c r="AO35" s="34">
        <v>0</v>
      </c>
      <c r="AP35" s="28">
        <f t="shared" si="131"/>
        <v>38039.660000000003</v>
      </c>
      <c r="AQ35" s="34">
        <v>38039.660000000003</v>
      </c>
      <c r="AR35" s="34">
        <v>0</v>
      </c>
      <c r="AS35" s="28">
        <f t="shared" si="132"/>
        <v>142951.26999999999</v>
      </c>
      <c r="AT35" s="34">
        <v>142951.26999999999</v>
      </c>
      <c r="AU35" s="34">
        <v>0</v>
      </c>
      <c r="AV35" s="6">
        <f t="shared" si="93"/>
        <v>0.25359773333333335</v>
      </c>
      <c r="AW35" s="6">
        <f t="shared" si="93"/>
        <v>0.25359773333333335</v>
      </c>
      <c r="AX35" s="6" t="str">
        <f t="shared" si="93"/>
        <v xml:space="preserve"> </v>
      </c>
      <c r="AY35" s="6">
        <f t="shared" si="166"/>
        <v>0.26610228786354961</v>
      </c>
      <c r="AZ35" s="6">
        <f t="shared" si="166"/>
        <v>0.26610228786354961</v>
      </c>
      <c r="BA35" s="6" t="str">
        <f t="shared" si="166"/>
        <v xml:space="preserve"> </v>
      </c>
      <c r="BB35" s="28">
        <f t="shared" si="133"/>
        <v>4155508.62</v>
      </c>
      <c r="BC35" s="34">
        <v>3553227.83</v>
      </c>
      <c r="BD35" s="34">
        <v>602280.79</v>
      </c>
      <c r="BE35" s="28">
        <f t="shared" si="95"/>
        <v>4992677.5</v>
      </c>
      <c r="BF35" s="34">
        <v>4242294.0999999996</v>
      </c>
      <c r="BG35" s="34">
        <v>750383.4</v>
      </c>
      <c r="BH35" s="28">
        <f t="shared" si="96"/>
        <v>3457526.84</v>
      </c>
      <c r="BI35" s="34">
        <v>3031429.94</v>
      </c>
      <c r="BJ35" s="34">
        <v>426096.9</v>
      </c>
      <c r="BK35" s="6">
        <f t="shared" si="172"/>
        <v>1.2014600272926397</v>
      </c>
      <c r="BL35" s="6">
        <f t="shared" si="98"/>
        <v>1.1939268470718918</v>
      </c>
      <c r="BM35" s="6">
        <f t="shared" si="98"/>
        <v>1.2459029284330985</v>
      </c>
      <c r="BN35" s="6">
        <f t="shared" si="155"/>
        <v>1.4440025286976514</v>
      </c>
      <c r="BO35" s="6">
        <f t="shared" si="159"/>
        <v>1.3994366302260641</v>
      </c>
      <c r="BP35" s="6">
        <f t="shared" si="156"/>
        <v>1.7610628005038289</v>
      </c>
      <c r="BQ35" s="28">
        <f t="shared" si="134"/>
        <v>84685.6</v>
      </c>
      <c r="BR35" s="34">
        <v>84685.6</v>
      </c>
      <c r="BS35" s="116"/>
      <c r="BT35" s="28">
        <f t="shared" si="99"/>
        <v>93657.46</v>
      </c>
      <c r="BU35" s="34">
        <v>93657.46</v>
      </c>
      <c r="BV35" s="116"/>
      <c r="BW35" s="28">
        <f t="shared" si="100"/>
        <v>110067.2</v>
      </c>
      <c r="BX35" s="34">
        <v>110067.2</v>
      </c>
      <c r="BY35" s="116">
        <v>0</v>
      </c>
      <c r="BZ35" s="6">
        <f t="shared" si="173"/>
        <v>1.1059431591675561</v>
      </c>
      <c r="CA35" s="6">
        <f t="shared" si="102"/>
        <v>1.1059431591675561</v>
      </c>
      <c r="CB35" s="6" t="str">
        <f t="shared" si="102"/>
        <v xml:space="preserve"> </v>
      </c>
      <c r="CC35" s="6">
        <f t="shared" si="103"/>
        <v>0.85091162489824401</v>
      </c>
      <c r="CD35" s="6">
        <f t="shared" si="103"/>
        <v>0.85091162489824401</v>
      </c>
      <c r="CE35" s="6" t="str">
        <f t="shared" si="103"/>
        <v xml:space="preserve"> </v>
      </c>
      <c r="CF35" s="28">
        <f t="shared" si="135"/>
        <v>26779265.34</v>
      </c>
      <c r="CG35" s="34">
        <v>25478401.09</v>
      </c>
      <c r="CH35" s="34">
        <v>1300864.25</v>
      </c>
      <c r="CI35" s="28">
        <f t="shared" si="136"/>
        <v>25326554.629999999</v>
      </c>
      <c r="CJ35" s="34">
        <v>23762264.989999998</v>
      </c>
      <c r="CK35" s="34">
        <v>1564289.64</v>
      </c>
      <c r="CL35" s="28">
        <f t="shared" si="137"/>
        <v>31932103.560000002</v>
      </c>
      <c r="CM35" s="34">
        <v>25755611</v>
      </c>
      <c r="CN35" s="34">
        <v>6176492.5600000005</v>
      </c>
      <c r="CO35" s="6">
        <f t="shared" si="174"/>
        <v>0.94575240614125078</v>
      </c>
      <c r="CP35" s="6">
        <f t="shared" si="174"/>
        <v>0.93264349305366867</v>
      </c>
      <c r="CQ35" s="6">
        <f t="shared" si="174"/>
        <v>1.2025002916330432</v>
      </c>
      <c r="CR35" s="6">
        <f t="shared" si="175"/>
        <v>0.79313768297198883</v>
      </c>
      <c r="CS35" s="6">
        <f t="shared" si="175"/>
        <v>0.92260536898153955</v>
      </c>
      <c r="CT35" s="6">
        <f t="shared" si="175"/>
        <v>0.253265040766114</v>
      </c>
      <c r="CU35" s="28">
        <f t="shared" si="138"/>
        <v>2040000</v>
      </c>
      <c r="CV35" s="34">
        <v>2040000</v>
      </c>
      <c r="CW35" s="34">
        <v>0</v>
      </c>
      <c r="CX35" s="28">
        <f t="shared" si="106"/>
        <v>3961369.5</v>
      </c>
      <c r="CY35" s="34">
        <v>3961369.5</v>
      </c>
      <c r="CZ35" s="34">
        <v>0</v>
      </c>
      <c r="DA35" s="28">
        <f t="shared" si="107"/>
        <v>10199804.74</v>
      </c>
      <c r="DB35" s="34">
        <v>10199804.74</v>
      </c>
      <c r="DC35" s="34">
        <v>0</v>
      </c>
      <c r="DD35" s="6">
        <f t="shared" si="160"/>
        <v>1.9418477941176471</v>
      </c>
      <c r="DE35" s="6">
        <f t="shared" si="160"/>
        <v>1.9418477941176471</v>
      </c>
      <c r="DF35" s="6" t="str">
        <f t="shared" si="160"/>
        <v xml:space="preserve"> </v>
      </c>
      <c r="DG35" s="6">
        <f t="shared" si="109"/>
        <v>0.38837699357762412</v>
      </c>
      <c r="DH35" s="6">
        <f t="shared" si="109"/>
        <v>0.38837699357762412</v>
      </c>
      <c r="DI35" s="6" t="str">
        <f t="shared" si="109"/>
        <v xml:space="preserve"> </v>
      </c>
      <c r="DJ35" s="28">
        <f t="shared" si="139"/>
        <v>18752407.829999998</v>
      </c>
      <c r="DK35" s="34">
        <v>16352407.83</v>
      </c>
      <c r="DL35" s="34">
        <v>2400000</v>
      </c>
      <c r="DM35" s="28">
        <f t="shared" si="110"/>
        <v>16761149.26</v>
      </c>
      <c r="DN35" s="34">
        <v>13983175.439999999</v>
      </c>
      <c r="DO35" s="34">
        <v>2777973.82</v>
      </c>
      <c r="DP35" s="28">
        <f t="shared" si="111"/>
        <v>9737730.040000001</v>
      </c>
      <c r="DQ35" s="34">
        <v>5704793.4800000004</v>
      </c>
      <c r="DR35" s="34">
        <v>4032936.56</v>
      </c>
      <c r="DS35" s="6">
        <f t="shared" si="167"/>
        <v>0.89381317919001346</v>
      </c>
      <c r="DT35" s="6">
        <f t="shared" si="167"/>
        <v>0.85511415721583062</v>
      </c>
      <c r="DU35" s="6">
        <f t="shared" si="167"/>
        <v>1.1574890916666667</v>
      </c>
      <c r="DV35" s="6">
        <f t="shared" si="168"/>
        <v>1.7212583621798574</v>
      </c>
      <c r="DW35" s="6" t="str">
        <f t="shared" si="168"/>
        <v>СВ.200</v>
      </c>
      <c r="DX35" s="6">
        <f t="shared" si="168"/>
        <v>0.68882160149823923</v>
      </c>
      <c r="DY35" s="105">
        <f t="shared" si="140"/>
        <v>0</v>
      </c>
      <c r="DZ35" s="34">
        <v>0</v>
      </c>
      <c r="EA35" s="34">
        <v>0</v>
      </c>
      <c r="EB35" s="105">
        <f t="shared" si="141"/>
        <v>131100</v>
      </c>
      <c r="EC35" s="34">
        <v>0</v>
      </c>
      <c r="ED35" s="34">
        <v>131100</v>
      </c>
      <c r="EE35" s="105">
        <f t="shared" si="142"/>
        <v>0</v>
      </c>
      <c r="EF35" s="34">
        <v>0</v>
      </c>
      <c r="EG35" s="34">
        <v>0</v>
      </c>
      <c r="EH35" s="6" t="str">
        <f>IF(DY35=0," ",IF(EB35/DY35*100&gt;200,"СВ.200",EB35/DY35))</f>
        <v xml:space="preserve"> </v>
      </c>
      <c r="EI35" s="6" t="str">
        <f t="shared" si="158"/>
        <v xml:space="preserve"> </v>
      </c>
      <c r="EJ35" s="6" t="e">
        <f t="shared" si="158"/>
        <v>#DIV/0!</v>
      </c>
      <c r="EK35" s="6" t="str">
        <f t="shared" si="115"/>
        <v xml:space="preserve"> </v>
      </c>
      <c r="EL35" s="6" t="str">
        <f t="shared" si="115"/>
        <v xml:space="preserve"> </v>
      </c>
      <c r="EM35" s="6" t="e">
        <f>IF(ED35=0," ",IF(ED35/EG35*100&gt;200,"СВ.200",ED35/EG35))</f>
        <v>#DIV/0!</v>
      </c>
      <c r="EN35" s="28">
        <f t="shared" si="143"/>
        <v>2006743.55</v>
      </c>
      <c r="EO35" s="34">
        <v>1322131.1100000001</v>
      </c>
      <c r="EP35" s="34">
        <v>684612.44</v>
      </c>
      <c r="EQ35" s="28">
        <f t="shared" si="144"/>
        <v>2279950.89</v>
      </c>
      <c r="ER35" s="34">
        <v>1352026.29</v>
      </c>
      <c r="ES35" s="34">
        <v>927924.6</v>
      </c>
      <c r="ET35" s="28">
        <f t="shared" si="145"/>
        <v>1158387.5</v>
      </c>
      <c r="EU35" s="34">
        <v>663522.98</v>
      </c>
      <c r="EV35" s="34">
        <v>494864.52</v>
      </c>
      <c r="EW35" s="6">
        <f t="shared" si="116"/>
        <v>1.1361446209706267</v>
      </c>
      <c r="EX35" s="6">
        <f t="shared" si="117"/>
        <v>1.0226113581125853</v>
      </c>
      <c r="EY35" s="117">
        <f>IF(EP35=0," ",IF(ES35/EP35*100&gt;200,"СВ.200",ES35/EP35))</f>
        <v>1.3554013128946358</v>
      </c>
      <c r="EZ35" s="6">
        <f t="shared" si="118"/>
        <v>1.9682108879800586</v>
      </c>
      <c r="FA35" s="6" t="str">
        <f t="shared" si="118"/>
        <v>СВ.200</v>
      </c>
      <c r="FB35" s="6">
        <f t="shared" si="118"/>
        <v>1.8751083629919558</v>
      </c>
      <c r="FC35" s="28">
        <f t="shared" si="146"/>
        <v>0</v>
      </c>
      <c r="FD35" s="34">
        <v>0</v>
      </c>
      <c r="FE35" s="34">
        <v>0</v>
      </c>
      <c r="FF35" s="28">
        <f t="shared" si="147"/>
        <v>62.59</v>
      </c>
      <c r="FG35" s="34">
        <v>62.59</v>
      </c>
      <c r="FH35" s="34">
        <v>0</v>
      </c>
      <c r="FI35" s="28">
        <f t="shared" si="148"/>
        <v>0</v>
      </c>
      <c r="FJ35" s="34">
        <v>0</v>
      </c>
      <c r="FK35" s="34">
        <v>0</v>
      </c>
      <c r="FL35" s="6">
        <f t="shared" si="169"/>
        <v>0</v>
      </c>
      <c r="FM35" s="6">
        <f>IF(FG35=0," ",IF(FD35/FG35*100&gt;200,"СВ.200",FD35/FG35))</f>
        <v>0</v>
      </c>
      <c r="FN35" s="6" t="str">
        <f>IF(FE35=0," ",IF(FE35/FH35*100&gt;200,"СВ.200",FE35/FH35))</f>
        <v xml:space="preserve"> </v>
      </c>
      <c r="FO35" s="6" t="str">
        <f t="shared" si="164"/>
        <v xml:space="preserve"> </v>
      </c>
      <c r="FP35" s="6" t="str">
        <f t="shared" si="164"/>
        <v xml:space="preserve"> </v>
      </c>
      <c r="FQ35" s="6" t="str">
        <f t="shared" si="164"/>
        <v xml:space="preserve"> </v>
      </c>
      <c r="FR35" s="28">
        <f t="shared" si="151"/>
        <v>421570.66</v>
      </c>
      <c r="FS35" s="28"/>
      <c r="FT35" s="34">
        <v>421570.66</v>
      </c>
      <c r="FU35" s="28">
        <f t="shared" si="152"/>
        <v>421570.66</v>
      </c>
      <c r="FV35" s="28"/>
      <c r="FW35" s="34">
        <v>421570.66</v>
      </c>
      <c r="FX35" s="28">
        <f t="shared" si="153"/>
        <v>136069.94</v>
      </c>
      <c r="FY35" s="28"/>
      <c r="FZ35" s="34">
        <v>136069.94</v>
      </c>
      <c r="GA35" s="6">
        <f t="shared" si="33"/>
        <v>1</v>
      </c>
      <c r="GB35" s="6" t="str">
        <f t="shared" si="33"/>
        <v xml:space="preserve"> </v>
      </c>
      <c r="GC35" s="11">
        <f t="shared" si="33"/>
        <v>1</v>
      </c>
      <c r="GD35" s="6" t="str">
        <f>IF(FU35&lt;0," ",IF(FX35&lt;0," ",IF(FX35=0," ",IF(FU35/FX35*100&gt;200,"СВ.200",FU35/FX35))))</f>
        <v>СВ.200</v>
      </c>
      <c r="GE35" s="6" t="str">
        <f t="shared" si="154"/>
        <v xml:space="preserve"> </v>
      </c>
      <c r="GF35" s="6" t="str">
        <f>IF(FW35&lt;0," ",IF(FZ35&lt;0," ",IF(FZ35=0," ",IF(FW35/FZ35*100&gt;200,"СВ.200",FW35/FZ35))))</f>
        <v>СВ.200</v>
      </c>
      <c r="GG35" s="106">
        <f t="shared" si="120"/>
        <v>0.15224268785858566</v>
      </c>
      <c r="GH35" s="7">
        <f t="shared" si="121"/>
        <v>0.22819756303776698</v>
      </c>
      <c r="GI35" s="7">
        <f t="shared" si="121"/>
        <v>5.406956231810052E-2</v>
      </c>
      <c r="GJ35" s="107">
        <f t="shared" si="122"/>
        <v>0.10006611463216299</v>
      </c>
      <c r="GK35" s="7">
        <f t="shared" si="123"/>
        <v>0.15366490600855226</v>
      </c>
      <c r="GL35" s="7">
        <f t="shared" si="124"/>
        <v>3.4047102247518973E-2</v>
      </c>
      <c r="GM35" s="36">
        <f t="shared" si="36"/>
        <v>0.37236898467881407</v>
      </c>
      <c r="GN35" s="6">
        <f t="shared" si="36"/>
        <v>0.43359330423092535</v>
      </c>
      <c r="GO35" s="6">
        <f t="shared" si="36"/>
        <v>3.839004721814987E-2</v>
      </c>
      <c r="GP35" s="36">
        <f t="shared" si="37"/>
        <v>0.18226506105355128</v>
      </c>
      <c r="GQ35" s="6">
        <f t="shared" si="37"/>
        <v>0.20475517988478295</v>
      </c>
      <c r="GR35" s="6">
        <f t="shared" si="37"/>
        <v>5.723906697606105E-2</v>
      </c>
      <c r="GS35" s="36">
        <f t="shared" si="125"/>
        <v>3.550614903372501E-2</v>
      </c>
      <c r="GT35" s="6">
        <f t="shared" si="125"/>
        <v>3.6837231516072891E-2</v>
      </c>
      <c r="GU35" s="6">
        <f t="shared" si="125"/>
        <v>2.8245088128855879E-2</v>
      </c>
      <c r="GV35" s="36">
        <f t="shared" si="81"/>
        <v>6.9703641608133013E-2</v>
      </c>
      <c r="GW35" s="6">
        <f t="shared" si="38"/>
        <v>6.9881444073376375E-2</v>
      </c>
      <c r="GX35" s="6">
        <f t="shared" si="38"/>
        <v>6.8715210638368218E-2</v>
      </c>
      <c r="GY35" s="36">
        <f t="shared" si="39"/>
        <v>0.10474417234410674</v>
      </c>
      <c r="GZ35" s="6">
        <f t="shared" si="39"/>
        <v>0.1239456547117555</v>
      </c>
      <c r="HA35" s="6" t="str">
        <f t="shared" si="39"/>
        <v xml:space="preserve"> </v>
      </c>
      <c r="HB35" s="36">
        <f t="shared" si="40"/>
        <v>5.5305370696462783E-2</v>
      </c>
      <c r="HC35" s="6">
        <f t="shared" si="40"/>
        <v>6.5253896746156503E-2</v>
      </c>
      <c r="HD35" s="6" t="str">
        <f t="shared" si="40"/>
        <v xml:space="preserve"> </v>
      </c>
      <c r="HE35" s="36">
        <f t="shared" si="41"/>
        <v>1.1895751245651683E-2</v>
      </c>
      <c r="HF35" s="6">
        <f t="shared" si="41"/>
        <v>8.0629769165948811E-3</v>
      </c>
      <c r="HG35" s="11">
        <f t="shared" si="41"/>
        <v>3.2803552382671554E-2</v>
      </c>
      <c r="HH35" s="36">
        <f t="shared" si="42"/>
        <v>3.1830792139228681E-2</v>
      </c>
      <c r="HI35" s="6">
        <f t="shared" si="42"/>
        <v>2.2271334175150554E-2</v>
      </c>
      <c r="HJ35" s="6">
        <f t="shared" si="42"/>
        <v>8.497327412296643E-2</v>
      </c>
      <c r="HK35" s="80"/>
      <c r="HL35" s="80"/>
      <c r="HM35" s="80"/>
      <c r="HN35" s="80"/>
      <c r="HO35" s="80"/>
      <c r="HP35" s="80"/>
      <c r="HQ35" s="80"/>
      <c r="HR35" s="80"/>
      <c r="HS35" s="80"/>
      <c r="HT35" s="80"/>
      <c r="HU35" s="80"/>
      <c r="HV35" s="80"/>
      <c r="HW35" s="80"/>
      <c r="HX35" s="80"/>
      <c r="HY35" s="80"/>
      <c r="HZ35" s="80"/>
      <c r="IA35" s="80"/>
      <c r="IB35" s="80"/>
      <c r="IC35" s="80"/>
      <c r="ID35" s="80"/>
      <c r="IE35" s="80"/>
      <c r="IF35" s="80"/>
      <c r="IG35" s="80"/>
      <c r="IH35" s="80"/>
      <c r="II35" s="80"/>
      <c r="IJ35" s="80"/>
    </row>
    <row r="36" spans="1:244" s="9" customFormat="1" ht="15.75" outlineLevel="1" x14ac:dyDescent="0.2">
      <c r="A36" s="26">
        <v>25</v>
      </c>
      <c r="B36" s="27" t="s">
        <v>50</v>
      </c>
      <c r="C36" s="28">
        <f t="shared" si="126"/>
        <v>209395185.31999999</v>
      </c>
      <c r="D36" s="34">
        <v>161011572.87</v>
      </c>
      <c r="E36" s="29">
        <v>48383612.450000003</v>
      </c>
      <c r="F36" s="28">
        <f t="shared" si="127"/>
        <v>172986022.63</v>
      </c>
      <c r="G36" s="34">
        <v>136587333.97999999</v>
      </c>
      <c r="H36" s="29">
        <v>36398688.649999999</v>
      </c>
      <c r="I36" s="28">
        <f>J36+K36</f>
        <v>21942826.850000001</v>
      </c>
      <c r="J36" s="34">
        <v>12736657.85</v>
      </c>
      <c r="K36" s="34">
        <v>9206169</v>
      </c>
      <c r="L36" s="28">
        <f t="shared" si="85"/>
        <v>23600831.199999999</v>
      </c>
      <c r="M36" s="34">
        <v>15141024.52</v>
      </c>
      <c r="N36" s="34">
        <v>8459806.6799999997</v>
      </c>
      <c r="O36" s="28">
        <f t="shared" si="86"/>
        <v>18056330.25</v>
      </c>
      <c r="P36" s="34">
        <v>14271659.419999998</v>
      </c>
      <c r="Q36" s="34">
        <v>3784670.83</v>
      </c>
      <c r="R36" s="6">
        <f t="shared" si="170"/>
        <v>1.0755601983889327</v>
      </c>
      <c r="S36" s="6">
        <f t="shared" si="170"/>
        <v>1.1887753206780223</v>
      </c>
      <c r="T36" s="6">
        <f t="shared" si="170"/>
        <v>0.9189280231549084</v>
      </c>
      <c r="U36" s="6">
        <f t="shared" si="171"/>
        <v>1.3070668775566952</v>
      </c>
      <c r="V36" s="6">
        <f t="shared" si="171"/>
        <v>1.0609154881303917</v>
      </c>
      <c r="W36" s="6" t="str">
        <f t="shared" si="171"/>
        <v>СВ.200</v>
      </c>
      <c r="X36" s="28">
        <f>Y36+Z36</f>
        <v>1870427.6600000001</v>
      </c>
      <c r="Y36" s="34">
        <v>1848026.3</v>
      </c>
      <c r="Z36" s="34">
        <v>22401.360000000001</v>
      </c>
      <c r="AA36" s="28">
        <f t="shared" si="89"/>
        <v>2043169.8</v>
      </c>
      <c r="AB36" s="34">
        <v>2020768.44</v>
      </c>
      <c r="AC36" s="34">
        <v>22401.360000000001</v>
      </c>
      <c r="AD36" s="28">
        <f t="shared" si="90"/>
        <v>1649218.63</v>
      </c>
      <c r="AE36" s="34">
        <v>1628368.99</v>
      </c>
      <c r="AF36" s="34">
        <v>20849.64</v>
      </c>
      <c r="AG36" s="6">
        <f t="shared" si="91"/>
        <v>1.0923543549393404</v>
      </c>
      <c r="AH36" s="6">
        <f t="shared" si="91"/>
        <v>1.0934738537000257</v>
      </c>
      <c r="AI36" s="6">
        <f t="shared" si="91"/>
        <v>1</v>
      </c>
      <c r="AJ36" s="6">
        <f t="shared" si="165"/>
        <v>1.2388714042115812</v>
      </c>
      <c r="AK36" s="6">
        <f t="shared" si="165"/>
        <v>1.2409769851979311</v>
      </c>
      <c r="AL36" s="6">
        <f t="shared" si="165"/>
        <v>1.0744243066067329</v>
      </c>
      <c r="AM36" s="28">
        <f t="shared" si="130"/>
        <v>1088368.73</v>
      </c>
      <c r="AN36" s="34">
        <v>266093.73</v>
      </c>
      <c r="AO36" s="34">
        <v>822275</v>
      </c>
      <c r="AP36" s="28">
        <f t="shared" si="131"/>
        <v>1228065.26</v>
      </c>
      <c r="AQ36" s="34">
        <v>403854.86</v>
      </c>
      <c r="AR36" s="34">
        <v>824210.4</v>
      </c>
      <c r="AS36" s="28">
        <f t="shared" si="132"/>
        <v>825531.96</v>
      </c>
      <c r="AT36" s="34">
        <v>53922.78</v>
      </c>
      <c r="AU36" s="34">
        <v>771609.17999999993</v>
      </c>
      <c r="AV36" s="6">
        <f t="shared" si="93"/>
        <v>1.1283540459674912</v>
      </c>
      <c r="AW36" s="6">
        <f t="shared" si="93"/>
        <v>1.5177165579963121</v>
      </c>
      <c r="AX36" s="6">
        <f t="shared" si="93"/>
        <v>1.0023537137818856</v>
      </c>
      <c r="AY36" s="6">
        <f t="shared" si="166"/>
        <v>1.4876047439762357</v>
      </c>
      <c r="AZ36" s="6" t="str">
        <f t="shared" si="166"/>
        <v>СВ.200</v>
      </c>
      <c r="BA36" s="6">
        <f t="shared" si="166"/>
        <v>1.0681708063659896</v>
      </c>
      <c r="BB36" s="28">
        <f t="shared" si="133"/>
        <v>139927.38</v>
      </c>
      <c r="BC36" s="34">
        <v>0</v>
      </c>
      <c r="BD36" s="34">
        <v>139927.38</v>
      </c>
      <c r="BE36" s="28">
        <f t="shared" si="95"/>
        <v>143231.38999999998</v>
      </c>
      <c r="BF36" s="34">
        <v>0</v>
      </c>
      <c r="BG36" s="34">
        <v>143231.38999999998</v>
      </c>
      <c r="BH36" s="28">
        <f t="shared" si="96"/>
        <v>260971.52000000002</v>
      </c>
      <c r="BI36" s="34">
        <v>0</v>
      </c>
      <c r="BJ36" s="34">
        <v>260971.52000000002</v>
      </c>
      <c r="BK36" s="6">
        <f t="shared" si="172"/>
        <v>1.0236123194760023</v>
      </c>
      <c r="BL36" s="6" t="str">
        <f t="shared" si="98"/>
        <v xml:space="preserve"> </v>
      </c>
      <c r="BM36" s="6">
        <f t="shared" si="98"/>
        <v>1.0236123194760023</v>
      </c>
      <c r="BN36" s="6">
        <f t="shared" si="155"/>
        <v>0.54883916068695915</v>
      </c>
      <c r="BO36" s="6" t="str">
        <f t="shared" si="159"/>
        <v xml:space="preserve"> </v>
      </c>
      <c r="BP36" s="6">
        <f t="shared" si="156"/>
        <v>0.54883916068695915</v>
      </c>
      <c r="BQ36" s="28">
        <f t="shared" si="134"/>
        <v>4569879.8099999996</v>
      </c>
      <c r="BR36" s="34">
        <v>4569879.8099999996</v>
      </c>
      <c r="BS36" s="116"/>
      <c r="BT36" s="28">
        <f t="shared" si="99"/>
        <v>5618735.0800000001</v>
      </c>
      <c r="BU36" s="34">
        <v>5618735.0800000001</v>
      </c>
      <c r="BV36" s="116"/>
      <c r="BW36" s="28">
        <f t="shared" si="100"/>
        <v>4620406.9000000004</v>
      </c>
      <c r="BX36" s="34">
        <v>4620406.9000000004</v>
      </c>
      <c r="BY36" s="116">
        <v>0</v>
      </c>
      <c r="BZ36" s="6">
        <f t="shared" si="173"/>
        <v>1.2295148480064733</v>
      </c>
      <c r="CA36" s="6">
        <f t="shared" si="102"/>
        <v>1.2295148480064733</v>
      </c>
      <c r="CB36" s="6" t="str">
        <f t="shared" si="102"/>
        <v xml:space="preserve"> </v>
      </c>
      <c r="CC36" s="6">
        <f t="shared" si="103"/>
        <v>1.2160693206479281</v>
      </c>
      <c r="CD36" s="6">
        <f t="shared" si="103"/>
        <v>1.2160693206479281</v>
      </c>
      <c r="CE36" s="6" t="str">
        <f t="shared" si="103"/>
        <v xml:space="preserve"> </v>
      </c>
      <c r="CF36" s="28">
        <f t="shared" si="135"/>
        <v>2650455.4700000002</v>
      </c>
      <c r="CG36" s="34">
        <v>2251534.2200000002</v>
      </c>
      <c r="CH36" s="34">
        <v>398921.25</v>
      </c>
      <c r="CI36" s="28">
        <f t="shared" si="136"/>
        <v>2606972</v>
      </c>
      <c r="CJ36" s="34">
        <v>2224182.86</v>
      </c>
      <c r="CK36" s="34">
        <v>382789.14</v>
      </c>
      <c r="CL36" s="28">
        <f t="shared" si="137"/>
        <v>1499749.1199999999</v>
      </c>
      <c r="CM36" s="34">
        <v>1155894.46</v>
      </c>
      <c r="CN36" s="34">
        <v>343854.66</v>
      </c>
      <c r="CO36" s="6">
        <f t="shared" si="174"/>
        <v>0.98359396319154146</v>
      </c>
      <c r="CP36" s="6">
        <f t="shared" si="174"/>
        <v>0.98785212334014616</v>
      </c>
      <c r="CQ36" s="6">
        <f t="shared" si="174"/>
        <v>0.95956066516887739</v>
      </c>
      <c r="CR36" s="6">
        <f t="shared" si="175"/>
        <v>1.7382720651304668</v>
      </c>
      <c r="CS36" s="6">
        <f t="shared" si="175"/>
        <v>1.9242092915645603</v>
      </c>
      <c r="CT36" s="6">
        <f t="shared" si="175"/>
        <v>1.1132294673569352</v>
      </c>
      <c r="CU36" s="28">
        <f t="shared" si="138"/>
        <v>5236400</v>
      </c>
      <c r="CV36" s="34">
        <v>0</v>
      </c>
      <c r="CW36" s="34">
        <v>5236400</v>
      </c>
      <c r="CX36" s="28">
        <f t="shared" si="106"/>
        <v>3414720</v>
      </c>
      <c r="CY36" s="34">
        <v>22220</v>
      </c>
      <c r="CZ36" s="34">
        <v>3392500</v>
      </c>
      <c r="DA36" s="28">
        <f t="shared" si="107"/>
        <v>972075.33</v>
      </c>
      <c r="DB36" s="34">
        <v>526075.32999999996</v>
      </c>
      <c r="DC36" s="34">
        <v>446000</v>
      </c>
      <c r="DD36" s="6">
        <f t="shared" si="160"/>
        <v>0.65211213811015201</v>
      </c>
      <c r="DE36" s="6" t="e">
        <f t="shared" si="160"/>
        <v>#DIV/0!</v>
      </c>
      <c r="DF36" s="6">
        <f t="shared" si="160"/>
        <v>0.64786876480024447</v>
      </c>
      <c r="DG36" s="6" t="str">
        <f t="shared" si="109"/>
        <v>СВ.200</v>
      </c>
      <c r="DH36" s="6">
        <f t="shared" si="109"/>
        <v>4.2237297080629121E-2</v>
      </c>
      <c r="DI36" s="6" t="str">
        <f t="shared" si="109"/>
        <v>СВ.200</v>
      </c>
      <c r="DJ36" s="28">
        <f t="shared" si="139"/>
        <v>1698354.32</v>
      </c>
      <c r="DK36" s="34">
        <v>1652299.24</v>
      </c>
      <c r="DL36" s="34">
        <v>46055.08</v>
      </c>
      <c r="DM36" s="28">
        <f t="shared" si="110"/>
        <v>1853399.6500000001</v>
      </c>
      <c r="DN36" s="34">
        <v>1807344.57</v>
      </c>
      <c r="DO36" s="34">
        <v>46055.08</v>
      </c>
      <c r="DP36" s="28">
        <f t="shared" si="111"/>
        <v>5222593.9800000004</v>
      </c>
      <c r="DQ36" s="34">
        <v>5130219.37</v>
      </c>
      <c r="DR36" s="34">
        <v>92374.61</v>
      </c>
      <c r="DS36" s="6">
        <f t="shared" si="167"/>
        <v>1.0912915097716478</v>
      </c>
      <c r="DT36" s="6">
        <f t="shared" si="167"/>
        <v>1.093836108040575</v>
      </c>
      <c r="DU36" s="6">
        <f t="shared" si="167"/>
        <v>1</v>
      </c>
      <c r="DV36" s="6">
        <f>IF(DM36=0," ",IF(DM36/DP36*100&gt;200,"СВ.200",DM36/DP36))</f>
        <v>0.35488105280587023</v>
      </c>
      <c r="DW36" s="6">
        <f>IF(DN36=0," ",IF(DN36/DQ36*100&gt;200,"СВ.200",DN36/DQ36))</f>
        <v>0.35229381818812944</v>
      </c>
      <c r="DX36" s="6">
        <f>IF(DO36=0," ",IF(DO36/DR36*100&gt;200,"СВ.200",DO36/DR36))</f>
        <v>0.49856860018137023</v>
      </c>
      <c r="DY36" s="105">
        <f t="shared" si="140"/>
        <v>1222103.33</v>
      </c>
      <c r="DZ36" s="34">
        <v>0</v>
      </c>
      <c r="EA36" s="34">
        <v>1222103.33</v>
      </c>
      <c r="EB36" s="105">
        <f t="shared" si="141"/>
        <v>1128243.9500000002</v>
      </c>
      <c r="EC36" s="34">
        <v>0</v>
      </c>
      <c r="ED36" s="34">
        <v>1128243.9500000002</v>
      </c>
      <c r="EE36" s="105">
        <f t="shared" si="142"/>
        <v>1068999.31</v>
      </c>
      <c r="EF36" s="34">
        <v>52796</v>
      </c>
      <c r="EG36" s="34">
        <v>1016203.31</v>
      </c>
      <c r="EH36" s="6">
        <f>IF(EB36=0," ",IF(EB36/DY36*100&gt;200,"СВ.200",EB36/DY36))</f>
        <v>0.92319849091647599</v>
      </c>
      <c r="EI36" s="6" t="str">
        <f t="shared" si="158"/>
        <v xml:space="preserve"> </v>
      </c>
      <c r="EJ36" s="6">
        <f t="shared" si="158"/>
        <v>0.92319849091647599</v>
      </c>
      <c r="EK36" s="6">
        <f t="shared" si="115"/>
        <v>1.0554206531714228</v>
      </c>
      <c r="EL36" s="6">
        <f t="shared" si="115"/>
        <v>0</v>
      </c>
      <c r="EM36" s="6">
        <f>IF(ED36=0," ",IF(ED36/EG36*100&gt;200,"СВ.200",ED36/EG36))</f>
        <v>1.1102541577039344</v>
      </c>
      <c r="EN36" s="28">
        <f t="shared" si="143"/>
        <v>30825.660000000003</v>
      </c>
      <c r="EO36" s="34">
        <v>9441.7800000000007</v>
      </c>
      <c r="EP36" s="34">
        <v>21383.88</v>
      </c>
      <c r="EQ36" s="28">
        <f t="shared" si="144"/>
        <v>769803.66</v>
      </c>
      <c r="ER36" s="34">
        <v>748419.78</v>
      </c>
      <c r="ES36" s="34">
        <v>21383.88</v>
      </c>
      <c r="ET36" s="28">
        <f t="shared" si="145"/>
        <v>239329.65000000002</v>
      </c>
      <c r="EU36" s="34">
        <v>59983.58</v>
      </c>
      <c r="EV36" s="34">
        <v>179346.07</v>
      </c>
      <c r="EW36" s="6" t="str">
        <f t="shared" si="116"/>
        <v>СВ.200</v>
      </c>
      <c r="EX36" s="6" t="str">
        <f t="shared" si="117"/>
        <v>СВ.200</v>
      </c>
      <c r="EY36" s="6">
        <f t="shared" si="117"/>
        <v>1</v>
      </c>
      <c r="EZ36" s="6" t="str">
        <f t="shared" si="118"/>
        <v>СВ.200</v>
      </c>
      <c r="FA36" s="6" t="str">
        <f t="shared" si="118"/>
        <v>СВ.200</v>
      </c>
      <c r="FB36" s="6">
        <f t="shared" si="118"/>
        <v>0.11923249837590531</v>
      </c>
      <c r="FC36" s="28">
        <f t="shared" si="146"/>
        <v>200</v>
      </c>
      <c r="FD36" s="34">
        <v>0</v>
      </c>
      <c r="FE36" s="34">
        <v>200</v>
      </c>
      <c r="FF36" s="28">
        <f t="shared" si="147"/>
        <v>26330</v>
      </c>
      <c r="FG36" s="34">
        <v>26130</v>
      </c>
      <c r="FH36" s="34">
        <v>200</v>
      </c>
      <c r="FI36" s="28">
        <f t="shared" si="148"/>
        <v>52392.28</v>
      </c>
      <c r="FJ36" s="34">
        <v>39957.279999999999</v>
      </c>
      <c r="FK36" s="34">
        <v>12435</v>
      </c>
      <c r="FL36" s="6">
        <f t="shared" si="169"/>
        <v>7.5958982149639193E-3</v>
      </c>
      <c r="FM36" s="6">
        <f>IF(FG36=0," ",IF(FD36/FG36*100&gt;200,"СВ.200",FD36/FG36))</f>
        <v>0</v>
      </c>
      <c r="FN36" s="6">
        <f t="shared" si="162"/>
        <v>1</v>
      </c>
      <c r="FO36" s="6">
        <f>IF(FF36&lt;=0," ",IF(FI36&lt;=0," ",IF(FI36=0," ",IF(FF36/FI36*100&gt;200,"СВ.200",FF36/FI36))))</f>
        <v>0.50255495656993743</v>
      </c>
      <c r="FP36" s="6">
        <f>IF(FG36&lt;=0," ",IF(FJ36&lt;=0," ",IF(FJ36=0," ",IF(FG36/FJ36*100&gt;200,"СВ.200",FG36/FJ36))))</f>
        <v>0.65394841690925909</v>
      </c>
      <c r="FQ36" s="6">
        <f>IF(FH36&lt;=0," ",IF(FK36&lt;=0," ",IF(FK36=0," ",IF(FH36/FK36*100&gt;200,"СВ.200",FH36/FK36))))</f>
        <v>1.6083634901487735E-2</v>
      </c>
      <c r="FR36" s="28">
        <f t="shared" si="151"/>
        <v>126305.3</v>
      </c>
      <c r="FS36" s="28"/>
      <c r="FT36" s="34">
        <v>126305.3</v>
      </c>
      <c r="FU36" s="28">
        <f t="shared" si="152"/>
        <v>126305.3</v>
      </c>
      <c r="FV36" s="28"/>
      <c r="FW36" s="34">
        <v>126305.3</v>
      </c>
      <c r="FX36" s="28">
        <f t="shared" si="153"/>
        <v>78960</v>
      </c>
      <c r="FY36" s="28"/>
      <c r="FZ36" s="34">
        <v>78960</v>
      </c>
      <c r="GA36" s="6">
        <f t="shared" si="33"/>
        <v>1</v>
      </c>
      <c r="GB36" s="6" t="str">
        <f t="shared" si="33"/>
        <v xml:space="preserve"> </v>
      </c>
      <c r="GC36" s="11">
        <f t="shared" si="33"/>
        <v>1</v>
      </c>
      <c r="GD36" s="6">
        <f>IF(FU36&lt;=0," ",IF(FX36&lt;=0," ",IF(FX36=0," ",IF(FU36/FX36*100&gt;200,"СВ.200",FU36/FX36))))</f>
        <v>1.5996111955420467</v>
      </c>
      <c r="GE36" s="6" t="str">
        <f>IF(FV36&lt;=0," ",IF(FY36&lt;=0," ",IF(FY36=0," ",IF(FV36/FY36*100&gt;200,"СВ.200",FV36/FY36))))</f>
        <v xml:space="preserve"> </v>
      </c>
      <c r="GF36" s="6">
        <f>IF(FW36&lt;=0," ",IF(FZ36&lt;=0," ",IF(FZ36=0," ",IF(FW36/FZ36*100&gt;200,"СВ.200",FW36/FZ36))))</f>
        <v>1.5996111955420467</v>
      </c>
      <c r="GG36" s="106">
        <f t="shared" si="120"/>
        <v>0.10438028446159898</v>
      </c>
      <c r="GH36" s="7">
        <f t="shared" si="121"/>
        <v>0.10448742942804454</v>
      </c>
      <c r="GI36" s="7">
        <f t="shared" si="121"/>
        <v>0.10397821928125975</v>
      </c>
      <c r="GJ36" s="107">
        <f t="shared" si="122"/>
        <v>0.11270952177784295</v>
      </c>
      <c r="GK36" s="7">
        <f t="shared" si="123"/>
        <v>9.4036871077737949E-2</v>
      </c>
      <c r="GL36" s="7">
        <f t="shared" si="124"/>
        <v>0.17484859545662138</v>
      </c>
      <c r="GM36" s="36">
        <f t="shared" si="36"/>
        <v>9.13374205702734E-2</v>
      </c>
      <c r="GN36" s="6">
        <f t="shared" si="36"/>
        <v>0.11409808362705451</v>
      </c>
      <c r="GO36" s="6">
        <f t="shared" si="36"/>
        <v>5.5089705119744847E-3</v>
      </c>
      <c r="GP36" s="36">
        <f t="shared" si="37"/>
        <v>8.6571942432264848E-2</v>
      </c>
      <c r="GQ36" s="6">
        <f t="shared" si="37"/>
        <v>0.13346312446233327</v>
      </c>
      <c r="GR36" s="6">
        <f t="shared" si="37"/>
        <v>2.6479754026719677E-3</v>
      </c>
      <c r="GS36" s="36">
        <f t="shared" si="125"/>
        <v>1.4453187130867858E-2</v>
      </c>
      <c r="GT36" s="6" t="str">
        <f t="shared" si="125"/>
        <v xml:space="preserve"> </v>
      </c>
      <c r="GU36" s="6">
        <f t="shared" si="125"/>
        <v>6.8954879227898405E-2</v>
      </c>
      <c r="GV36" s="36">
        <f t="shared" si="81"/>
        <v>6.0689129457440457E-3</v>
      </c>
      <c r="GW36" s="6" t="str">
        <f t="shared" si="38"/>
        <v xml:space="preserve"> </v>
      </c>
      <c r="GX36" s="6">
        <f t="shared" si="38"/>
        <v>1.6930811236930059E-2</v>
      </c>
      <c r="GY36" s="36">
        <f t="shared" si="39"/>
        <v>5.3835708393736317E-2</v>
      </c>
      <c r="GZ36" s="6">
        <f t="shared" si="39"/>
        <v>3.6861538978625659E-2</v>
      </c>
      <c r="HA36" s="6">
        <f t="shared" si="39"/>
        <v>0.11784380201963297</v>
      </c>
      <c r="HB36" s="36">
        <f t="shared" si="40"/>
        <v>0.14468642951863492</v>
      </c>
      <c r="HC36" s="6">
        <f t="shared" si="40"/>
        <v>1.4675360951069908E-3</v>
      </c>
      <c r="HD36" s="6">
        <f t="shared" si="40"/>
        <v>0.40101389172642421</v>
      </c>
      <c r="HE36" s="36">
        <f t="shared" si="41"/>
        <v>1.3254611910966795E-2</v>
      </c>
      <c r="HF36" s="6">
        <f t="shared" si="41"/>
        <v>4.2029856679413396E-3</v>
      </c>
      <c r="HG36" s="11">
        <f t="shared" si="41"/>
        <v>4.7387494991209055E-2</v>
      </c>
      <c r="HH36" s="36">
        <f t="shared" si="42"/>
        <v>3.2617650347840296E-2</v>
      </c>
      <c r="HI36" s="6">
        <f t="shared" si="42"/>
        <v>4.9429929857877281E-2</v>
      </c>
      <c r="HJ36" s="6">
        <f t="shared" si="42"/>
        <v>2.5277031507769635E-3</v>
      </c>
      <c r="HK36" s="80"/>
      <c r="HL36" s="80"/>
      <c r="HM36" s="80"/>
      <c r="HN36" s="80"/>
      <c r="HO36" s="80"/>
      <c r="HP36" s="80"/>
      <c r="HQ36" s="80"/>
      <c r="HR36" s="80"/>
      <c r="HS36" s="80"/>
      <c r="HT36" s="80"/>
      <c r="HU36" s="80"/>
      <c r="HV36" s="80"/>
      <c r="HW36" s="80"/>
      <c r="HX36" s="80"/>
      <c r="HY36" s="80"/>
      <c r="HZ36" s="80"/>
      <c r="IA36" s="80"/>
      <c r="IB36" s="80"/>
      <c r="IC36" s="80"/>
      <c r="ID36" s="80"/>
      <c r="IE36" s="80"/>
      <c r="IF36" s="80"/>
      <c r="IG36" s="80"/>
      <c r="IH36" s="80"/>
      <c r="II36" s="80"/>
      <c r="IJ36" s="80"/>
    </row>
    <row r="37" spans="1:244" s="9" customFormat="1" ht="15.75" outlineLevel="1" x14ac:dyDescent="0.2">
      <c r="A37" s="26">
        <v>26</v>
      </c>
      <c r="B37" s="27" t="s">
        <v>51</v>
      </c>
      <c r="C37" s="28">
        <f t="shared" si="126"/>
        <v>229075565.79000002</v>
      </c>
      <c r="D37" s="34">
        <v>123313833.92</v>
      </c>
      <c r="E37" s="29">
        <v>105761731.87</v>
      </c>
      <c r="F37" s="28">
        <f t="shared" si="127"/>
        <v>208661474.16000003</v>
      </c>
      <c r="G37" s="34">
        <v>117290944.37</v>
      </c>
      <c r="H37" s="29">
        <v>91370529.790000007</v>
      </c>
      <c r="I37" s="28">
        <f t="shared" si="128"/>
        <v>11733355.859999999</v>
      </c>
      <c r="J37" s="34">
        <v>7335990.4500000002</v>
      </c>
      <c r="K37" s="34">
        <v>4397365.41</v>
      </c>
      <c r="L37" s="28">
        <f t="shared" si="85"/>
        <v>11867327.669999998</v>
      </c>
      <c r="M37" s="34">
        <v>7349800.7399999993</v>
      </c>
      <c r="N37" s="34">
        <v>4517526.93</v>
      </c>
      <c r="O37" s="28">
        <f t="shared" si="86"/>
        <v>19512120.899999999</v>
      </c>
      <c r="P37" s="34">
        <v>15132401.629999999</v>
      </c>
      <c r="Q37" s="34">
        <v>4379719.2700000005</v>
      </c>
      <c r="R37" s="6">
        <f t="shared" si="170"/>
        <v>1.0114180300673161</v>
      </c>
      <c r="S37" s="6">
        <f t="shared" si="170"/>
        <v>1.0018825392554864</v>
      </c>
      <c r="T37" s="6">
        <f t="shared" si="170"/>
        <v>1.0273257982442718</v>
      </c>
      <c r="U37" s="6">
        <f t="shared" si="171"/>
        <v>0.60820285661514117</v>
      </c>
      <c r="V37" s="6">
        <f t="shared" si="171"/>
        <v>0.48569955514721558</v>
      </c>
      <c r="W37" s="6">
        <f t="shared" si="171"/>
        <v>1.0314649527753863</v>
      </c>
      <c r="X37" s="28">
        <f>Y37+Z37</f>
        <v>3981334.24</v>
      </c>
      <c r="Y37" s="34">
        <v>2815299.93</v>
      </c>
      <c r="Z37" s="34">
        <v>1166034.31</v>
      </c>
      <c r="AA37" s="28">
        <f t="shared" si="89"/>
        <v>4184673.96</v>
      </c>
      <c r="AB37" s="34">
        <v>2928863.38</v>
      </c>
      <c r="AC37" s="34">
        <v>1255810.58</v>
      </c>
      <c r="AD37" s="28">
        <f t="shared" si="90"/>
        <v>4029019.6399999997</v>
      </c>
      <c r="AE37" s="34">
        <v>2700766</v>
      </c>
      <c r="AF37" s="34">
        <v>1328253.6399999999</v>
      </c>
      <c r="AG37" s="6">
        <f t="shared" si="91"/>
        <v>1.0510732603048167</v>
      </c>
      <c r="AH37" s="6">
        <f t="shared" si="91"/>
        <v>1.0403379578814538</v>
      </c>
      <c r="AI37" s="6">
        <f t="shared" si="91"/>
        <v>1.0769928202198442</v>
      </c>
      <c r="AJ37" s="6">
        <f t="shared" si="165"/>
        <v>1.0386332988935245</v>
      </c>
      <c r="AK37" s="6">
        <f t="shared" si="165"/>
        <v>1.0844565504749393</v>
      </c>
      <c r="AL37" s="6">
        <f t="shared" si="165"/>
        <v>0.9454599198388044</v>
      </c>
      <c r="AM37" s="28">
        <f t="shared" si="130"/>
        <v>468529.54000000004</v>
      </c>
      <c r="AN37" s="34">
        <v>90290.62</v>
      </c>
      <c r="AO37" s="34">
        <v>378238.92000000004</v>
      </c>
      <c r="AP37" s="28">
        <f t="shared" si="131"/>
        <v>468522.22</v>
      </c>
      <c r="AQ37" s="34">
        <v>90290.62</v>
      </c>
      <c r="AR37" s="34">
        <v>378231.6</v>
      </c>
      <c r="AS37" s="28">
        <f t="shared" si="132"/>
        <v>611866.22</v>
      </c>
      <c r="AT37" s="34">
        <v>120990.42</v>
      </c>
      <c r="AU37" s="34">
        <v>490875.8</v>
      </c>
      <c r="AV37" s="6">
        <f t="shared" si="93"/>
        <v>0.99998437665211015</v>
      </c>
      <c r="AW37" s="6">
        <f t="shared" si="93"/>
        <v>1</v>
      </c>
      <c r="AX37" s="6">
        <f t="shared" si="93"/>
        <v>0.99998064715286294</v>
      </c>
      <c r="AY37" s="6">
        <f t="shared" si="166"/>
        <v>0.76572656683024598</v>
      </c>
      <c r="AZ37" s="6">
        <f t="shared" si="166"/>
        <v>0.74626255533289332</v>
      </c>
      <c r="BA37" s="6">
        <f t="shared" si="166"/>
        <v>0.77052403072223152</v>
      </c>
      <c r="BB37" s="28">
        <f t="shared" si="133"/>
        <v>2357347.54</v>
      </c>
      <c r="BC37" s="34">
        <v>1175262.1000000001</v>
      </c>
      <c r="BD37" s="34">
        <v>1182085.44</v>
      </c>
      <c r="BE37" s="28">
        <f t="shared" si="95"/>
        <v>2216805.41</v>
      </c>
      <c r="BF37" s="34">
        <v>1034719.97</v>
      </c>
      <c r="BG37" s="34">
        <v>1182085.44</v>
      </c>
      <c r="BH37" s="28">
        <f t="shared" si="96"/>
        <v>1524202.6</v>
      </c>
      <c r="BI37" s="34">
        <v>1194883.3500000001</v>
      </c>
      <c r="BJ37" s="34">
        <v>329319.25</v>
      </c>
      <c r="BK37" s="6">
        <f t="shared" si="172"/>
        <v>0.94038124306439774</v>
      </c>
      <c r="BL37" s="6">
        <f t="shared" si="98"/>
        <v>0.88041635138238517</v>
      </c>
      <c r="BM37" s="6">
        <f t="shared" si="98"/>
        <v>1</v>
      </c>
      <c r="BN37" s="6">
        <f t="shared" si="155"/>
        <v>1.4544033778711569</v>
      </c>
      <c r="BO37" s="6">
        <f t="shared" si="159"/>
        <v>0.86595898252327297</v>
      </c>
      <c r="BP37" s="6" t="str">
        <f t="shared" si="156"/>
        <v>СВ.200</v>
      </c>
      <c r="BQ37" s="28">
        <f t="shared" si="134"/>
        <v>190450.02</v>
      </c>
      <c r="BR37" s="34">
        <v>190450.02</v>
      </c>
      <c r="BS37" s="116"/>
      <c r="BT37" s="28">
        <f t="shared" si="99"/>
        <v>195074.32</v>
      </c>
      <c r="BU37" s="34">
        <v>195074.32</v>
      </c>
      <c r="BV37" s="116"/>
      <c r="BW37" s="28">
        <f t="shared" si="100"/>
        <v>531768.66</v>
      </c>
      <c r="BX37" s="34">
        <v>531768.66</v>
      </c>
      <c r="BY37" s="116">
        <v>0</v>
      </c>
      <c r="BZ37" s="6">
        <f t="shared" si="173"/>
        <v>1.0242809110757773</v>
      </c>
      <c r="CA37" s="6">
        <f t="shared" si="102"/>
        <v>1.0242809110757773</v>
      </c>
      <c r="CB37" s="6" t="str">
        <f t="shared" si="102"/>
        <v xml:space="preserve"> </v>
      </c>
      <c r="CC37" s="6">
        <f t="shared" si="103"/>
        <v>0.36684057311688884</v>
      </c>
      <c r="CD37" s="6">
        <f t="shared" si="103"/>
        <v>0.36684057311688884</v>
      </c>
      <c r="CE37" s="6" t="str">
        <f t="shared" si="103"/>
        <v xml:space="preserve"> </v>
      </c>
      <c r="CF37" s="28">
        <f t="shared" si="135"/>
        <v>1422449.1</v>
      </c>
      <c r="CG37" s="34">
        <v>485262.34</v>
      </c>
      <c r="CH37" s="34">
        <v>937186.76</v>
      </c>
      <c r="CI37" s="28">
        <f t="shared" si="136"/>
        <v>1438949.43</v>
      </c>
      <c r="CJ37" s="34">
        <v>491762.67</v>
      </c>
      <c r="CK37" s="34">
        <v>947186.76</v>
      </c>
      <c r="CL37" s="28">
        <f t="shared" si="137"/>
        <v>794805.57000000007</v>
      </c>
      <c r="CM37" s="34">
        <v>381089.39</v>
      </c>
      <c r="CN37" s="34">
        <v>413716.18</v>
      </c>
      <c r="CO37" s="6">
        <f t="shared" si="174"/>
        <v>1.0115999440682972</v>
      </c>
      <c r="CP37" s="6">
        <f t="shared" si="174"/>
        <v>1.0133954965472902</v>
      </c>
      <c r="CQ37" s="6">
        <f t="shared" si="174"/>
        <v>1.0106702318329805</v>
      </c>
      <c r="CR37" s="6">
        <f t="shared" si="175"/>
        <v>1.8104420556589707</v>
      </c>
      <c r="CS37" s="6">
        <f t="shared" si="175"/>
        <v>1.2904129133587265</v>
      </c>
      <c r="CT37" s="6" t="str">
        <f t="shared" si="175"/>
        <v>СВ.200</v>
      </c>
      <c r="CU37" s="28">
        <f t="shared" si="138"/>
        <v>1781868.35</v>
      </c>
      <c r="CV37" s="34">
        <v>1674957.25</v>
      </c>
      <c r="CW37" s="34">
        <v>106911.1</v>
      </c>
      <c r="CX37" s="28">
        <f t="shared" si="106"/>
        <v>1781868.35</v>
      </c>
      <c r="CY37" s="34">
        <v>1674957.25</v>
      </c>
      <c r="CZ37" s="34">
        <v>106911.1</v>
      </c>
      <c r="DA37" s="28">
        <f t="shared" si="107"/>
        <v>4584665.03</v>
      </c>
      <c r="DB37" s="34">
        <v>4115670.2</v>
      </c>
      <c r="DC37" s="34">
        <v>468994.83</v>
      </c>
      <c r="DD37" s="6">
        <f t="shared" si="160"/>
        <v>1</v>
      </c>
      <c r="DE37" s="6">
        <f t="shared" si="160"/>
        <v>1</v>
      </c>
      <c r="DF37" s="6">
        <f t="shared" si="160"/>
        <v>1</v>
      </c>
      <c r="DG37" s="6">
        <f t="shared" si="109"/>
        <v>0.38865835090246492</v>
      </c>
      <c r="DH37" s="6">
        <f t="shared" si="109"/>
        <v>0.40697071645828181</v>
      </c>
      <c r="DI37" s="6">
        <f t="shared" si="109"/>
        <v>0.22795794998422478</v>
      </c>
      <c r="DJ37" s="28">
        <f t="shared" si="139"/>
        <v>716976.06</v>
      </c>
      <c r="DK37" s="34">
        <v>406358.74</v>
      </c>
      <c r="DL37" s="34">
        <v>310617.32</v>
      </c>
      <c r="DM37" s="28">
        <f t="shared" si="110"/>
        <v>764294.29</v>
      </c>
      <c r="DN37" s="34">
        <v>433284.4</v>
      </c>
      <c r="DO37" s="34">
        <v>331009.89</v>
      </c>
      <c r="DP37" s="28">
        <f t="shared" si="111"/>
        <v>2039437.26</v>
      </c>
      <c r="DQ37" s="34">
        <v>1102377.98</v>
      </c>
      <c r="DR37" s="34">
        <v>937059.28</v>
      </c>
      <c r="DS37" s="6">
        <f t="shared" si="167"/>
        <v>1.0659969455604974</v>
      </c>
      <c r="DT37" s="6">
        <f t="shared" si="167"/>
        <v>1.0662608118137191</v>
      </c>
      <c r="DU37" s="6">
        <f t="shared" si="167"/>
        <v>1.0656517479450276</v>
      </c>
      <c r="DV37" s="6">
        <f t="shared" si="168"/>
        <v>0.37475744166800212</v>
      </c>
      <c r="DW37" s="6">
        <f t="shared" si="168"/>
        <v>0.39304522392582625</v>
      </c>
      <c r="DX37" s="6">
        <f t="shared" si="168"/>
        <v>0.35324327613510215</v>
      </c>
      <c r="DY37" s="105">
        <f t="shared" si="140"/>
        <v>0</v>
      </c>
      <c r="DZ37" s="34">
        <v>0</v>
      </c>
      <c r="EA37" s="34">
        <v>0</v>
      </c>
      <c r="EB37" s="105">
        <f t="shared" si="141"/>
        <v>0</v>
      </c>
      <c r="EC37" s="34">
        <v>0</v>
      </c>
      <c r="ED37" s="34">
        <v>0</v>
      </c>
      <c r="EE37" s="105">
        <f t="shared" si="142"/>
        <v>9317.41</v>
      </c>
      <c r="EF37" s="34">
        <v>9317.41</v>
      </c>
      <c r="EG37" s="34">
        <v>0</v>
      </c>
      <c r="EH37" s="6" t="str">
        <f t="shared" ref="EH37:EH42" si="176">IF(DY37=0," ",IF(EB37/DY37*100&gt;200,"СВ.200",EB37/DY37))</f>
        <v xml:space="preserve"> </v>
      </c>
      <c r="EI37" s="6" t="str">
        <f t="shared" si="158"/>
        <v xml:space="preserve"> </v>
      </c>
      <c r="EJ37" s="6" t="str">
        <f t="shared" si="158"/>
        <v xml:space="preserve"> </v>
      </c>
      <c r="EK37" s="6">
        <f t="shared" si="115"/>
        <v>0</v>
      </c>
      <c r="EL37" s="6">
        <f t="shared" si="115"/>
        <v>0</v>
      </c>
      <c r="EM37" s="6" t="str">
        <f t="shared" si="115"/>
        <v xml:space="preserve"> </v>
      </c>
      <c r="EN37" s="28">
        <f t="shared" si="143"/>
        <v>482107.25</v>
      </c>
      <c r="EO37" s="34">
        <v>480107.25</v>
      </c>
      <c r="EP37" s="34">
        <v>2000</v>
      </c>
      <c r="EQ37" s="28">
        <f t="shared" si="144"/>
        <v>478845.93</v>
      </c>
      <c r="ER37" s="34">
        <v>476845.93</v>
      </c>
      <c r="ES37" s="34">
        <v>2000</v>
      </c>
      <c r="ET37" s="28">
        <f t="shared" si="145"/>
        <v>5117916.46</v>
      </c>
      <c r="EU37" s="34">
        <v>4936157.26</v>
      </c>
      <c r="EV37" s="34">
        <v>181759.2</v>
      </c>
      <c r="EW37" s="6">
        <f t="shared" si="116"/>
        <v>0.99323528115372672</v>
      </c>
      <c r="EX37" s="6">
        <f t="shared" si="117"/>
        <v>0.99320710112167643</v>
      </c>
      <c r="EY37" s="6">
        <f t="shared" si="117"/>
        <v>1</v>
      </c>
      <c r="EZ37" s="6">
        <f t="shared" si="118"/>
        <v>9.3562670227719968E-2</v>
      </c>
      <c r="FA37" s="6">
        <f t="shared" si="118"/>
        <v>9.6602661723139679E-2</v>
      </c>
      <c r="FB37" s="6">
        <f t="shared" si="118"/>
        <v>1.1003569557964603E-2</v>
      </c>
      <c r="FC37" s="28">
        <f t="shared" si="146"/>
        <v>2.2000000000000002</v>
      </c>
      <c r="FD37" s="34">
        <v>2.2000000000000002</v>
      </c>
      <c r="FE37" s="34">
        <v>0</v>
      </c>
      <c r="FF37" s="28">
        <f t="shared" si="147"/>
        <v>2.2000000000000002</v>
      </c>
      <c r="FG37" s="34">
        <v>2.2000000000000002</v>
      </c>
      <c r="FH37" s="34">
        <v>0</v>
      </c>
      <c r="FI37" s="28">
        <f t="shared" si="148"/>
        <v>4713</v>
      </c>
      <c r="FJ37" s="34">
        <v>4713</v>
      </c>
      <c r="FK37" s="34">
        <v>0</v>
      </c>
      <c r="FL37" s="6">
        <f t="shared" si="169"/>
        <v>1</v>
      </c>
      <c r="FM37" s="6">
        <f>IF(FG37=0," ",IF(FD37/FG37*100&gt;200,"СВ.200",FD37/FG37))</f>
        <v>1</v>
      </c>
      <c r="FN37" s="6" t="str">
        <f t="shared" si="162"/>
        <v xml:space="preserve"> </v>
      </c>
      <c r="FO37" s="6">
        <f t="shared" si="164"/>
        <v>4.6679397411415237E-4</v>
      </c>
      <c r="FP37" s="6">
        <f t="shared" si="164"/>
        <v>4.6679397411415237E-4</v>
      </c>
      <c r="FQ37" s="6" t="str">
        <f t="shared" si="164"/>
        <v xml:space="preserve"> </v>
      </c>
      <c r="FR37" s="28">
        <f t="shared" si="151"/>
        <v>314291.56</v>
      </c>
      <c r="FS37" s="28"/>
      <c r="FT37" s="34">
        <v>314291.56</v>
      </c>
      <c r="FU37" s="28">
        <f t="shared" si="152"/>
        <v>314291.56</v>
      </c>
      <c r="FV37" s="28"/>
      <c r="FW37" s="34">
        <v>314291.56</v>
      </c>
      <c r="FX37" s="28">
        <f t="shared" si="153"/>
        <v>229741.09</v>
      </c>
      <c r="FY37" s="28"/>
      <c r="FZ37" s="34">
        <v>229741.09</v>
      </c>
      <c r="GA37" s="6">
        <f t="shared" si="33"/>
        <v>1</v>
      </c>
      <c r="GB37" s="6" t="str">
        <f t="shared" si="33"/>
        <v xml:space="preserve"> </v>
      </c>
      <c r="GC37" s="11">
        <f t="shared" si="33"/>
        <v>1</v>
      </c>
      <c r="GD37" s="6">
        <f>IF(FU37&lt;0," ",IF(FX37&lt;0," ",IF(FX37=0," ",IF(FU37/FX37*100&gt;200,"СВ.200",FU37/FX37))))</f>
        <v>1.3680250232990538</v>
      </c>
      <c r="GE37" s="6" t="str">
        <f t="shared" ref="GE37:GF42" si="177">IF(FV37&lt;0," ",IF(FY37&lt;0," ",IF(FY37=0," ",IF(FV37/FY37*100&gt;200,"СВ.200",FV37/FY37))))</f>
        <v xml:space="preserve"> </v>
      </c>
      <c r="GF37" s="6">
        <f t="shared" si="177"/>
        <v>1.3680250232990538</v>
      </c>
      <c r="GG37" s="106">
        <f t="shared" si="120"/>
        <v>9.3510893558809288E-2</v>
      </c>
      <c r="GH37" s="7">
        <f t="shared" si="121"/>
        <v>0.12901594160811</v>
      </c>
      <c r="GI37" s="7">
        <f t="shared" si="121"/>
        <v>4.7933609228993833E-2</v>
      </c>
      <c r="GJ37" s="107">
        <f t="shared" si="122"/>
        <v>5.180529677651919E-2</v>
      </c>
      <c r="GK37" s="7">
        <f t="shared" si="123"/>
        <v>5.960240231252717E-2</v>
      </c>
      <c r="GL37" s="7">
        <f t="shared" si="124"/>
        <v>4.271419208180937E-2</v>
      </c>
      <c r="GM37" s="36">
        <f t="shared" si="36"/>
        <v>0.20648804200470078</v>
      </c>
      <c r="GN37" s="6">
        <f t="shared" si="36"/>
        <v>0.1784757017449054</v>
      </c>
      <c r="GO37" s="6">
        <f t="shared" si="36"/>
        <v>0.30327369361278717</v>
      </c>
      <c r="GP37" s="36">
        <f t="shared" si="37"/>
        <v>0.35262142214027203</v>
      </c>
      <c r="GQ37" s="6">
        <f t="shared" si="37"/>
        <v>0.39849561690294205</v>
      </c>
      <c r="GR37" s="6">
        <f t="shared" si="37"/>
        <v>0.27798629636503353</v>
      </c>
      <c r="GS37" s="36">
        <f t="shared" si="125"/>
        <v>7.8115680392283768E-2</v>
      </c>
      <c r="GT37" s="6">
        <f t="shared" si="125"/>
        <v>7.8961910952134839E-2</v>
      </c>
      <c r="GU37" s="6">
        <f t="shared" si="125"/>
        <v>7.5191862696715711E-2</v>
      </c>
      <c r="GV37" s="36">
        <f t="shared" si="81"/>
        <v>0.18679903948417736</v>
      </c>
      <c r="GW37" s="6">
        <f t="shared" si="38"/>
        <v>0.14078204384082391</v>
      </c>
      <c r="GX37" s="6">
        <f t="shared" si="38"/>
        <v>0.2616664954778698</v>
      </c>
      <c r="GY37" s="36">
        <f t="shared" si="39"/>
        <v>0.23496497656490026</v>
      </c>
      <c r="GZ37" s="6">
        <f t="shared" si="39"/>
        <v>0.27197733054088918</v>
      </c>
      <c r="HA37" s="6">
        <f t="shared" si="39"/>
        <v>0.10708330856100737</v>
      </c>
      <c r="HB37" s="36">
        <f t="shared" si="40"/>
        <v>0.15014908154128692</v>
      </c>
      <c r="HC37" s="6">
        <f t="shared" si="40"/>
        <v>0.2278915183216246</v>
      </c>
      <c r="HD37" s="6">
        <f t="shared" si="40"/>
        <v>2.3665846746817293E-2</v>
      </c>
      <c r="HE37" s="36">
        <f t="shared" si="41"/>
        <v>0.26229421630941208</v>
      </c>
      <c r="HF37" s="6">
        <f t="shared" si="41"/>
        <v>0.32619787530712002</v>
      </c>
      <c r="HG37" s="11">
        <f t="shared" si="41"/>
        <v>4.1500194143721907E-2</v>
      </c>
      <c r="HH37" s="36">
        <f t="shared" si="42"/>
        <v>4.0349937518831487E-2</v>
      </c>
      <c r="HI37" s="6">
        <f t="shared" si="42"/>
        <v>6.4878756155231504E-2</v>
      </c>
      <c r="HJ37" s="6">
        <f t="shared" si="42"/>
        <v>4.427201057105818E-4</v>
      </c>
      <c r="HK37" s="80"/>
      <c r="HL37" s="80"/>
      <c r="HM37" s="80"/>
      <c r="HN37" s="80"/>
      <c r="HO37" s="80"/>
      <c r="HP37" s="80"/>
      <c r="HQ37" s="80"/>
      <c r="HR37" s="80"/>
      <c r="HS37" s="80"/>
      <c r="HT37" s="80"/>
      <c r="HU37" s="80"/>
      <c r="HV37" s="80"/>
      <c r="HW37" s="80"/>
      <c r="HX37" s="80"/>
      <c r="HY37" s="80"/>
      <c r="HZ37" s="80"/>
      <c r="IA37" s="80"/>
      <c r="IB37" s="80"/>
      <c r="IC37" s="80"/>
      <c r="ID37" s="80"/>
      <c r="IE37" s="80"/>
      <c r="IF37" s="80"/>
      <c r="IG37" s="80"/>
      <c r="IH37" s="80"/>
      <c r="II37" s="80"/>
      <c r="IJ37" s="80"/>
    </row>
    <row r="38" spans="1:244" s="9" customFormat="1" ht="15.75" outlineLevel="1" x14ac:dyDescent="0.2">
      <c r="A38" s="26">
        <v>27</v>
      </c>
      <c r="B38" s="27" t="s">
        <v>52</v>
      </c>
      <c r="C38" s="28">
        <f t="shared" si="126"/>
        <v>120064017.84999999</v>
      </c>
      <c r="D38" s="34">
        <v>68321151.140000001</v>
      </c>
      <c r="E38" s="29">
        <v>51742866.710000001</v>
      </c>
      <c r="F38" s="28">
        <f t="shared" si="127"/>
        <v>108401267.65000001</v>
      </c>
      <c r="G38" s="34">
        <v>63194116.57</v>
      </c>
      <c r="H38" s="29">
        <v>45207151.080000006</v>
      </c>
      <c r="I38" s="28">
        <f t="shared" si="128"/>
        <v>19227022.219999999</v>
      </c>
      <c r="J38" s="34">
        <v>14667501.869999999</v>
      </c>
      <c r="K38" s="34">
        <v>4559520.3500000006</v>
      </c>
      <c r="L38" s="28">
        <f t="shared" si="85"/>
        <v>17809577.860000003</v>
      </c>
      <c r="M38" s="34">
        <v>13147034.240000002</v>
      </c>
      <c r="N38" s="34">
        <v>4662543.62</v>
      </c>
      <c r="O38" s="28">
        <f t="shared" si="86"/>
        <v>15598179.329999998</v>
      </c>
      <c r="P38" s="34">
        <v>12811700.799999999</v>
      </c>
      <c r="Q38" s="34">
        <v>2786478.5300000003</v>
      </c>
      <c r="R38" s="6">
        <f t="shared" si="170"/>
        <v>0.92627852905243091</v>
      </c>
      <c r="S38" s="6">
        <f t="shared" si="170"/>
        <v>0.89633765562287959</v>
      </c>
      <c r="T38" s="6">
        <f t="shared" si="170"/>
        <v>1.0225951990761484</v>
      </c>
      <c r="U38" s="6">
        <f t="shared" si="171"/>
        <v>1.1417728622818704</v>
      </c>
      <c r="V38" s="6">
        <f t="shared" si="171"/>
        <v>1.0261739986934446</v>
      </c>
      <c r="W38" s="6">
        <f t="shared" si="171"/>
        <v>1.673274554173579</v>
      </c>
      <c r="X38" s="28">
        <f t="shared" si="129"/>
        <v>1945888.6700000002</v>
      </c>
      <c r="Y38" s="34">
        <v>1761375.6</v>
      </c>
      <c r="Z38" s="34">
        <v>184513.07</v>
      </c>
      <c r="AA38" s="28">
        <f t="shared" si="89"/>
        <v>2127627.5</v>
      </c>
      <c r="AB38" s="34">
        <v>1932646.83</v>
      </c>
      <c r="AC38" s="34">
        <v>194980.67</v>
      </c>
      <c r="AD38" s="28">
        <f t="shared" si="90"/>
        <v>1759961.9</v>
      </c>
      <c r="AE38" s="34">
        <v>1474711.73</v>
      </c>
      <c r="AF38" s="34">
        <v>285250.17</v>
      </c>
      <c r="AG38" s="6">
        <f t="shared" si="91"/>
        <v>1.093396314394492</v>
      </c>
      <c r="AH38" s="6">
        <f t="shared" si="91"/>
        <v>1.0972371991527532</v>
      </c>
      <c r="AI38" s="6">
        <f t="shared" si="91"/>
        <v>1.0567309405236172</v>
      </c>
      <c r="AJ38" s="6">
        <f t="shared" si="165"/>
        <v>1.2089054314187142</v>
      </c>
      <c r="AK38" s="6">
        <f t="shared" si="165"/>
        <v>1.3105251627719812</v>
      </c>
      <c r="AL38" s="6">
        <f t="shared" si="165"/>
        <v>0.68354269517175059</v>
      </c>
      <c r="AM38" s="28">
        <f t="shared" si="130"/>
        <v>283939.03000000003</v>
      </c>
      <c r="AN38" s="34">
        <v>0</v>
      </c>
      <c r="AO38" s="34">
        <v>283939.03000000003</v>
      </c>
      <c r="AP38" s="28">
        <f t="shared" si="131"/>
        <v>283939.03000000003</v>
      </c>
      <c r="AQ38" s="34">
        <v>0</v>
      </c>
      <c r="AR38" s="34">
        <v>283939.03000000003</v>
      </c>
      <c r="AS38" s="28">
        <f t="shared" si="132"/>
        <v>345549.88</v>
      </c>
      <c r="AT38" s="34">
        <v>0</v>
      </c>
      <c r="AU38" s="34">
        <v>345549.88</v>
      </c>
      <c r="AV38" s="6">
        <f t="shared" si="93"/>
        <v>1</v>
      </c>
      <c r="AW38" s="6" t="str">
        <f t="shared" si="93"/>
        <v xml:space="preserve"> </v>
      </c>
      <c r="AX38" s="6">
        <f t="shared" si="93"/>
        <v>1</v>
      </c>
      <c r="AY38" s="6">
        <f t="shared" si="166"/>
        <v>0.82170200724711584</v>
      </c>
      <c r="AZ38" s="6" t="str">
        <f t="shared" si="166"/>
        <v xml:space="preserve"> </v>
      </c>
      <c r="BA38" s="6">
        <f t="shared" si="166"/>
        <v>0.82170200724711584</v>
      </c>
      <c r="BB38" s="28">
        <f t="shared" si="133"/>
        <v>168004.88</v>
      </c>
      <c r="BC38" s="34">
        <v>157924.88</v>
      </c>
      <c r="BD38" s="34">
        <v>10080</v>
      </c>
      <c r="BE38" s="28">
        <f t="shared" si="95"/>
        <v>162682.68</v>
      </c>
      <c r="BF38" s="34">
        <v>152602.68</v>
      </c>
      <c r="BG38" s="34">
        <v>10080</v>
      </c>
      <c r="BH38" s="28">
        <f t="shared" si="96"/>
        <v>327972.31</v>
      </c>
      <c r="BI38" s="34">
        <v>317892.31</v>
      </c>
      <c r="BJ38" s="34">
        <v>10080</v>
      </c>
      <c r="BK38" s="6">
        <f t="shared" si="172"/>
        <v>0.96832115829016385</v>
      </c>
      <c r="BL38" s="6">
        <f t="shared" si="98"/>
        <v>0.96629916704701624</v>
      </c>
      <c r="BM38" s="6">
        <f t="shared" si="98"/>
        <v>1</v>
      </c>
      <c r="BN38" s="6">
        <f t="shared" si="155"/>
        <v>0.496025655336574</v>
      </c>
      <c r="BO38" s="6">
        <f t="shared" si="159"/>
        <v>0.48004520776233939</v>
      </c>
      <c r="BP38" s="6">
        <f t="shared" si="156"/>
        <v>1</v>
      </c>
      <c r="BQ38" s="28">
        <f t="shared" si="134"/>
        <v>21786.75</v>
      </c>
      <c r="BR38" s="34">
        <v>21786.75</v>
      </c>
      <c r="BS38" s="116"/>
      <c r="BT38" s="28">
        <f t="shared" si="99"/>
        <v>22038.36</v>
      </c>
      <c r="BU38" s="34">
        <v>22038.36</v>
      </c>
      <c r="BV38" s="116"/>
      <c r="BW38" s="28">
        <f t="shared" si="100"/>
        <v>18355.830000000002</v>
      </c>
      <c r="BX38" s="34">
        <v>18355.830000000002</v>
      </c>
      <c r="BY38" s="116">
        <v>0</v>
      </c>
      <c r="BZ38" s="6">
        <f t="shared" si="173"/>
        <v>1.0115487624358843</v>
      </c>
      <c r="CA38" s="6">
        <f t="shared" si="102"/>
        <v>1.0115487624358843</v>
      </c>
      <c r="CB38" s="6" t="str">
        <f t="shared" si="102"/>
        <v xml:space="preserve"> </v>
      </c>
      <c r="CC38" s="6">
        <f t="shared" si="103"/>
        <v>1.2006190948597801</v>
      </c>
      <c r="CD38" s="6">
        <f t="shared" si="103"/>
        <v>1.2006190948597801</v>
      </c>
      <c r="CE38" s="6" t="str">
        <f t="shared" si="103"/>
        <v xml:space="preserve"> </v>
      </c>
      <c r="CF38" s="28">
        <f t="shared" si="135"/>
        <v>10465837.620000001</v>
      </c>
      <c r="CG38" s="34">
        <v>7804907.2999999998</v>
      </c>
      <c r="CH38" s="34">
        <v>2660930.3200000003</v>
      </c>
      <c r="CI38" s="28">
        <f t="shared" si="136"/>
        <v>8811628.7400000002</v>
      </c>
      <c r="CJ38" s="34">
        <v>6193393.3700000001</v>
      </c>
      <c r="CK38" s="34">
        <v>2618235.37</v>
      </c>
      <c r="CL38" s="28">
        <f t="shared" si="137"/>
        <v>6504234.4400000004</v>
      </c>
      <c r="CM38" s="34">
        <v>6295817.5700000003</v>
      </c>
      <c r="CN38" s="34">
        <v>208416.87</v>
      </c>
      <c r="CO38" s="6">
        <f t="shared" si="174"/>
        <v>0.84194204610638701</v>
      </c>
      <c r="CP38" s="6">
        <f t="shared" si="174"/>
        <v>0.79352555154626891</v>
      </c>
      <c r="CQ38" s="6">
        <f t="shared" si="174"/>
        <v>0.98395487860802</v>
      </c>
      <c r="CR38" s="6">
        <f t="shared" si="175"/>
        <v>1.3547526340394336</v>
      </c>
      <c r="CS38" s="6">
        <f t="shared" si="175"/>
        <v>0.98373139010760757</v>
      </c>
      <c r="CT38" s="6" t="str">
        <f t="shared" si="175"/>
        <v>СВ.200</v>
      </c>
      <c r="CU38" s="28">
        <f t="shared" si="138"/>
        <v>2220200</v>
      </c>
      <c r="CV38" s="34">
        <v>2219200</v>
      </c>
      <c r="CW38" s="34">
        <v>1000</v>
      </c>
      <c r="CX38" s="28">
        <f t="shared" si="106"/>
        <v>2239220</v>
      </c>
      <c r="CY38" s="34">
        <v>2239220</v>
      </c>
      <c r="CZ38" s="34">
        <v>0</v>
      </c>
      <c r="DA38" s="28">
        <f t="shared" si="107"/>
        <v>133213</v>
      </c>
      <c r="DB38" s="34">
        <v>133045</v>
      </c>
      <c r="DC38" s="34">
        <v>168</v>
      </c>
      <c r="DD38" s="6">
        <f t="shared" si="160"/>
        <v>1.0085667957841635</v>
      </c>
      <c r="DE38" s="6">
        <f t="shared" si="160"/>
        <v>1.009021268925739</v>
      </c>
      <c r="DF38" s="6" t="str">
        <f t="shared" si="160"/>
        <v xml:space="preserve"> </v>
      </c>
      <c r="DG38" s="6" t="str">
        <f t="shared" si="109"/>
        <v>СВ.200</v>
      </c>
      <c r="DH38" s="6" t="str">
        <f t="shared" si="109"/>
        <v>СВ.200</v>
      </c>
      <c r="DI38" s="6">
        <f t="shared" si="109"/>
        <v>0</v>
      </c>
      <c r="DJ38" s="28">
        <f t="shared" si="139"/>
        <v>1869508.73</v>
      </c>
      <c r="DK38" s="34">
        <v>1506155.03</v>
      </c>
      <c r="DL38" s="34">
        <v>363353.7</v>
      </c>
      <c r="DM38" s="28">
        <f t="shared" si="110"/>
        <v>2010260.53</v>
      </c>
      <c r="DN38" s="34">
        <v>1600389.21</v>
      </c>
      <c r="DO38" s="34">
        <v>409871.32</v>
      </c>
      <c r="DP38" s="28">
        <f t="shared" si="111"/>
        <v>3201115.4499999997</v>
      </c>
      <c r="DQ38" s="34">
        <v>2374598.84</v>
      </c>
      <c r="DR38" s="34">
        <v>826516.61</v>
      </c>
      <c r="DS38" s="6">
        <f t="shared" si="167"/>
        <v>1.0752881212809313</v>
      </c>
      <c r="DT38" s="6">
        <f t="shared" si="167"/>
        <v>1.0625660560320938</v>
      </c>
      <c r="DU38" s="6">
        <f t="shared" si="167"/>
        <v>1.1280229704555094</v>
      </c>
      <c r="DV38" s="6">
        <f t="shared" si="168"/>
        <v>0.6279875129152247</v>
      </c>
      <c r="DW38" s="6">
        <f t="shared" si="168"/>
        <v>0.67396192697542123</v>
      </c>
      <c r="DX38" s="6">
        <f t="shared" si="168"/>
        <v>0.49590209687377007</v>
      </c>
      <c r="DY38" s="105">
        <f t="shared" si="140"/>
        <v>0</v>
      </c>
      <c r="DZ38" s="34">
        <v>0</v>
      </c>
      <c r="EA38" s="34">
        <v>0</v>
      </c>
      <c r="EB38" s="105">
        <f t="shared" si="141"/>
        <v>0</v>
      </c>
      <c r="EC38" s="34">
        <v>0</v>
      </c>
      <c r="ED38" s="34">
        <v>0</v>
      </c>
      <c r="EE38" s="105">
        <f t="shared" si="142"/>
        <v>0</v>
      </c>
      <c r="EF38" s="34">
        <v>0</v>
      </c>
      <c r="EG38" s="34">
        <v>0</v>
      </c>
      <c r="EH38" s="6" t="str">
        <f t="shared" si="176"/>
        <v xml:space="preserve"> </v>
      </c>
      <c r="EI38" s="6" t="str">
        <f t="shared" si="158"/>
        <v xml:space="preserve"> </v>
      </c>
      <c r="EJ38" s="6" t="str">
        <f t="shared" si="158"/>
        <v xml:space="preserve"> </v>
      </c>
      <c r="EK38" s="6" t="str">
        <f t="shared" si="115"/>
        <v xml:space="preserve"> </v>
      </c>
      <c r="EL38" s="6" t="str">
        <f t="shared" si="115"/>
        <v xml:space="preserve"> </v>
      </c>
      <c r="EM38" s="6" t="str">
        <f t="shared" si="115"/>
        <v xml:space="preserve"> </v>
      </c>
      <c r="EN38" s="28">
        <f t="shared" si="143"/>
        <v>779435.16</v>
      </c>
      <c r="EO38" s="34">
        <v>571451.52</v>
      </c>
      <c r="EP38" s="34">
        <v>207983.64</v>
      </c>
      <c r="EQ38" s="28">
        <f t="shared" si="144"/>
        <v>791407.12</v>
      </c>
      <c r="ER38" s="34">
        <v>578674.98</v>
      </c>
      <c r="ES38" s="34">
        <v>212732.14</v>
      </c>
      <c r="ET38" s="28">
        <f t="shared" si="145"/>
        <v>1767679.6</v>
      </c>
      <c r="EU38" s="34">
        <v>1767679.6</v>
      </c>
      <c r="EV38" s="34">
        <v>0</v>
      </c>
      <c r="EW38" s="6">
        <f t="shared" si="116"/>
        <v>1.0153597895173216</v>
      </c>
      <c r="EX38" s="6">
        <f t="shared" si="117"/>
        <v>1.0126405473556181</v>
      </c>
      <c r="EY38" s="6">
        <f t="shared" si="117"/>
        <v>1.0228311226786877</v>
      </c>
      <c r="EZ38" s="6">
        <f t="shared" si="118"/>
        <v>0.44770959624130979</v>
      </c>
      <c r="FA38" s="6">
        <f t="shared" si="118"/>
        <v>0.32736417844048205</v>
      </c>
      <c r="FB38" s="6" t="str">
        <f t="shared" si="118"/>
        <v xml:space="preserve"> </v>
      </c>
      <c r="FC38" s="28">
        <f t="shared" si="146"/>
        <v>0</v>
      </c>
      <c r="FD38" s="34">
        <v>0</v>
      </c>
      <c r="FE38" s="34">
        <v>0</v>
      </c>
      <c r="FF38" s="28">
        <f t="shared" si="147"/>
        <v>0</v>
      </c>
      <c r="FG38" s="34">
        <v>0</v>
      </c>
      <c r="FH38" s="34">
        <v>0</v>
      </c>
      <c r="FI38" s="28">
        <f t="shared" si="148"/>
        <v>493822.15</v>
      </c>
      <c r="FJ38" s="34">
        <v>489876.94</v>
      </c>
      <c r="FK38" s="34">
        <v>3945.21</v>
      </c>
      <c r="FL38" s="6" t="str">
        <f t="shared" si="169"/>
        <v xml:space="preserve"> </v>
      </c>
      <c r="FM38" s="6" t="str">
        <f>IF(FG38=0," ",IF(FD38/FG38*100&gt;200,"СВ.200",FD38/FG38))</f>
        <v xml:space="preserve"> </v>
      </c>
      <c r="FN38" s="6" t="str">
        <f t="shared" si="162"/>
        <v xml:space="preserve"> </v>
      </c>
      <c r="FO38" s="6">
        <f t="shared" si="164"/>
        <v>0</v>
      </c>
      <c r="FP38" s="6">
        <f t="shared" si="164"/>
        <v>0</v>
      </c>
      <c r="FQ38" s="6">
        <f t="shared" si="164"/>
        <v>0</v>
      </c>
      <c r="FR38" s="28">
        <f t="shared" si="151"/>
        <v>156519.99</v>
      </c>
      <c r="FS38" s="28"/>
      <c r="FT38" s="34">
        <v>156519.99</v>
      </c>
      <c r="FU38" s="28">
        <f t="shared" si="152"/>
        <v>156519.99</v>
      </c>
      <c r="FV38" s="28"/>
      <c r="FW38" s="34">
        <v>156519.99</v>
      </c>
      <c r="FX38" s="28">
        <f t="shared" si="153"/>
        <v>223829.11</v>
      </c>
      <c r="FY38" s="28"/>
      <c r="FZ38" s="34">
        <v>223829.11</v>
      </c>
      <c r="GA38" s="6">
        <f t="shared" ref="GA38:GC42" si="178">IF(FR38=0," ",IF(FU38/FR38*100&gt;200,"СВ.200",FU38/FR38))</f>
        <v>1</v>
      </c>
      <c r="GB38" s="6" t="str">
        <f t="shared" si="178"/>
        <v xml:space="preserve"> </v>
      </c>
      <c r="GC38" s="11">
        <f t="shared" si="178"/>
        <v>1</v>
      </c>
      <c r="GD38" s="6">
        <f>IF(FU38&lt;0," ",IF(FX38&lt;0," ",IF(FX38=0," ",IF(FU38/FX38*100&gt;200,"СВ.200",FU38/FX38))))</f>
        <v>0.69928343994219522</v>
      </c>
      <c r="GE38" s="6" t="str">
        <f t="shared" si="177"/>
        <v xml:space="preserve"> </v>
      </c>
      <c r="GF38" s="6">
        <f t="shared" si="177"/>
        <v>0.69928343994219522</v>
      </c>
      <c r="GG38" s="106">
        <f t="shared" si="120"/>
        <v>0.14389296055432244</v>
      </c>
      <c r="GH38" s="7">
        <f t="shared" si="121"/>
        <v>0.20273565792803674</v>
      </c>
      <c r="GI38" s="7">
        <f t="shared" si="121"/>
        <v>6.1638003356348635E-2</v>
      </c>
      <c r="GJ38" s="107">
        <f t="shared" si="122"/>
        <v>0.14833401529382523</v>
      </c>
      <c r="GK38" s="7">
        <f t="shared" si="123"/>
        <v>0.19242992866235248</v>
      </c>
      <c r="GL38" s="7">
        <f t="shared" si="124"/>
        <v>9.0109882124078389E-2</v>
      </c>
      <c r="GM38" s="36">
        <f t="shared" si="36"/>
        <v>0.11283123900332796</v>
      </c>
      <c r="GN38" s="6">
        <f t="shared" si="36"/>
        <v>0.11510663205622161</v>
      </c>
      <c r="GO38" s="6">
        <f t="shared" si="36"/>
        <v>0.10236941247848048</v>
      </c>
      <c r="GP38" s="36">
        <f t="shared" si="37"/>
        <v>0.11946535267287911</v>
      </c>
      <c r="GQ38" s="6">
        <f t="shared" si="37"/>
        <v>0.14700249460976531</v>
      </c>
      <c r="GR38" s="6">
        <f t="shared" si="37"/>
        <v>4.1818519222775657E-2</v>
      </c>
      <c r="GS38" s="36">
        <f t="shared" si="125"/>
        <v>2.1026319999361106E-2</v>
      </c>
      <c r="GT38" s="6">
        <f t="shared" si="125"/>
        <v>2.4812654850634667E-2</v>
      </c>
      <c r="GU38" s="6">
        <f t="shared" si="125"/>
        <v>3.6174691071457848E-3</v>
      </c>
      <c r="GV38" s="36">
        <f t="shared" si="81"/>
        <v>9.1345612612965081E-3</v>
      </c>
      <c r="GW38" s="6">
        <f t="shared" si="38"/>
        <v>1.1607384389074198E-2</v>
      </c>
      <c r="GX38" s="6">
        <f t="shared" si="38"/>
        <v>2.1619100691652082E-3</v>
      </c>
      <c r="GY38" s="36">
        <f t="shared" si="39"/>
        <v>8.5402916059434744E-3</v>
      </c>
      <c r="GZ38" s="6">
        <f t="shared" si="39"/>
        <v>1.0384647758867426E-2</v>
      </c>
      <c r="HA38" s="6">
        <f t="shared" si="39"/>
        <v>6.0291151785763079E-5</v>
      </c>
      <c r="HB38" s="36">
        <f t="shared" si="40"/>
        <v>0.12573122269389936</v>
      </c>
      <c r="HC38" s="6">
        <f t="shared" si="40"/>
        <v>0.17032130282182939</v>
      </c>
      <c r="HD38" s="6" t="str">
        <f t="shared" si="40"/>
        <v xml:space="preserve"> </v>
      </c>
      <c r="HE38" s="36">
        <f t="shared" si="41"/>
        <v>0.11332602110813149</v>
      </c>
      <c r="HF38" s="6">
        <f t="shared" si="41"/>
        <v>0.13797384341039248</v>
      </c>
      <c r="HG38" s="11" t="str">
        <f t="shared" si="41"/>
        <v xml:space="preserve"> </v>
      </c>
      <c r="HH38" s="36">
        <f t="shared" si="42"/>
        <v>4.4437163318591981E-2</v>
      </c>
      <c r="HI38" s="6">
        <f t="shared" si="42"/>
        <v>4.4015628881483762E-2</v>
      </c>
      <c r="HJ38" s="6">
        <f t="shared" si="42"/>
        <v>4.5625769394946704E-2</v>
      </c>
      <c r="HK38" s="80"/>
      <c r="HL38" s="80"/>
      <c r="HM38" s="80"/>
      <c r="HN38" s="80"/>
      <c r="HO38" s="80"/>
      <c r="HP38" s="80"/>
      <c r="HQ38" s="80"/>
      <c r="HR38" s="80"/>
      <c r="HS38" s="80"/>
      <c r="HT38" s="80"/>
      <c r="HU38" s="80"/>
      <c r="HV38" s="80"/>
      <c r="HW38" s="80"/>
      <c r="HX38" s="80"/>
      <c r="HY38" s="80"/>
      <c r="HZ38" s="80"/>
      <c r="IA38" s="80"/>
      <c r="IB38" s="80"/>
      <c r="IC38" s="80"/>
      <c r="ID38" s="80"/>
      <c r="IE38" s="80"/>
      <c r="IF38" s="80"/>
      <c r="IG38" s="80"/>
      <c r="IH38" s="80"/>
      <c r="II38" s="80"/>
      <c r="IJ38" s="80"/>
    </row>
    <row r="39" spans="1:244" s="112" customFormat="1" ht="30" customHeight="1" x14ac:dyDescent="0.2">
      <c r="A39" s="15"/>
      <c r="B39" s="51" t="s">
        <v>53</v>
      </c>
      <c r="C39" s="55">
        <f>D39+E39</f>
        <v>5836471277.2600002</v>
      </c>
      <c r="D39" s="55">
        <f>SUM(D18:D38)</f>
        <v>3618281858.0299997</v>
      </c>
      <c r="E39" s="55">
        <f>SUM(E18:E38)</f>
        <v>2218189419.23</v>
      </c>
      <c r="F39" s="55">
        <f>G39+H39</f>
        <v>5178056737.539999</v>
      </c>
      <c r="G39" s="55">
        <f>SUM(G18:G38)</f>
        <v>3261748151.2599993</v>
      </c>
      <c r="H39" s="55">
        <f>SUM(H18:H38)</f>
        <v>1916308586.28</v>
      </c>
      <c r="I39" s="58">
        <f>SUM(J39:K39)</f>
        <v>711267125.88</v>
      </c>
      <c r="J39" s="58">
        <f>J38+J37+J36+J35+J34+J33+J32+J31+J30+J29+J28+J27+J26+J25+J24+J23+J22+J21+J20+J19+J18</f>
        <v>546746402.63</v>
      </c>
      <c r="K39" s="58">
        <f>SUM(K18:K38)</f>
        <v>164520723.25</v>
      </c>
      <c r="L39" s="58">
        <f>SUM(M39:N39)</f>
        <v>672430717.22000003</v>
      </c>
      <c r="M39" s="58">
        <f>SUM(M18:M38)</f>
        <v>511856243.93000007</v>
      </c>
      <c r="N39" s="58">
        <f>SUM(N18:N38)</f>
        <v>160574473.29000002</v>
      </c>
      <c r="O39" s="58">
        <f>SUM(P39:Q39)</f>
        <v>654914130.66999996</v>
      </c>
      <c r="P39" s="58">
        <f>SUM(P18:P38)</f>
        <v>515564214.50999999</v>
      </c>
      <c r="Q39" s="58">
        <f>SUM(Q18:Q38)</f>
        <v>139349916.16</v>
      </c>
      <c r="R39" s="57">
        <f t="shared" si="170"/>
        <v>0.9453982797082735</v>
      </c>
      <c r="S39" s="57">
        <f t="shared" si="170"/>
        <v>0.93618584679813399</v>
      </c>
      <c r="T39" s="57">
        <f t="shared" si="170"/>
        <v>0.97601366027303815</v>
      </c>
      <c r="U39" s="57">
        <f t="shared" si="171"/>
        <v>1.0267463866325193</v>
      </c>
      <c r="V39" s="57">
        <f t="shared" si="171"/>
        <v>0.99280793647882637</v>
      </c>
      <c r="W39" s="57">
        <f t="shared" si="171"/>
        <v>1.1523112299947869</v>
      </c>
      <c r="X39" s="58">
        <f>SUM(Y39:Z39)</f>
        <v>132135247.25999999</v>
      </c>
      <c r="Y39" s="58">
        <f>SUM(Y18:Y38)</f>
        <v>116565763.98999999</v>
      </c>
      <c r="Z39" s="58">
        <f>SUM(Z18:Z38)</f>
        <v>15569483.27</v>
      </c>
      <c r="AA39" s="58">
        <f t="shared" si="89"/>
        <v>133664023.14</v>
      </c>
      <c r="AB39" s="58">
        <f>SUM(AB18:AB38)</f>
        <v>118050576.44</v>
      </c>
      <c r="AC39" s="58">
        <f>SUM(AC18:AC38)</f>
        <v>15613446.699999997</v>
      </c>
      <c r="AD39" s="58">
        <f t="shared" si="90"/>
        <v>148160439.66999999</v>
      </c>
      <c r="AE39" s="58">
        <f>SUM(AE18:AE38)</f>
        <v>132123470.86999999</v>
      </c>
      <c r="AF39" s="58">
        <f>SUM(AF18:AF38)</f>
        <v>16036968.799999999</v>
      </c>
      <c r="AG39" s="57">
        <f t="shared" si="91"/>
        <v>1.0115697810516211</v>
      </c>
      <c r="AH39" s="57">
        <f t="shared" si="91"/>
        <v>1.0127379806829677</v>
      </c>
      <c r="AI39" s="57">
        <f t="shared" si="91"/>
        <v>1.0028236922984277</v>
      </c>
      <c r="AJ39" s="57">
        <f t="shared" si="165"/>
        <v>0.90215730621285906</v>
      </c>
      <c r="AK39" s="57">
        <f t="shared" si="165"/>
        <v>0.89348679430434652</v>
      </c>
      <c r="AL39" s="57">
        <f t="shared" si="165"/>
        <v>0.97359088832298524</v>
      </c>
      <c r="AM39" s="58">
        <f>SUM(AN39:AO39)</f>
        <v>27584292.819999997</v>
      </c>
      <c r="AN39" s="58">
        <f>SUM(AN18:AN38)</f>
        <v>3197582.4</v>
      </c>
      <c r="AO39" s="58">
        <f>SUM(AO18:AO38)</f>
        <v>24386710.419999998</v>
      </c>
      <c r="AP39" s="58">
        <f>SUM(AQ39:AR39)</f>
        <v>26891439.759999998</v>
      </c>
      <c r="AQ39" s="58">
        <f>SUM(AQ18:AQ38)</f>
        <v>2285231.5500000003</v>
      </c>
      <c r="AR39" s="58">
        <f>SUM(AR18:AR38)</f>
        <v>24606208.209999997</v>
      </c>
      <c r="AS39" s="58">
        <f>SUM(AT39:AU39)</f>
        <v>31223818.010000005</v>
      </c>
      <c r="AT39" s="58">
        <f>SUM(AT18:AT38)</f>
        <v>3988857.21</v>
      </c>
      <c r="AU39" s="58">
        <f>SUM(AU18:AU38)</f>
        <v>27234960.800000004</v>
      </c>
      <c r="AV39" s="57">
        <f t="shared" ref="AV39:AX42" si="179">IF(AM39=0," ",IF(AP39/AM39*100&gt;200,"СВ.200",AP39/AM39))</f>
        <v>0.97488233377882194</v>
      </c>
      <c r="AW39" s="57">
        <f t="shared" si="179"/>
        <v>0.7146747961835167</v>
      </c>
      <c r="AX39" s="57">
        <f t="shared" si="179"/>
        <v>1.0090007133483647</v>
      </c>
      <c r="AY39" s="57">
        <f t="shared" si="166"/>
        <v>0.86124764599215631</v>
      </c>
      <c r="AZ39" s="57">
        <f t="shared" si="166"/>
        <v>0.57290382425095643</v>
      </c>
      <c r="BA39" s="57">
        <f t="shared" si="166"/>
        <v>0.90347874523101912</v>
      </c>
      <c r="BB39" s="58">
        <f>SUM(BC39:BD39)</f>
        <v>29634776.489999998</v>
      </c>
      <c r="BC39" s="58">
        <f>SUM(BC18:BC38)</f>
        <v>18912215.16</v>
      </c>
      <c r="BD39" s="58">
        <f>SUM(BD18:BD38)</f>
        <v>10722561.329999998</v>
      </c>
      <c r="BE39" s="58">
        <f t="shared" si="95"/>
        <v>32212664.060000002</v>
      </c>
      <c r="BF39" s="58">
        <f>SUM(BF18:BF38)</f>
        <v>21552334.130000003</v>
      </c>
      <c r="BG39" s="58">
        <f>SUM(BG18:BG38)</f>
        <v>10660329.930000002</v>
      </c>
      <c r="BH39" s="58">
        <f t="shared" si="96"/>
        <v>28379659.060000002</v>
      </c>
      <c r="BI39" s="58">
        <f>SUM(BI18:BI38)</f>
        <v>20210212.18</v>
      </c>
      <c r="BJ39" s="58">
        <f>SUM(BJ18:BJ38)</f>
        <v>8169446.8800000008</v>
      </c>
      <c r="BK39" s="57">
        <f t="shared" si="172"/>
        <v>1.0869885949998608</v>
      </c>
      <c r="BL39" s="57">
        <f t="shared" si="172"/>
        <v>1.1395986111443965</v>
      </c>
      <c r="BM39" s="57">
        <f t="shared" si="172"/>
        <v>0.99419621878721431</v>
      </c>
      <c r="BN39" s="57">
        <f t="shared" ref="BN39:BP42" si="180">IF(BH39=0," ",IF(BE39/BH39*100&gt;200,"СВ.200",BE39/BH39))</f>
        <v>1.1350617000682177</v>
      </c>
      <c r="BO39" s="57">
        <f t="shared" si="180"/>
        <v>1.0664081078440217</v>
      </c>
      <c r="BP39" s="57">
        <f t="shared" si="180"/>
        <v>1.3049022885622827</v>
      </c>
      <c r="BQ39" s="58">
        <f>SUM(BR39:BS39)</f>
        <v>15759960.16</v>
      </c>
      <c r="BR39" s="58">
        <f>SUM(BR18:BR38)</f>
        <v>15759960.16</v>
      </c>
      <c r="BS39" s="58">
        <f>SUM(BS18:BS38)</f>
        <v>0</v>
      </c>
      <c r="BT39" s="58">
        <f t="shared" si="99"/>
        <v>16299103.380000001</v>
      </c>
      <c r="BU39" s="58">
        <f>SUM(BU18:BU38)</f>
        <v>16299103.380000001</v>
      </c>
      <c r="BV39" s="58">
        <f>SUM(BV18:BV38)</f>
        <v>0</v>
      </c>
      <c r="BW39" s="58">
        <f t="shared" si="100"/>
        <v>21553277.609999999</v>
      </c>
      <c r="BX39" s="58">
        <f>SUM(BX18:BX38)</f>
        <v>21553277.609999999</v>
      </c>
      <c r="BY39" s="58">
        <f>SUM(BY18:BY38)</f>
        <v>0</v>
      </c>
      <c r="BZ39" s="57">
        <f t="shared" si="173"/>
        <v>1.0342096816569617</v>
      </c>
      <c r="CA39" s="57">
        <f t="shared" si="173"/>
        <v>1.0342096816569617</v>
      </c>
      <c r="CB39" s="57" t="str">
        <f t="shared" si="173"/>
        <v xml:space="preserve"> </v>
      </c>
      <c r="CC39" s="57">
        <f t="shared" si="103"/>
        <v>0.75622388737932655</v>
      </c>
      <c r="CD39" s="57">
        <f t="shared" si="103"/>
        <v>0.75622388737932655</v>
      </c>
      <c r="CE39" s="57" t="str">
        <f t="shared" si="103"/>
        <v xml:space="preserve"> </v>
      </c>
      <c r="CF39" s="58">
        <f>SUM(CG39:CH39)</f>
        <v>173629760.56999999</v>
      </c>
      <c r="CG39" s="58">
        <f>SUM(CG18:CG38)</f>
        <v>150528321.72999999</v>
      </c>
      <c r="CH39" s="58">
        <f>SUM(CH18:CH38)</f>
        <v>23101438.840000004</v>
      </c>
      <c r="CI39" s="58">
        <f>SUM(CJ39:CK39)</f>
        <v>157835640.80000001</v>
      </c>
      <c r="CJ39" s="58">
        <f>SUM(CJ18:CJ38)</f>
        <v>135222520.76000002</v>
      </c>
      <c r="CK39" s="58">
        <f>SUM(CK18:CK38)</f>
        <v>22613120.040000007</v>
      </c>
      <c r="CL39" s="58">
        <f>SUM(CM39:CN39)</f>
        <v>161659168.44</v>
      </c>
      <c r="CM39" s="58">
        <f>SUM(CM18:CM38)</f>
        <v>140404653.53</v>
      </c>
      <c r="CN39" s="58">
        <f>SUM(CN18:CN38)</f>
        <v>21254514.910000004</v>
      </c>
      <c r="CO39" s="57">
        <f t="shared" si="174"/>
        <v>0.90903564159651951</v>
      </c>
      <c r="CP39" s="57">
        <f t="shared" si="174"/>
        <v>0.89831946045705791</v>
      </c>
      <c r="CQ39" s="57">
        <f t="shared" si="174"/>
        <v>0.97886197464226876</v>
      </c>
      <c r="CR39" s="57">
        <f t="shared" si="175"/>
        <v>0.97634821657876403</v>
      </c>
      <c r="CS39" s="57">
        <f t="shared" si="175"/>
        <v>0.96309144576256711</v>
      </c>
      <c r="CT39" s="57">
        <f t="shared" si="175"/>
        <v>1.0639207780442355</v>
      </c>
      <c r="CU39" s="58">
        <f>SUM(CV39:CW39)</f>
        <v>31555056.689999998</v>
      </c>
      <c r="CV39" s="58">
        <f>SUM(CV18:CV38)</f>
        <v>18618711.329999998</v>
      </c>
      <c r="CW39" s="58">
        <f>SUM(CW18:CW38)</f>
        <v>12936345.360000001</v>
      </c>
      <c r="CX39" s="58">
        <f t="shared" si="106"/>
        <v>32358171.869999997</v>
      </c>
      <c r="CY39" s="58">
        <f>SUM(CY18:CY38)</f>
        <v>21535340.939999998</v>
      </c>
      <c r="CZ39" s="58">
        <f>SUM(CZ18:CZ38)</f>
        <v>10822830.93</v>
      </c>
      <c r="DA39" s="58">
        <f t="shared" si="107"/>
        <v>59042139.860000007</v>
      </c>
      <c r="DB39" s="58">
        <f>SUM(DB18:DB38)</f>
        <v>48225263.040000007</v>
      </c>
      <c r="DC39" s="58">
        <f>SUM(DC18:DC38)</f>
        <v>10816876.82</v>
      </c>
      <c r="DD39" s="57">
        <f t="shared" ref="DD39:DF42" si="181">IF(CU39=0," ",IF(CX39/CU39*100&gt;200,"СВ.200",CX39/CU39))</f>
        <v>1.0254512355306435</v>
      </c>
      <c r="DE39" s="57">
        <f t="shared" si="181"/>
        <v>1.1566504554641484</v>
      </c>
      <c r="DF39" s="57">
        <f t="shared" si="181"/>
        <v>0.83662198471176241</v>
      </c>
      <c r="DG39" s="57">
        <f t="shared" si="109"/>
        <v>0.548052153033872</v>
      </c>
      <c r="DH39" s="57">
        <f t="shared" si="109"/>
        <v>0.44655725199752055</v>
      </c>
      <c r="DI39" s="57">
        <f t="shared" si="109"/>
        <v>1.0005504463163517</v>
      </c>
      <c r="DJ39" s="58">
        <f>SUM(DK39:DL39)</f>
        <v>77490487.160000011</v>
      </c>
      <c r="DK39" s="58">
        <f>SUM(DK18:DK38)</f>
        <v>66492997.230000012</v>
      </c>
      <c r="DL39" s="58">
        <f>SUM(DL18:DL38)</f>
        <v>10997489.930000002</v>
      </c>
      <c r="DM39" s="58">
        <f t="shared" si="110"/>
        <v>85880915.87999998</v>
      </c>
      <c r="DN39" s="58">
        <f>SUM(DN18:DN38)</f>
        <v>72762425.209999979</v>
      </c>
      <c r="DO39" s="58">
        <f>SUM(DO18:DO38)</f>
        <v>13118490.670000002</v>
      </c>
      <c r="DP39" s="58">
        <f t="shared" si="111"/>
        <v>117245524.29000002</v>
      </c>
      <c r="DQ39" s="58">
        <f>SUM(DQ18:DQ38)</f>
        <v>101333593.37000002</v>
      </c>
      <c r="DR39" s="58">
        <f>SUM(DR18:DR38)</f>
        <v>15911930.92</v>
      </c>
      <c r="DS39" s="57">
        <f t="shared" si="112"/>
        <v>1.1082768869767932</v>
      </c>
      <c r="DT39" s="57">
        <f t="shared" si="112"/>
        <v>1.0942870413603698</v>
      </c>
      <c r="DU39" s="57">
        <f t="shared" si="112"/>
        <v>1.1928622579788986</v>
      </c>
      <c r="DV39" s="57">
        <f t="shared" si="168"/>
        <v>0.73248779772248285</v>
      </c>
      <c r="DW39" s="57">
        <f t="shared" si="168"/>
        <v>0.71804840616203214</v>
      </c>
      <c r="DX39" s="57">
        <f t="shared" si="168"/>
        <v>0.82444366657670243</v>
      </c>
      <c r="DY39" s="108">
        <f>SUM(DZ39:EA39)</f>
        <v>28041629.660000004</v>
      </c>
      <c r="DZ39" s="58">
        <f>SUM(DZ18:DZ38)</f>
        <v>664375</v>
      </c>
      <c r="EA39" s="58">
        <f>SUM(EA18:EA38)</f>
        <v>27377254.660000004</v>
      </c>
      <c r="EB39" s="108">
        <f>SUM(EC39:ED39)</f>
        <v>32644236.109999999</v>
      </c>
      <c r="EC39" s="58">
        <f>SUM(EC18:EC38)</f>
        <v>5822141.3700000001</v>
      </c>
      <c r="ED39" s="58">
        <f>SUM(ED18:ED38)</f>
        <v>26822094.739999998</v>
      </c>
      <c r="EE39" s="108">
        <f>SUM(EF39:EG39)</f>
        <v>11061142.369999999</v>
      </c>
      <c r="EF39" s="58">
        <f>SUM(EF18:EF38)</f>
        <v>4042078.01</v>
      </c>
      <c r="EG39" s="58">
        <f>SUM(EG18:EG38)</f>
        <v>7019064.3599999994</v>
      </c>
      <c r="EH39" s="57">
        <f t="shared" si="176"/>
        <v>1.1641347705467127</v>
      </c>
      <c r="EI39" s="60" t="str">
        <f t="shared" si="158"/>
        <v>СВ.200</v>
      </c>
      <c r="EJ39" s="57">
        <f>IF(EA39=0," ",IF(ED39/EA39*100&gt;200,"СВ.200",ED39/EA39))</f>
        <v>0.97972185571948045</v>
      </c>
      <c r="EK39" s="57" t="str">
        <f t="shared" si="115"/>
        <v>СВ.200</v>
      </c>
      <c r="EL39" s="57">
        <f t="shared" si="115"/>
        <v>1.440383227536967</v>
      </c>
      <c r="EM39" s="57" t="str">
        <f t="shared" si="115"/>
        <v>СВ.200</v>
      </c>
      <c r="EN39" s="58">
        <f>SUM(EO39:EP39)</f>
        <v>45348453.890000008</v>
      </c>
      <c r="EO39" s="58">
        <f>SUM(EO18:EO38)</f>
        <v>42702804.500000007</v>
      </c>
      <c r="EP39" s="58">
        <f>SUM(EP18:EP38)</f>
        <v>2645649.39</v>
      </c>
      <c r="EQ39" s="58">
        <f>SUM(ER39:ES39)</f>
        <v>45758275.999999993</v>
      </c>
      <c r="ER39" s="58">
        <f>SUM(ER18:ER38)</f>
        <v>42554253.559999995</v>
      </c>
      <c r="ES39" s="58">
        <f>SUM(ES18:ES38)</f>
        <v>3204022.4400000004</v>
      </c>
      <c r="ET39" s="58">
        <f>SUM(EU39:EV39)</f>
        <v>22757775.040000003</v>
      </c>
      <c r="EU39" s="58">
        <f>SUM(EU18:EU38)</f>
        <v>16552739.920000002</v>
      </c>
      <c r="EV39" s="58">
        <f>SUM(EV18:EV38)</f>
        <v>6205035.1200000001</v>
      </c>
      <c r="EW39" s="57">
        <f t="shared" si="116"/>
        <v>1.0090371793268647</v>
      </c>
      <c r="EX39" s="57">
        <f t="shared" ref="EX39:EY42" si="182">IF(EO39=0," ",IF(ER39/EO39*100&gt;200,"СВ.200",ER39/EO39))</f>
        <v>0.99652128374847104</v>
      </c>
      <c r="EY39" s="57">
        <f t="shared" si="182"/>
        <v>1.2110533058955331</v>
      </c>
      <c r="EZ39" s="57" t="str">
        <f t="shared" si="118"/>
        <v>СВ.200</v>
      </c>
      <c r="FA39" s="57" t="str">
        <f t="shared" si="118"/>
        <v>СВ.200</v>
      </c>
      <c r="FB39" s="57">
        <f t="shared" si="118"/>
        <v>0.51635846986148892</v>
      </c>
      <c r="FC39" s="58">
        <f>SUM(FD39:FE39)</f>
        <v>107655936.58999999</v>
      </c>
      <c r="FD39" s="58">
        <f>SUM(FD18:FD38)</f>
        <v>101103470.34999999</v>
      </c>
      <c r="FE39" s="58">
        <f>SUM(FE18:FE38)</f>
        <v>6552466.2400000002</v>
      </c>
      <c r="FF39" s="58">
        <f>SUM(FG39:FH39)</f>
        <v>63214222.280000009</v>
      </c>
      <c r="FG39" s="58">
        <f>SUM(FG18:FG38)</f>
        <v>60628990.910000011</v>
      </c>
      <c r="FH39" s="58">
        <f>SUM(FH18:FH38)</f>
        <v>2585231.37</v>
      </c>
      <c r="FI39" s="58">
        <f>SUM(FJ39:FK39)</f>
        <v>6420450.620000001</v>
      </c>
      <c r="FJ39" s="58">
        <f>SUM(FJ18:FJ38)</f>
        <v>5403595.7000000011</v>
      </c>
      <c r="FK39" s="58">
        <f>SUM(FK18:FK38)</f>
        <v>1016854.92</v>
      </c>
      <c r="FL39" s="57">
        <f t="shared" ref="FL39:FN42" si="183">IF(FC39=0," ",IF(FF39/FC39*100&gt;200,"СВ.200",FF39/FC39))</f>
        <v>0.58718751870365404</v>
      </c>
      <c r="FM39" s="57">
        <f t="shared" si="183"/>
        <v>0.59967269867309769</v>
      </c>
      <c r="FN39" s="57">
        <f t="shared" si="183"/>
        <v>0.39454325673870239</v>
      </c>
      <c r="FO39" s="57" t="str">
        <f>IF(FF39&lt;0," ",IF(FI39&lt;0," ",IF(FI39=0," ",IF(FF39/FI39*100&gt;200,"СВ.200",FF39/FI39))))</f>
        <v>СВ.200</v>
      </c>
      <c r="FP39" s="57" t="str">
        <f t="shared" si="164"/>
        <v>СВ.200</v>
      </c>
      <c r="FQ39" s="57" t="str">
        <f t="shared" si="164"/>
        <v>СВ.200</v>
      </c>
      <c r="FR39" s="58">
        <f>SUM(FS39:FT39)</f>
        <v>11922859.190000003</v>
      </c>
      <c r="FS39" s="58">
        <f>SUM(FS18:FS38)</f>
        <v>0</v>
      </c>
      <c r="FT39" s="58">
        <f>SUM(FT18:FT38)</f>
        <v>11922859.190000003</v>
      </c>
      <c r="FU39" s="58">
        <f>SUM(FV39:FW39)</f>
        <v>10011998.170000004</v>
      </c>
      <c r="FV39" s="58">
        <f>SUM(FV18:FV38)</f>
        <v>0</v>
      </c>
      <c r="FW39" s="58">
        <f>SUM(FW18:FW38)</f>
        <v>10011998.170000004</v>
      </c>
      <c r="FX39" s="58">
        <f>SUM(FY39:FZ39)</f>
        <v>7982539.410000002</v>
      </c>
      <c r="FY39" s="58">
        <f>SUM(FY18:FY38)</f>
        <v>0</v>
      </c>
      <c r="FZ39" s="58">
        <f>SUM(FZ18:FZ38)</f>
        <v>7982539.410000002</v>
      </c>
      <c r="GA39" s="57">
        <f t="shared" si="178"/>
        <v>0.83973131028816594</v>
      </c>
      <c r="GB39" s="57" t="str">
        <f t="shared" si="178"/>
        <v xml:space="preserve"> </v>
      </c>
      <c r="GC39" s="57">
        <f t="shared" si="178"/>
        <v>0.83973131028816594</v>
      </c>
      <c r="GD39" s="57">
        <f>IF(FU39&lt;0," ",IF(FX39&lt;0," ",IF(FX39=0," ",IF(FU39/FX39*100&gt;200,"СВ.200",FU39/FX39))))</f>
        <v>1.2542372365186985</v>
      </c>
      <c r="GE39" s="57" t="str">
        <f t="shared" si="177"/>
        <v xml:space="preserve"> </v>
      </c>
      <c r="GF39" s="57">
        <f t="shared" si="177"/>
        <v>1.2542372365186985</v>
      </c>
      <c r="GG39" s="76">
        <f t="shared" si="120"/>
        <v>0.12647874750424959</v>
      </c>
      <c r="GH39" s="76">
        <f t="shared" si="121"/>
        <v>0.15806377151186235</v>
      </c>
      <c r="GI39" s="76">
        <f t="shared" si="121"/>
        <v>7.271788957044259E-2</v>
      </c>
      <c r="GJ39" s="76">
        <f t="shared" si="122"/>
        <v>0.11521186094754167</v>
      </c>
      <c r="GK39" s="76">
        <f t="shared" si="123"/>
        <v>0.14146389474718368</v>
      </c>
      <c r="GL39" s="76">
        <f t="shared" si="124"/>
        <v>7.2389883342667924E-2</v>
      </c>
      <c r="GM39" s="57">
        <f t="shared" si="36"/>
        <v>0.22622880272628521</v>
      </c>
      <c r="GN39" s="57">
        <f t="shared" si="36"/>
        <v>0.25626966952229635</v>
      </c>
      <c r="GO39" s="57">
        <f t="shared" si="36"/>
        <v>0.1150841654011943</v>
      </c>
      <c r="GP39" s="57">
        <f t="shared" si="37"/>
        <v>0.19877739032000374</v>
      </c>
      <c r="GQ39" s="57">
        <f t="shared" si="37"/>
        <v>0.23063228756108373</v>
      </c>
      <c r="GR39" s="57">
        <f t="shared" si="37"/>
        <v>9.723492395831726E-2</v>
      </c>
      <c r="GS39" s="57">
        <f t="shared" si="125"/>
        <v>4.3333404687675041E-2</v>
      </c>
      <c r="GT39" s="57">
        <f t="shared" si="125"/>
        <v>3.920018420830098E-2</v>
      </c>
      <c r="GU39" s="57">
        <f t="shared" si="125"/>
        <v>5.8625416542195365E-2</v>
      </c>
      <c r="GV39" s="57">
        <f t="shared" si="81"/>
        <v>4.7904807491804306E-2</v>
      </c>
      <c r="GW39" s="57">
        <f t="shared" si="38"/>
        <v>4.2106224912921909E-2</v>
      </c>
      <c r="GX39" s="57">
        <f t="shared" si="38"/>
        <v>6.6388696232851888E-2</v>
      </c>
      <c r="GY39" s="57">
        <f t="shared" si="39"/>
        <v>9.0152490372436833E-2</v>
      </c>
      <c r="GZ39" s="57">
        <f t="shared" si="39"/>
        <v>9.3538809876154858E-2</v>
      </c>
      <c r="HA39" s="57">
        <f t="shared" si="39"/>
        <v>7.7623848783519786E-2</v>
      </c>
      <c r="HB39" s="57">
        <f t="shared" si="40"/>
        <v>4.8121198275678019E-2</v>
      </c>
      <c r="HC39" s="57">
        <f t="shared" si="40"/>
        <v>4.2073025767260359E-2</v>
      </c>
      <c r="HD39" s="57">
        <f t="shared" si="40"/>
        <v>6.7400693947498105E-2</v>
      </c>
      <c r="HE39" s="57">
        <f t="shared" si="41"/>
        <v>3.4749250282198073E-2</v>
      </c>
      <c r="HF39" s="57">
        <f t="shared" si="41"/>
        <v>3.2106068369644268E-2</v>
      </c>
      <c r="HG39" s="63">
        <f t="shared" si="41"/>
        <v>4.452844530509404E-2</v>
      </c>
      <c r="HH39" s="57">
        <f t="shared" si="42"/>
        <v>6.8049056695649437E-2</v>
      </c>
      <c r="HI39" s="57">
        <f t="shared" si="42"/>
        <v>8.3137119190480335E-2</v>
      </c>
      <c r="HJ39" s="57">
        <f t="shared" si="42"/>
        <v>1.9953498052043959E-2</v>
      </c>
      <c r="HK39" s="93"/>
      <c r="HL39" s="93"/>
      <c r="HM39" s="93"/>
      <c r="HN39" s="93"/>
      <c r="HO39" s="93"/>
      <c r="HP39" s="93"/>
      <c r="HQ39" s="93"/>
      <c r="HR39" s="93"/>
      <c r="HS39" s="93"/>
      <c r="HT39" s="93"/>
      <c r="HU39" s="93"/>
      <c r="HV39" s="93"/>
      <c r="HW39" s="93"/>
      <c r="HX39" s="93"/>
      <c r="HY39" s="93"/>
      <c r="HZ39" s="93"/>
      <c r="IA39" s="93"/>
      <c r="IB39" s="93"/>
      <c r="IC39" s="93"/>
      <c r="ID39" s="93"/>
      <c r="IE39" s="93"/>
      <c r="IF39" s="93"/>
      <c r="IG39" s="93"/>
      <c r="IH39" s="93"/>
      <c r="II39" s="93"/>
      <c r="IJ39" s="93"/>
    </row>
    <row r="40" spans="1:244" s="112" customFormat="1" ht="30.75" customHeight="1" x14ac:dyDescent="0.2">
      <c r="A40" s="15"/>
      <c r="B40" s="51" t="s">
        <v>54</v>
      </c>
      <c r="C40" s="55">
        <f>C16+C39</f>
        <v>14013990810.700001</v>
      </c>
      <c r="D40" s="55">
        <f>D39+D16</f>
        <v>11795801391.470001</v>
      </c>
      <c r="E40" s="55">
        <f>E39</f>
        <v>2218189419.23</v>
      </c>
      <c r="F40" s="55">
        <f>F16+F39</f>
        <v>12170952570.700001</v>
      </c>
      <c r="G40" s="55">
        <f>G39+G16</f>
        <v>10254643984.42</v>
      </c>
      <c r="H40" s="55">
        <f>H39</f>
        <v>1916308586.28</v>
      </c>
      <c r="I40" s="58">
        <f>J40+K40</f>
        <v>1593929810.71</v>
      </c>
      <c r="J40" s="58">
        <f t="shared" ref="J40:Q40" si="184">J39+J16</f>
        <v>1429409087.46</v>
      </c>
      <c r="K40" s="58">
        <f t="shared" si="184"/>
        <v>164520723.25</v>
      </c>
      <c r="L40" s="58">
        <f t="shared" si="184"/>
        <v>1585271362.6900001</v>
      </c>
      <c r="M40" s="58">
        <f t="shared" si="184"/>
        <v>1424696889.4000001</v>
      </c>
      <c r="N40" s="58">
        <f t="shared" si="184"/>
        <v>160574473.29000002</v>
      </c>
      <c r="O40" s="58">
        <f t="shared" si="184"/>
        <v>1557896651.9299998</v>
      </c>
      <c r="P40" s="58">
        <f t="shared" si="184"/>
        <v>1418546735.77</v>
      </c>
      <c r="Q40" s="58">
        <f t="shared" si="184"/>
        <v>139349916.16</v>
      </c>
      <c r="R40" s="57">
        <f t="shared" si="170"/>
        <v>0.99456786116815066</v>
      </c>
      <c r="S40" s="57">
        <f t="shared" si="170"/>
        <v>0.99670339435971178</v>
      </c>
      <c r="T40" s="57">
        <f t="shared" si="170"/>
        <v>0.97601366027303815</v>
      </c>
      <c r="U40" s="57">
        <f t="shared" si="171"/>
        <v>1.0175715832793446</v>
      </c>
      <c r="V40" s="57">
        <f t="shared" si="171"/>
        <v>1.00433553119888</v>
      </c>
      <c r="W40" s="57">
        <f t="shared" si="171"/>
        <v>1.1523112299947869</v>
      </c>
      <c r="X40" s="58">
        <f>Y40+Z40</f>
        <v>410667538.57999998</v>
      </c>
      <c r="Y40" s="58">
        <f>Y39+Y16</f>
        <v>395098055.31</v>
      </c>
      <c r="Z40" s="58">
        <f>Z39+Z16</f>
        <v>15569483.27</v>
      </c>
      <c r="AA40" s="58">
        <f>AB40+AC40</f>
        <v>422286346.92000002</v>
      </c>
      <c r="AB40" s="58">
        <f>AB39+AB16</f>
        <v>406672900.22000003</v>
      </c>
      <c r="AC40" s="58">
        <f>AC39+AC16</f>
        <v>15613446.699999997</v>
      </c>
      <c r="AD40" s="58">
        <f>AE40+AF40</f>
        <v>410584070</v>
      </c>
      <c r="AE40" s="58">
        <f>AE39+AE16</f>
        <v>394547101.19999999</v>
      </c>
      <c r="AF40" s="58">
        <f>AF39+AF16</f>
        <v>16036968.799999999</v>
      </c>
      <c r="AG40" s="57">
        <f t="shared" si="91"/>
        <v>1.0282924927063273</v>
      </c>
      <c r="AH40" s="57">
        <f t="shared" si="91"/>
        <v>1.0292961323257293</v>
      </c>
      <c r="AI40" s="57">
        <f t="shared" si="91"/>
        <v>1.0028236922984277</v>
      </c>
      <c r="AJ40" s="57">
        <f t="shared" si="165"/>
        <v>1.0285015366524084</v>
      </c>
      <c r="AK40" s="57">
        <f t="shared" si="165"/>
        <v>1.0307334637185772</v>
      </c>
      <c r="AL40" s="57">
        <f t="shared" si="165"/>
        <v>0.97359088832298524</v>
      </c>
      <c r="AM40" s="58">
        <f>AN40+AO40</f>
        <v>44060394.819999993</v>
      </c>
      <c r="AN40" s="58">
        <f>AN39+AN16</f>
        <v>19673684.399999999</v>
      </c>
      <c r="AO40" s="58">
        <f>AO39+AO16</f>
        <v>24386710.419999998</v>
      </c>
      <c r="AP40" s="58">
        <f>AQ40+AR40</f>
        <v>43417722.089999996</v>
      </c>
      <c r="AQ40" s="58">
        <f>AQ39+AQ16</f>
        <v>18811513.879999999</v>
      </c>
      <c r="AR40" s="58">
        <f>AR39+AR16</f>
        <v>24606208.209999997</v>
      </c>
      <c r="AS40" s="58">
        <f>AT40+AU40</f>
        <v>48289924.980000004</v>
      </c>
      <c r="AT40" s="58">
        <f>AT39+AT16</f>
        <v>21054964.18</v>
      </c>
      <c r="AU40" s="58">
        <f>AU39+AU16</f>
        <v>27234960.800000004</v>
      </c>
      <c r="AV40" s="57">
        <f t="shared" si="179"/>
        <v>0.98541382271707945</v>
      </c>
      <c r="AW40" s="57">
        <f t="shared" si="179"/>
        <v>0.95617645874201385</v>
      </c>
      <c r="AX40" s="57">
        <f t="shared" si="179"/>
        <v>1.0090007133483647</v>
      </c>
      <c r="AY40" s="57">
        <f t="shared" si="166"/>
        <v>0.89910518825577168</v>
      </c>
      <c r="AZ40" s="57">
        <f t="shared" si="166"/>
        <v>0.89344791656634392</v>
      </c>
      <c r="BA40" s="57">
        <f t="shared" si="166"/>
        <v>0.90347874523101912</v>
      </c>
      <c r="BB40" s="58">
        <f>BC40+BD40</f>
        <v>46631912.489999995</v>
      </c>
      <c r="BC40" s="58">
        <f>BC39+BC16</f>
        <v>35909351.159999996</v>
      </c>
      <c r="BD40" s="58">
        <f>BD39+BD16</f>
        <v>10722561.329999998</v>
      </c>
      <c r="BE40" s="58">
        <f>BF40+BG40</f>
        <v>49437425.380000003</v>
      </c>
      <c r="BF40" s="58">
        <f>BF39+BF16</f>
        <v>38777095.450000003</v>
      </c>
      <c r="BG40" s="58">
        <f>BG39+BG16</f>
        <v>10660329.930000002</v>
      </c>
      <c r="BH40" s="58">
        <f>BI40+BJ40</f>
        <v>43431175.350000001</v>
      </c>
      <c r="BI40" s="58">
        <f>BI39+BI16</f>
        <v>35261728.469999999</v>
      </c>
      <c r="BJ40" s="58">
        <f>BJ39+BJ16</f>
        <v>8169446.8800000008</v>
      </c>
      <c r="BK40" s="57">
        <f t="shared" si="172"/>
        <v>1.0601629386442522</v>
      </c>
      <c r="BL40" s="57">
        <f t="shared" si="172"/>
        <v>1.0798606546028164</v>
      </c>
      <c r="BM40" s="57">
        <f t="shared" si="172"/>
        <v>0.99419621878721431</v>
      </c>
      <c r="BN40" s="57">
        <f t="shared" si="180"/>
        <v>1.1382935179993925</v>
      </c>
      <c r="BO40" s="57">
        <f t="shared" si="180"/>
        <v>1.0996935525435405</v>
      </c>
      <c r="BP40" s="57">
        <f t="shared" si="180"/>
        <v>1.3049022885622827</v>
      </c>
      <c r="BQ40" s="58">
        <f>BR40+BS40</f>
        <v>19186040.870000001</v>
      </c>
      <c r="BR40" s="58">
        <f>BR39+BR16</f>
        <v>19186040.870000001</v>
      </c>
      <c r="BS40" s="58">
        <f>BS39+BS16</f>
        <v>0</v>
      </c>
      <c r="BT40" s="58">
        <f>BU40+BV40</f>
        <v>18980310.350000001</v>
      </c>
      <c r="BU40" s="58">
        <f>BU39+BU16</f>
        <v>18980310.350000001</v>
      </c>
      <c r="BV40" s="58">
        <f>BV39+BV16</f>
        <v>0</v>
      </c>
      <c r="BW40" s="58">
        <f>BX40+BY40</f>
        <v>23430014.649999999</v>
      </c>
      <c r="BX40" s="58">
        <f>BX39+BX16</f>
        <v>23430014.649999999</v>
      </c>
      <c r="BY40" s="58">
        <f>BY39+BY16</f>
        <v>0</v>
      </c>
      <c r="BZ40" s="57">
        <f t="shared" si="173"/>
        <v>0.98927707277421228</v>
      </c>
      <c r="CA40" s="57">
        <f t="shared" si="173"/>
        <v>0.98927707277421228</v>
      </c>
      <c r="CB40" s="57" t="str">
        <f t="shared" si="173"/>
        <v xml:space="preserve"> </v>
      </c>
      <c r="CC40" s="57">
        <f t="shared" si="103"/>
        <v>0.81008529587069644</v>
      </c>
      <c r="CD40" s="57">
        <f t="shared" si="103"/>
        <v>0.81008529587069644</v>
      </c>
      <c r="CE40" s="57" t="str">
        <f t="shared" si="103"/>
        <v xml:space="preserve"> </v>
      </c>
      <c r="CF40" s="58">
        <f>CG40+CH40</f>
        <v>278640221.81</v>
      </c>
      <c r="CG40" s="58">
        <f>CG39+CG16</f>
        <v>255538782.97</v>
      </c>
      <c r="CH40" s="58">
        <f>CH39+CH16</f>
        <v>23101438.840000004</v>
      </c>
      <c r="CI40" s="58">
        <f>CJ40+CK40</f>
        <v>258865526.74000007</v>
      </c>
      <c r="CJ40" s="58">
        <f>CJ39+CJ16</f>
        <v>236252406.70000005</v>
      </c>
      <c r="CK40" s="58">
        <f>CK39+CK16</f>
        <v>22613120.040000007</v>
      </c>
      <c r="CL40" s="58">
        <f>CM40+CN40</f>
        <v>321613407.10000002</v>
      </c>
      <c r="CM40" s="58">
        <f>CM39+CM16</f>
        <v>300358892.19</v>
      </c>
      <c r="CN40" s="58">
        <f>CN39+CN16</f>
        <v>21254514.910000004</v>
      </c>
      <c r="CO40" s="57">
        <f t="shared" si="174"/>
        <v>0.92903144082520883</v>
      </c>
      <c r="CP40" s="57">
        <f t="shared" si="174"/>
        <v>0.92452661765919053</v>
      </c>
      <c r="CQ40" s="57">
        <f t="shared" si="174"/>
        <v>0.97886197464226876</v>
      </c>
      <c r="CR40" s="57">
        <f t="shared" si="175"/>
        <v>0.80489656533351672</v>
      </c>
      <c r="CS40" s="57">
        <f t="shared" si="175"/>
        <v>0.78656704643374542</v>
      </c>
      <c r="CT40" s="57">
        <f t="shared" si="175"/>
        <v>1.0639207780442355</v>
      </c>
      <c r="CU40" s="58">
        <f>CV40+CW40</f>
        <v>97599169.019999996</v>
      </c>
      <c r="CV40" s="58">
        <f>CV39+CV16</f>
        <v>84662823.659999996</v>
      </c>
      <c r="CW40" s="58">
        <f>CW39+CW16</f>
        <v>12936345.360000001</v>
      </c>
      <c r="CX40" s="58">
        <f>CY40+CZ40</f>
        <v>100875291.16</v>
      </c>
      <c r="CY40" s="58">
        <f>CY39+CY16</f>
        <v>90052460.229999989</v>
      </c>
      <c r="CZ40" s="58">
        <f>CZ39+CZ16</f>
        <v>10822830.93</v>
      </c>
      <c r="DA40" s="58">
        <f>DB40+DC40</f>
        <v>130910501.94</v>
      </c>
      <c r="DB40" s="58">
        <f>DB39+DB16</f>
        <v>120093625.12</v>
      </c>
      <c r="DC40" s="58">
        <f>DC39+DC16</f>
        <v>10816876.82</v>
      </c>
      <c r="DD40" s="57">
        <f t="shared" si="181"/>
        <v>1.0335671109999784</v>
      </c>
      <c r="DE40" s="57">
        <f t="shared" si="181"/>
        <v>1.0636600143605461</v>
      </c>
      <c r="DF40" s="57">
        <f t="shared" si="181"/>
        <v>0.83662198471176241</v>
      </c>
      <c r="DG40" s="57">
        <f t="shared" si="109"/>
        <v>0.77056683509038881</v>
      </c>
      <c r="DH40" s="57">
        <f t="shared" si="109"/>
        <v>0.74985212695526282</v>
      </c>
      <c r="DI40" s="57">
        <f t="shared" si="109"/>
        <v>1.0005504463163517</v>
      </c>
      <c r="DJ40" s="58">
        <f>DK40+DL40</f>
        <v>164028904.73000002</v>
      </c>
      <c r="DK40" s="58">
        <f>DK39+DK16</f>
        <v>153031414.80000001</v>
      </c>
      <c r="DL40" s="58">
        <f>DL39+DL16</f>
        <v>10997489.930000002</v>
      </c>
      <c r="DM40" s="58">
        <f>DN40+DO40</f>
        <v>179421668.13999999</v>
      </c>
      <c r="DN40" s="58">
        <f>DN39+DN16</f>
        <v>166303177.46999997</v>
      </c>
      <c r="DO40" s="58">
        <f>DO39+DO16</f>
        <v>13118490.670000002</v>
      </c>
      <c r="DP40" s="58">
        <f>DQ40+DR40</f>
        <v>264665449.64000002</v>
      </c>
      <c r="DQ40" s="58">
        <f>DQ39+DQ16</f>
        <v>248753518.72000003</v>
      </c>
      <c r="DR40" s="58">
        <f>DR39+DR16</f>
        <v>15911930.92</v>
      </c>
      <c r="DS40" s="57">
        <f t="shared" si="112"/>
        <v>1.0938417740174347</v>
      </c>
      <c r="DT40" s="57">
        <f t="shared" si="112"/>
        <v>1.0867257398576959</v>
      </c>
      <c r="DU40" s="57">
        <f t="shared" si="112"/>
        <v>1.1928622579788986</v>
      </c>
      <c r="DV40" s="57">
        <f t="shared" si="168"/>
        <v>0.67791873999439944</v>
      </c>
      <c r="DW40" s="57">
        <f t="shared" si="168"/>
        <v>0.66854603032648086</v>
      </c>
      <c r="DX40" s="57">
        <f t="shared" si="168"/>
        <v>0.82444366657670243</v>
      </c>
      <c r="DY40" s="108">
        <f>DZ40+EA40</f>
        <v>37338579.920000002</v>
      </c>
      <c r="DZ40" s="58">
        <f>DZ39+DZ16</f>
        <v>9961325.2599999998</v>
      </c>
      <c r="EA40" s="58">
        <f>EA39+EA16</f>
        <v>27377254.660000004</v>
      </c>
      <c r="EB40" s="108">
        <f>EC40+ED40</f>
        <v>41941186.509999998</v>
      </c>
      <c r="EC40" s="58">
        <f>EC39+EC16</f>
        <v>15119091.77</v>
      </c>
      <c r="ED40" s="58">
        <f>ED39+ED16</f>
        <v>26822094.739999998</v>
      </c>
      <c r="EE40" s="108">
        <f>EF40+EG40</f>
        <v>35439009.309999995</v>
      </c>
      <c r="EF40" s="58">
        <f>EF39+EF16</f>
        <v>28419944.949999996</v>
      </c>
      <c r="EG40" s="58">
        <f>EG39+EG16</f>
        <v>7019064.3599999994</v>
      </c>
      <c r="EH40" s="57">
        <f t="shared" si="176"/>
        <v>1.1232667819681772</v>
      </c>
      <c r="EI40" s="57">
        <f>IF(DZ40=0," ",IF(EC40/DZ40*100&gt;200,"СВ.200",EC40/DZ40))</f>
        <v>1.5177791483941565</v>
      </c>
      <c r="EJ40" s="57">
        <f>IF(EA40=0," ",IF(ED40/EA40*100&gt;200,"СВ.200",ED40/EA40))</f>
        <v>0.97972185571948045</v>
      </c>
      <c r="EK40" s="57">
        <f t="shared" si="115"/>
        <v>1.1834751401519921</v>
      </c>
      <c r="EL40" s="57">
        <f t="shared" si="115"/>
        <v>0.53198877748002116</v>
      </c>
      <c r="EM40" s="57" t="str">
        <f t="shared" si="115"/>
        <v>СВ.200</v>
      </c>
      <c r="EN40" s="58">
        <f>EO40+EP40</f>
        <v>75843923.370000005</v>
      </c>
      <c r="EO40" s="58">
        <f>EO39+EO16</f>
        <v>73198273.980000004</v>
      </c>
      <c r="EP40" s="58">
        <f>EP39+EP16</f>
        <v>2645649.39</v>
      </c>
      <c r="EQ40" s="58">
        <f>ER40+ES40</f>
        <v>81055297.109999985</v>
      </c>
      <c r="ER40" s="58">
        <f>ER39+ER16</f>
        <v>77851274.669999987</v>
      </c>
      <c r="ES40" s="58">
        <f>ES39+ES16</f>
        <v>3204022.4400000004</v>
      </c>
      <c r="ET40" s="58">
        <f>EU40+EV40</f>
        <v>56555384.259999998</v>
      </c>
      <c r="EU40" s="58">
        <f>EU39+EU16</f>
        <v>50350349.140000001</v>
      </c>
      <c r="EV40" s="58">
        <f>EV39+EV16</f>
        <v>6205035.1200000001</v>
      </c>
      <c r="EW40" s="57">
        <f t="shared" si="116"/>
        <v>1.0687118164309171</v>
      </c>
      <c r="EX40" s="57">
        <f t="shared" si="182"/>
        <v>1.063567082077254</v>
      </c>
      <c r="EY40" s="57">
        <f t="shared" si="182"/>
        <v>1.2110533058955331</v>
      </c>
      <c r="EZ40" s="57">
        <f t="shared" si="118"/>
        <v>1.4332021286844667</v>
      </c>
      <c r="FA40" s="57">
        <f t="shared" si="118"/>
        <v>1.5461913571549066</v>
      </c>
      <c r="FB40" s="57">
        <f t="shared" si="118"/>
        <v>0.51635846986148892</v>
      </c>
      <c r="FC40" s="58">
        <f>FD40+FE40</f>
        <v>178800070.32999998</v>
      </c>
      <c r="FD40" s="58">
        <f>FD39+FD16</f>
        <v>172247604.08999997</v>
      </c>
      <c r="FE40" s="58">
        <f>FE39+FE16</f>
        <v>6552466.2400000002</v>
      </c>
      <c r="FF40" s="58">
        <f>FG40+FH40</f>
        <v>140998084.44000006</v>
      </c>
      <c r="FG40" s="58">
        <f>FG39+FG16</f>
        <v>138412853.07000005</v>
      </c>
      <c r="FH40" s="58">
        <f>FH39+FH16</f>
        <v>2585231.37</v>
      </c>
      <c r="FI40" s="58">
        <f>FJ40+FK40</f>
        <v>21181960.410000004</v>
      </c>
      <c r="FJ40" s="58">
        <f>FJ39+FJ16</f>
        <v>20165105.490000002</v>
      </c>
      <c r="FK40" s="58">
        <f>FK39+FK16</f>
        <v>1016854.92</v>
      </c>
      <c r="FL40" s="57">
        <f t="shared" si="183"/>
        <v>0.78857958042057152</v>
      </c>
      <c r="FM40" s="57">
        <f t="shared" si="183"/>
        <v>0.8035691050754985</v>
      </c>
      <c r="FN40" s="57">
        <f t="shared" si="183"/>
        <v>0.39454325673870239</v>
      </c>
      <c r="FO40" s="57" t="str">
        <f t="shared" si="164"/>
        <v>СВ.200</v>
      </c>
      <c r="FP40" s="57" t="str">
        <f t="shared" si="164"/>
        <v>СВ.200</v>
      </c>
      <c r="FQ40" s="57" t="str">
        <f t="shared" si="164"/>
        <v>СВ.200</v>
      </c>
      <c r="FR40" s="58">
        <f>FS40+FT40</f>
        <v>21482867.700000003</v>
      </c>
      <c r="FS40" s="58">
        <f>FS39+FS16</f>
        <v>9560008.5099999998</v>
      </c>
      <c r="FT40" s="58">
        <f>FT39+FT16</f>
        <v>11922859.190000003</v>
      </c>
      <c r="FU40" s="58">
        <f>FV40+FW40</f>
        <v>19218618.410000004</v>
      </c>
      <c r="FV40" s="58">
        <f>FV39+FV16</f>
        <v>9206620.2400000002</v>
      </c>
      <c r="FW40" s="58">
        <f>FW39+FW16</f>
        <v>10011998.170000004</v>
      </c>
      <c r="FX40" s="58">
        <f>FY40+FZ40</f>
        <v>15288695.770000003</v>
      </c>
      <c r="FY40" s="58">
        <f>FY39+FY16</f>
        <v>7306156.3600000003</v>
      </c>
      <c r="FZ40" s="58">
        <f>FZ39+FZ16</f>
        <v>7982539.410000002</v>
      </c>
      <c r="GA40" s="57">
        <f t="shared" si="178"/>
        <v>0.894602093090207</v>
      </c>
      <c r="GB40" s="57">
        <f t="shared" si="178"/>
        <v>0.96303473269606954</v>
      </c>
      <c r="GC40" s="57">
        <f t="shared" si="178"/>
        <v>0.83973131028816594</v>
      </c>
      <c r="GD40" s="57">
        <f>IF(FU40&lt;0," ",IF(FX40&lt;0," ",IF(FX40=0," ",IF(FU40/FX40*100&gt;200,"СВ.200",FU40/FX40))))</f>
        <v>1.2570476055721789</v>
      </c>
      <c r="GE40" s="57">
        <f t="shared" si="177"/>
        <v>1.260118150551051</v>
      </c>
      <c r="GF40" s="57">
        <f t="shared" si="177"/>
        <v>1.2542372365186985</v>
      </c>
      <c r="GG40" s="76">
        <f t="shared" si="120"/>
        <v>0.12800120967363188</v>
      </c>
      <c r="GH40" s="76">
        <f t="shared" si="121"/>
        <v>0.1383321291236648</v>
      </c>
      <c r="GI40" s="76">
        <f t="shared" si="121"/>
        <v>7.271788957044259E-2</v>
      </c>
      <c r="GJ40" s="76">
        <f t="shared" si="122"/>
        <v>0.11312062239113282</v>
      </c>
      <c r="GK40" s="76">
        <f t="shared" si="123"/>
        <v>0.12077999977434796</v>
      </c>
      <c r="GL40" s="76">
        <f t="shared" si="124"/>
        <v>7.2389883342667924E-2</v>
      </c>
      <c r="GM40" s="57">
        <f t="shared" si="36"/>
        <v>0.26355026149606781</v>
      </c>
      <c r="GN40" s="57">
        <f t="shared" si="36"/>
        <v>0.27813472143787793</v>
      </c>
      <c r="GO40" s="57">
        <f t="shared" si="36"/>
        <v>0.1150841654011943</v>
      </c>
      <c r="GP40" s="57">
        <f t="shared" si="37"/>
        <v>0.26638111105686968</v>
      </c>
      <c r="GQ40" s="57">
        <f t="shared" si="37"/>
        <v>0.28544520820233354</v>
      </c>
      <c r="GR40" s="57">
        <f t="shared" si="37"/>
        <v>9.723492395831726E-2</v>
      </c>
      <c r="GS40" s="57">
        <f t="shared" si="125"/>
        <v>2.7878085042544576E-2</v>
      </c>
      <c r="GT40" s="57">
        <f t="shared" si="125"/>
        <v>2.4857643094049781E-2</v>
      </c>
      <c r="GU40" s="57">
        <f t="shared" si="125"/>
        <v>5.8625416542195365E-2</v>
      </c>
      <c r="GV40" s="57">
        <f t="shared" si="81"/>
        <v>3.1185465494129094E-2</v>
      </c>
      <c r="GW40" s="57">
        <f t="shared" si="38"/>
        <v>2.7217786280372011E-2</v>
      </c>
      <c r="GX40" s="57">
        <f t="shared" si="38"/>
        <v>6.6388696232851888E-2</v>
      </c>
      <c r="GY40" s="57">
        <f t="shared" si="39"/>
        <v>8.4030286462084353E-2</v>
      </c>
      <c r="GZ40" s="57">
        <f t="shared" si="39"/>
        <v>8.4659618249949373E-2</v>
      </c>
      <c r="HA40" s="57">
        <f t="shared" si="39"/>
        <v>7.7623848783519786E-2</v>
      </c>
      <c r="HB40" s="57">
        <f t="shared" si="40"/>
        <v>6.3632822451815257E-2</v>
      </c>
      <c r="HC40" s="57">
        <f t="shared" si="40"/>
        <v>6.3208153888736907E-2</v>
      </c>
      <c r="HD40" s="57">
        <f t="shared" si="40"/>
        <v>6.7400693947498105E-2</v>
      </c>
      <c r="HE40" s="57">
        <f t="shared" si="41"/>
        <v>3.6302397973534621E-2</v>
      </c>
      <c r="HF40" s="57">
        <f t="shared" si="41"/>
        <v>3.5494318142905157E-2</v>
      </c>
      <c r="HG40" s="63">
        <f t="shared" si="41"/>
        <v>4.452844530509404E-2</v>
      </c>
      <c r="HH40" s="57">
        <f t="shared" si="42"/>
        <v>5.1130234871876859E-2</v>
      </c>
      <c r="HI40" s="57">
        <f t="shared" si="42"/>
        <v>5.4644096754353437E-2</v>
      </c>
      <c r="HJ40" s="57">
        <f t="shared" si="42"/>
        <v>1.9953498052043959E-2</v>
      </c>
      <c r="HK40" s="93"/>
      <c r="HL40" s="93"/>
      <c r="HM40" s="93"/>
      <c r="HN40" s="93"/>
      <c r="HO40" s="93"/>
      <c r="HP40" s="93"/>
      <c r="HQ40" s="93"/>
      <c r="HR40" s="93"/>
      <c r="HS40" s="93"/>
      <c r="HT40" s="93"/>
      <c r="HU40" s="93"/>
      <c r="HV40" s="93"/>
      <c r="HW40" s="93"/>
      <c r="HX40" s="93"/>
      <c r="HY40" s="93"/>
      <c r="HZ40" s="93"/>
      <c r="IA40" s="93"/>
      <c r="IB40" s="93"/>
      <c r="IC40" s="93"/>
      <c r="ID40" s="93"/>
      <c r="IE40" s="93"/>
      <c r="IF40" s="93"/>
      <c r="IG40" s="93"/>
      <c r="IH40" s="93"/>
      <c r="II40" s="93"/>
      <c r="IJ40" s="93"/>
    </row>
    <row r="41" spans="1:244" s="112" customFormat="1" ht="15.75" x14ac:dyDescent="0.2">
      <c r="A41" s="15"/>
      <c r="B41" s="51" t="s">
        <v>55</v>
      </c>
      <c r="C41" s="58">
        <v>57047325813.110001</v>
      </c>
      <c r="D41" s="55"/>
      <c r="E41" s="55"/>
      <c r="F41" s="58">
        <v>50166614799.400002</v>
      </c>
      <c r="G41" s="55"/>
      <c r="H41" s="55"/>
      <c r="I41" s="58">
        <v>8123336951.0599995</v>
      </c>
      <c r="J41" s="58"/>
      <c r="K41" s="58"/>
      <c r="L41" s="58">
        <v>8369332908.2800007</v>
      </c>
      <c r="M41" s="58"/>
      <c r="N41" s="58"/>
      <c r="O41" s="58">
        <v>4604136976.8800001</v>
      </c>
      <c r="P41" s="58"/>
      <c r="Q41" s="58"/>
      <c r="R41" s="57">
        <f>IF(I41=0," ",IF(L41/I41*100&gt;200,"СВ.200",L41/I41))</f>
        <v>1.0302826238406744</v>
      </c>
      <c r="S41" s="57" t="str">
        <f t="shared" si="170"/>
        <v xml:space="preserve"> </v>
      </c>
      <c r="T41" s="57" t="str">
        <f t="shared" si="170"/>
        <v xml:space="preserve"> </v>
      </c>
      <c r="U41" s="57">
        <f t="shared" si="171"/>
        <v>1.8177853852540007</v>
      </c>
      <c r="V41" s="57" t="str">
        <f t="shared" si="171"/>
        <v xml:space="preserve"> </v>
      </c>
      <c r="W41" s="57" t="str">
        <f t="shared" si="171"/>
        <v xml:space="preserve"> </v>
      </c>
      <c r="X41" s="58">
        <v>0</v>
      </c>
      <c r="Y41" s="58"/>
      <c r="Z41" s="58"/>
      <c r="AA41" s="58">
        <v>0</v>
      </c>
      <c r="AB41" s="58"/>
      <c r="AC41" s="58"/>
      <c r="AD41" s="58">
        <v>0</v>
      </c>
      <c r="AE41" s="58"/>
      <c r="AF41" s="58"/>
      <c r="AG41" s="57" t="str">
        <f t="shared" ref="AG41:AI42" si="185">IF(X41=0," ",IF(AA41/X41*100&gt;200,"СВ.200",AA41/X41))</f>
        <v xml:space="preserve"> </v>
      </c>
      <c r="AH41" s="57" t="str">
        <f t="shared" si="185"/>
        <v xml:space="preserve"> </v>
      </c>
      <c r="AI41" s="57" t="str">
        <f t="shared" si="185"/>
        <v xml:space="preserve"> </v>
      </c>
      <c r="AJ41" s="57" t="str">
        <f t="shared" si="165"/>
        <v xml:space="preserve"> </v>
      </c>
      <c r="AK41" s="57" t="str">
        <f t="shared" si="165"/>
        <v xml:space="preserve"> </v>
      </c>
      <c r="AL41" s="57" t="str">
        <f t="shared" si="165"/>
        <v xml:space="preserve"> </v>
      </c>
      <c r="AM41" s="58">
        <v>14756391.59</v>
      </c>
      <c r="AN41" s="58"/>
      <c r="AO41" s="58"/>
      <c r="AP41" s="58">
        <v>14627677.550000001</v>
      </c>
      <c r="AQ41" s="58"/>
      <c r="AR41" s="58"/>
      <c r="AS41" s="58">
        <v>13732481.199999999</v>
      </c>
      <c r="AT41" s="58"/>
      <c r="AU41" s="58"/>
      <c r="AV41" s="57">
        <f t="shared" si="179"/>
        <v>0.99127740415297561</v>
      </c>
      <c r="AW41" s="57" t="str">
        <f t="shared" si="179"/>
        <v xml:space="preserve"> </v>
      </c>
      <c r="AX41" s="57" t="str">
        <f t="shared" si="179"/>
        <v xml:space="preserve"> </v>
      </c>
      <c r="AY41" s="57">
        <f t="shared" si="166"/>
        <v>1.0651882450783914</v>
      </c>
      <c r="AZ41" s="57" t="str">
        <f t="shared" si="166"/>
        <v xml:space="preserve"> </v>
      </c>
      <c r="BA41" s="57" t="str">
        <f t="shared" si="166"/>
        <v xml:space="preserve"> </v>
      </c>
      <c r="BB41" s="58">
        <v>51563894.420000002</v>
      </c>
      <c r="BC41" s="58"/>
      <c r="BD41" s="58"/>
      <c r="BE41" s="58">
        <v>45930345.93</v>
      </c>
      <c r="BF41" s="58"/>
      <c r="BG41" s="58"/>
      <c r="BH41" s="58">
        <v>35717927.370000005</v>
      </c>
      <c r="BI41" s="58"/>
      <c r="BJ41" s="58"/>
      <c r="BK41" s="57">
        <f>IF(BB41=0," ",IF(BE41/BB41*100&gt;200,"СВ.200",BE41/BB41))</f>
        <v>0.89074625659354911</v>
      </c>
      <c r="BL41" s="57" t="str">
        <f t="shared" si="172"/>
        <v xml:space="preserve"> </v>
      </c>
      <c r="BM41" s="57" t="str">
        <f t="shared" si="172"/>
        <v xml:space="preserve"> </v>
      </c>
      <c r="BN41" s="57">
        <f t="shared" si="180"/>
        <v>1.2859185656046086</v>
      </c>
      <c r="BO41" s="57" t="str">
        <f t="shared" si="180"/>
        <v xml:space="preserve"> </v>
      </c>
      <c r="BP41" s="57" t="str">
        <f t="shared" si="180"/>
        <v xml:space="preserve"> </v>
      </c>
      <c r="BQ41" s="58">
        <v>12439365.84</v>
      </c>
      <c r="BR41" s="58"/>
      <c r="BS41" s="58"/>
      <c r="BT41" s="58">
        <v>12653540.57</v>
      </c>
      <c r="BU41" s="58"/>
      <c r="BV41" s="58"/>
      <c r="BW41" s="58">
        <v>15620009.720000001</v>
      </c>
      <c r="BX41" s="58"/>
      <c r="BY41" s="58"/>
      <c r="BZ41" s="57">
        <f>IF(BQ41=0," ",IF(BT41/BQ41*100&gt;200,"СВ.200",BT41/BQ41))</f>
        <v>1.01721749587196</v>
      </c>
      <c r="CA41" s="57" t="str">
        <f t="shared" si="173"/>
        <v xml:space="preserve"> </v>
      </c>
      <c r="CB41" s="57" t="str">
        <f t="shared" si="173"/>
        <v xml:space="preserve"> </v>
      </c>
      <c r="CC41" s="57">
        <f t="shared" si="103"/>
        <v>0.81008531984447441</v>
      </c>
      <c r="CD41" s="57" t="str">
        <f t="shared" si="103"/>
        <v xml:space="preserve"> </v>
      </c>
      <c r="CE41" s="57" t="str">
        <f t="shared" si="103"/>
        <v xml:space="preserve"> </v>
      </c>
      <c r="CF41" s="58">
        <v>100914240.54000001</v>
      </c>
      <c r="CG41" s="58"/>
      <c r="CH41" s="58"/>
      <c r="CI41" s="58">
        <v>132186033.77</v>
      </c>
      <c r="CJ41" s="58"/>
      <c r="CK41" s="58"/>
      <c r="CL41" s="58">
        <v>192120205.75999999</v>
      </c>
      <c r="CM41" s="58"/>
      <c r="CN41" s="58"/>
      <c r="CO41" s="57">
        <f t="shared" si="174"/>
        <v>1.3098848394702489</v>
      </c>
      <c r="CP41" s="57" t="str">
        <f t="shared" si="174"/>
        <v xml:space="preserve"> </v>
      </c>
      <c r="CQ41" s="57" t="str">
        <f t="shared" si="174"/>
        <v xml:space="preserve"> </v>
      </c>
      <c r="CR41" s="57">
        <f>IF(CL41&lt;=0," ",IF(CI41/CL41*100&gt;200,"СВ.200",CI41/CL41))</f>
        <v>0.68803816468492207</v>
      </c>
      <c r="CS41" s="57" t="str">
        <f>IF(CM41=0," ",IF(CJ41/CM41*100&gt;200,"СВ.200",CJ41/CM41))</f>
        <v xml:space="preserve"> </v>
      </c>
      <c r="CT41" s="57" t="str">
        <f>IF(CN41=0," ",IF(CK41/CN41*100&gt;200,"СВ.200",CK41/CN41))</f>
        <v xml:space="preserve"> </v>
      </c>
      <c r="CU41" s="58">
        <v>54158710.109999999</v>
      </c>
      <c r="CV41" s="58"/>
      <c r="CW41" s="58"/>
      <c r="CX41" s="58">
        <v>54332099.719999999</v>
      </c>
      <c r="CY41" s="58"/>
      <c r="CZ41" s="58"/>
      <c r="DA41" s="58">
        <v>19162671.870000001</v>
      </c>
      <c r="DB41" s="58"/>
      <c r="DC41" s="58"/>
      <c r="DD41" s="57">
        <f t="shared" si="181"/>
        <v>1.0032015092244226</v>
      </c>
      <c r="DE41" s="57" t="str">
        <f t="shared" si="181"/>
        <v xml:space="preserve"> </v>
      </c>
      <c r="DF41" s="57" t="str">
        <f t="shared" si="181"/>
        <v xml:space="preserve"> </v>
      </c>
      <c r="DG41" s="57" t="str">
        <f>IF(DA41&lt;=0," ",IF(CX41/DA41*100&gt;200,"СВ.200",CX41/DA41))</f>
        <v>СВ.200</v>
      </c>
      <c r="DH41" s="57" t="str">
        <f>IF(DB41=0," ",IF(CY41/DB41*100&gt;200,"СВ.200",CY41/DB41))</f>
        <v xml:space="preserve"> </v>
      </c>
      <c r="DI41" s="57" t="str">
        <f>IF(DC41=0," ",IF(CZ41/DC41*100&gt;200,"СВ.200",CZ41/DC41))</f>
        <v xml:space="preserve"> </v>
      </c>
      <c r="DJ41" s="58"/>
      <c r="DK41" s="58"/>
      <c r="DL41" s="58"/>
      <c r="DM41" s="58">
        <v>0</v>
      </c>
      <c r="DN41" s="58"/>
      <c r="DO41" s="58"/>
      <c r="DP41" s="58">
        <v>0</v>
      </c>
      <c r="DQ41" s="58"/>
      <c r="DR41" s="58"/>
      <c r="DS41" s="57" t="str">
        <f t="shared" si="112"/>
        <v xml:space="preserve"> </v>
      </c>
      <c r="DT41" s="57" t="str">
        <f t="shared" si="112"/>
        <v xml:space="preserve"> </v>
      </c>
      <c r="DU41" s="57" t="str">
        <f t="shared" si="112"/>
        <v xml:space="preserve"> </v>
      </c>
      <c r="DV41" s="57" t="str">
        <f t="shared" si="168"/>
        <v xml:space="preserve"> </v>
      </c>
      <c r="DW41" s="57" t="str">
        <f t="shared" si="168"/>
        <v xml:space="preserve"> </v>
      </c>
      <c r="DX41" s="57" t="str">
        <f t="shared" si="168"/>
        <v xml:space="preserve"> </v>
      </c>
      <c r="DY41" s="108">
        <v>631130.86</v>
      </c>
      <c r="DZ41" s="58"/>
      <c r="EA41" s="58"/>
      <c r="EB41" s="108">
        <v>875708.4</v>
      </c>
      <c r="EC41" s="58"/>
      <c r="ED41" s="58"/>
      <c r="EE41" s="108">
        <v>1820406.2</v>
      </c>
      <c r="EF41" s="58"/>
      <c r="EG41" s="58"/>
      <c r="EH41" s="57">
        <f t="shared" si="176"/>
        <v>1.3875227080482169</v>
      </c>
      <c r="EI41" s="57" t="str">
        <f>IF(DZ41=0," ",IF(EC41/DZ41*100&gt;200,"СВ.200",EC41/DZ41))</f>
        <v xml:space="preserve"> </v>
      </c>
      <c r="EJ41" s="57" t="str">
        <f>IF(EA41=0," ",IF(ED41/EA41*100&gt;200,"СВ.200",ED41/EA41))</f>
        <v xml:space="preserve"> </v>
      </c>
      <c r="EK41" s="57">
        <f t="shared" si="115"/>
        <v>0.48105109727708029</v>
      </c>
      <c r="EL41" s="57" t="str">
        <f t="shared" si="115"/>
        <v xml:space="preserve"> </v>
      </c>
      <c r="EM41" s="57" t="str">
        <f t="shared" si="115"/>
        <v xml:space="preserve"> </v>
      </c>
      <c r="EN41" s="58">
        <v>1001185475.15</v>
      </c>
      <c r="EO41" s="58"/>
      <c r="EP41" s="58"/>
      <c r="EQ41" s="58">
        <v>1020568138.1799999</v>
      </c>
      <c r="ER41" s="58"/>
      <c r="ES41" s="58"/>
      <c r="ET41" s="58">
        <v>746478329.96000004</v>
      </c>
      <c r="EU41" s="58"/>
      <c r="EV41" s="58"/>
      <c r="EW41" s="57">
        <f t="shared" si="116"/>
        <v>1.019359712571835</v>
      </c>
      <c r="EX41" s="57" t="str">
        <f t="shared" si="182"/>
        <v xml:space="preserve"> </v>
      </c>
      <c r="EY41" s="57" t="str">
        <f t="shared" si="182"/>
        <v xml:space="preserve"> </v>
      </c>
      <c r="EZ41" s="57">
        <f>IF(ET41=0," ",IF(EQ41/ET41*100&gt;200,"СВ.200",EQ41/ET41))</f>
        <v>1.3671771801261625</v>
      </c>
      <c r="FA41" s="57" t="str">
        <f t="shared" si="118"/>
        <v xml:space="preserve"> </v>
      </c>
      <c r="FB41" s="57" t="str">
        <f t="shared" si="118"/>
        <v xml:space="preserve"> </v>
      </c>
      <c r="FC41" s="58">
        <v>163123.82</v>
      </c>
      <c r="FD41" s="58"/>
      <c r="FE41" s="58"/>
      <c r="FF41" s="58">
        <v>268739.8</v>
      </c>
      <c r="FG41" s="58"/>
      <c r="FH41" s="58"/>
      <c r="FI41" s="58">
        <v>485221.93</v>
      </c>
      <c r="FJ41" s="58"/>
      <c r="FK41" s="58"/>
      <c r="FL41" s="57">
        <f t="shared" si="183"/>
        <v>1.647458967059501</v>
      </c>
      <c r="FM41" s="57" t="str">
        <f t="shared" si="183"/>
        <v xml:space="preserve"> </v>
      </c>
      <c r="FN41" s="57" t="str">
        <f t="shared" si="183"/>
        <v xml:space="preserve"> </v>
      </c>
      <c r="FO41" s="57">
        <f>IF(FF41&lt;=0," ",IF(FI41&lt;=0," ",IF(FI41=0," ",IF(FF41/FI41*100&gt;200,"СВ.200",FF41/FI41))))</f>
        <v>0.5538492458492138</v>
      </c>
      <c r="FP41" s="57" t="str">
        <f t="shared" si="164"/>
        <v xml:space="preserve"> </v>
      </c>
      <c r="FQ41" s="57" t="str">
        <f t="shared" si="164"/>
        <v xml:space="preserve"> </v>
      </c>
      <c r="FR41" s="58">
        <v>0</v>
      </c>
      <c r="FS41" s="58"/>
      <c r="FT41" s="58"/>
      <c r="FU41" s="58">
        <v>0</v>
      </c>
      <c r="FV41" s="58"/>
      <c r="FW41" s="58"/>
      <c r="FX41" s="58">
        <v>0</v>
      </c>
      <c r="FY41" s="58"/>
      <c r="FZ41" s="58"/>
      <c r="GA41" s="57" t="str">
        <f t="shared" si="178"/>
        <v xml:space="preserve"> </v>
      </c>
      <c r="GB41" s="57" t="str">
        <f t="shared" si="178"/>
        <v xml:space="preserve"> </v>
      </c>
      <c r="GC41" s="57" t="str">
        <f t="shared" si="178"/>
        <v xml:space="preserve"> </v>
      </c>
      <c r="GD41" s="60" t="str">
        <f>IF(FU41&lt;=0," ",IF(FX41&lt;=0," ",IF(FX41=0," ",IF(FU41/FX41*100&gt;200,"СВ.200",FU41/FX41))))</f>
        <v xml:space="preserve"> </v>
      </c>
      <c r="GE41" s="57" t="str">
        <f t="shared" si="177"/>
        <v xml:space="preserve"> </v>
      </c>
      <c r="GF41" s="57" t="str">
        <f t="shared" si="177"/>
        <v xml:space="preserve"> </v>
      </c>
      <c r="GG41" s="76">
        <f t="shared" si="120"/>
        <v>9.1776911702941263E-2</v>
      </c>
      <c r="GH41" s="76" t="s">
        <v>23</v>
      </c>
      <c r="GI41" s="76" t="s">
        <v>23</v>
      </c>
      <c r="GJ41" s="76">
        <f>L41/C41</f>
        <v>0.14670859306706802</v>
      </c>
      <c r="GK41" s="76" t="s">
        <v>23</v>
      </c>
      <c r="GL41" s="76" t="s">
        <v>23</v>
      </c>
      <c r="GM41" s="57" t="str">
        <f t="shared" si="36"/>
        <v xml:space="preserve"> </v>
      </c>
      <c r="GN41" s="57" t="str">
        <f t="shared" si="36"/>
        <v xml:space="preserve"> </v>
      </c>
      <c r="GO41" s="57" t="str">
        <f t="shared" si="36"/>
        <v xml:space="preserve"> </v>
      </c>
      <c r="GP41" s="57" t="str">
        <f t="shared" si="37"/>
        <v xml:space="preserve"> </v>
      </c>
      <c r="GQ41" s="57" t="str">
        <f t="shared" si="37"/>
        <v xml:space="preserve"> </v>
      </c>
      <c r="GR41" s="57" t="str">
        <f t="shared" si="37"/>
        <v xml:space="preserve"> </v>
      </c>
      <c r="GS41" s="57">
        <f>IF(BH41=0," ",IF(BH41/O41*100&gt;200,"СВ.200",BH41/O41))</f>
        <v>7.7577899070683833E-3</v>
      </c>
      <c r="GT41" s="57" t="str">
        <f>IF(BI41&lt;=0," ",IF(P41&lt;=0," ",IF(BI41/P41*100&gt;200,"СВ.200",BI41/P41)))</f>
        <v xml:space="preserve"> </v>
      </c>
      <c r="GU41" s="57" t="str">
        <f>IF(BJ41&lt;=0," ",IF(Q41&lt;=0," ",IF(BJ41/Q41*100&gt;200,"СВ.200",BJ41/Q41)))</f>
        <v xml:space="preserve"> </v>
      </c>
      <c r="GV41" s="57">
        <f t="shared" si="81"/>
        <v>5.4879339169983197E-3</v>
      </c>
      <c r="GW41" s="57" t="str">
        <f t="shared" si="38"/>
        <v xml:space="preserve"> </v>
      </c>
      <c r="GX41" s="57" t="str">
        <f t="shared" si="38"/>
        <v xml:space="preserve"> </v>
      </c>
      <c r="GY41" s="57">
        <f>IF(DA41&lt;=0," ",IF(O41&lt;=0," ",IF(DA41/O41*100&gt;200,"СВ.200",DA41/O41)))</f>
        <v>4.1620551183048455E-3</v>
      </c>
      <c r="GZ41" s="57" t="str">
        <f t="shared" si="39"/>
        <v xml:space="preserve"> </v>
      </c>
      <c r="HA41" s="57" t="str">
        <f t="shared" si="39"/>
        <v xml:space="preserve"> </v>
      </c>
      <c r="HB41" s="57">
        <f t="shared" si="40"/>
        <v>6.4918076883102391E-3</v>
      </c>
      <c r="HC41" s="57" t="str">
        <f t="shared" si="40"/>
        <v xml:space="preserve"> </v>
      </c>
      <c r="HD41" s="57" t="str">
        <f t="shared" si="40"/>
        <v xml:space="preserve"> </v>
      </c>
      <c r="HE41" s="57">
        <f t="shared" si="41"/>
        <v>0.1621320854936536</v>
      </c>
      <c r="HF41" s="57" t="str">
        <f t="shared" si="41"/>
        <v xml:space="preserve"> </v>
      </c>
      <c r="HG41" s="63" t="str">
        <f t="shared" si="41"/>
        <v xml:space="preserve"> </v>
      </c>
      <c r="HH41" s="57">
        <f>IF(EQ41&lt;=0," ",IF(L41&lt;=0," ",IF(EQ41/L41*100&gt;200,"СВ.200",EQ41/L41)))</f>
        <v>0.12194139597079776</v>
      </c>
      <c r="HI41" s="57" t="str">
        <f t="shared" si="42"/>
        <v xml:space="preserve"> </v>
      </c>
      <c r="HJ41" s="57" t="str">
        <f t="shared" si="42"/>
        <v xml:space="preserve"> </v>
      </c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</row>
    <row r="42" spans="1:244" s="112" customFormat="1" ht="15.75" x14ac:dyDescent="0.2">
      <c r="A42" s="15"/>
      <c r="B42" s="77" t="s">
        <v>73</v>
      </c>
      <c r="C42" s="78">
        <v>71047772923.589996</v>
      </c>
      <c r="D42" s="58">
        <f>D16+D39</f>
        <v>11795801391.470001</v>
      </c>
      <c r="E42" s="58">
        <f>E40</f>
        <v>2218189419.23</v>
      </c>
      <c r="F42" s="78">
        <v>62324014506.489998</v>
      </c>
      <c r="G42" s="58">
        <f>G16+G39</f>
        <v>10254643984.42</v>
      </c>
      <c r="H42" s="58">
        <f>H40</f>
        <v>1916308586.28</v>
      </c>
      <c r="I42" s="78">
        <v>9703723061.5500011</v>
      </c>
      <c r="J42" s="58">
        <f>J16+J39</f>
        <v>1429409087.46</v>
      </c>
      <c r="K42" s="58">
        <f>K40</f>
        <v>164520723.25</v>
      </c>
      <c r="L42" s="78">
        <v>9941060570.75</v>
      </c>
      <c r="M42" s="58">
        <f>M16+M39</f>
        <v>1424696889.4000001</v>
      </c>
      <c r="N42" s="58">
        <f>N40</f>
        <v>160574473.29000002</v>
      </c>
      <c r="O42" s="78">
        <v>6148480765.1999998</v>
      </c>
      <c r="P42" s="58">
        <f>P16+P39</f>
        <v>1418546735.77</v>
      </c>
      <c r="Q42" s="58">
        <f>Q40</f>
        <v>139349916.16</v>
      </c>
      <c r="R42" s="57">
        <f t="shared" si="170"/>
        <v>1.0244583968127063</v>
      </c>
      <c r="S42" s="57">
        <f t="shared" si="170"/>
        <v>0.99670339435971178</v>
      </c>
      <c r="T42" s="57">
        <f t="shared" si="170"/>
        <v>0.97601366027303815</v>
      </c>
      <c r="U42" s="57">
        <f t="shared" si="171"/>
        <v>1.6168320192226597</v>
      </c>
      <c r="V42" s="57">
        <f t="shared" si="171"/>
        <v>1.00433553119888</v>
      </c>
      <c r="W42" s="57">
        <f t="shared" si="171"/>
        <v>1.1523112299947869</v>
      </c>
      <c r="X42" s="58">
        <f>X40+X41</f>
        <v>410667538.57999998</v>
      </c>
      <c r="Y42" s="58">
        <f>Y16+Y39</f>
        <v>395098055.31</v>
      </c>
      <c r="Z42" s="58">
        <f>Z40</f>
        <v>15569483.27</v>
      </c>
      <c r="AA42" s="58">
        <f>AA40+AA41</f>
        <v>422286346.92000002</v>
      </c>
      <c r="AB42" s="58">
        <f>AB40</f>
        <v>406672900.22000003</v>
      </c>
      <c r="AC42" s="58">
        <f>AC40</f>
        <v>15613446.699999997</v>
      </c>
      <c r="AD42" s="58">
        <f>AD40+AD41</f>
        <v>410584070</v>
      </c>
      <c r="AE42" s="58">
        <f>AE40</f>
        <v>394547101.19999999</v>
      </c>
      <c r="AF42" s="58">
        <f>AF40</f>
        <v>16036968.799999999</v>
      </c>
      <c r="AG42" s="57">
        <f t="shared" si="185"/>
        <v>1.0282924927063273</v>
      </c>
      <c r="AH42" s="57">
        <f t="shared" si="185"/>
        <v>1.0292961323257293</v>
      </c>
      <c r="AI42" s="57">
        <f t="shared" si="185"/>
        <v>1.0028236922984277</v>
      </c>
      <c r="AJ42" s="57">
        <f t="shared" si="165"/>
        <v>1.0285015366524084</v>
      </c>
      <c r="AK42" s="57">
        <f t="shared" si="165"/>
        <v>1.0307334637185772</v>
      </c>
      <c r="AL42" s="57">
        <f t="shared" si="165"/>
        <v>0.97359088832298524</v>
      </c>
      <c r="AM42" s="58">
        <f>AM40+AM41</f>
        <v>58816786.409999996</v>
      </c>
      <c r="AN42" s="58">
        <f>AN40</f>
        <v>19673684.399999999</v>
      </c>
      <c r="AO42" s="58">
        <f>AO40</f>
        <v>24386710.419999998</v>
      </c>
      <c r="AP42" s="58">
        <f>AP40+AP41</f>
        <v>58045399.640000001</v>
      </c>
      <c r="AQ42" s="58">
        <f>AQ40</f>
        <v>18811513.879999999</v>
      </c>
      <c r="AR42" s="58">
        <f>AR40</f>
        <v>24606208.209999997</v>
      </c>
      <c r="AS42" s="58">
        <f>AS40+AS41</f>
        <v>62022406.180000007</v>
      </c>
      <c r="AT42" s="58">
        <f>AT40</f>
        <v>21054964.18</v>
      </c>
      <c r="AU42" s="58">
        <f>AU40</f>
        <v>27234960.800000004</v>
      </c>
      <c r="AV42" s="57">
        <f t="shared" si="179"/>
        <v>0.98688492151504481</v>
      </c>
      <c r="AW42" s="57">
        <f t="shared" si="179"/>
        <v>0.95617645874201385</v>
      </c>
      <c r="AX42" s="57">
        <f t="shared" si="179"/>
        <v>1.0090007133483647</v>
      </c>
      <c r="AY42" s="57">
        <f t="shared" si="166"/>
        <v>0.93587790630924528</v>
      </c>
      <c r="AZ42" s="57">
        <f t="shared" si="166"/>
        <v>0.89344791656634392</v>
      </c>
      <c r="BA42" s="57">
        <f t="shared" si="166"/>
        <v>0.90347874523101912</v>
      </c>
      <c r="BB42" s="58">
        <f>BB40+BB41</f>
        <v>98195806.909999996</v>
      </c>
      <c r="BC42" s="58">
        <f>BC40</f>
        <v>35909351.159999996</v>
      </c>
      <c r="BD42" s="58">
        <f>BD40</f>
        <v>10722561.329999998</v>
      </c>
      <c r="BE42" s="58">
        <f>BE40+BE41</f>
        <v>95367771.310000002</v>
      </c>
      <c r="BF42" s="58">
        <f>BF40</f>
        <v>38777095.450000003</v>
      </c>
      <c r="BG42" s="58">
        <f>BG40</f>
        <v>10660329.930000002</v>
      </c>
      <c r="BH42" s="58">
        <f>BH40+BH41</f>
        <v>79149102.719999999</v>
      </c>
      <c r="BI42" s="58">
        <f>BI40</f>
        <v>35261728.469999999</v>
      </c>
      <c r="BJ42" s="58">
        <f>BJ40</f>
        <v>8169446.8800000008</v>
      </c>
      <c r="BK42" s="57">
        <f>IF(BB42=0," ",IF(BE42/BB42*100&gt;200,"СВ.200",BE42/BB42))</f>
        <v>0.9712000370586904</v>
      </c>
      <c r="BL42" s="57">
        <f t="shared" si="172"/>
        <v>1.0798606546028164</v>
      </c>
      <c r="BM42" s="57">
        <f t="shared" si="172"/>
        <v>0.99419621878721431</v>
      </c>
      <c r="BN42" s="57">
        <f t="shared" si="180"/>
        <v>1.2049128547593977</v>
      </c>
      <c r="BO42" s="57">
        <f t="shared" si="180"/>
        <v>1.0996935525435405</v>
      </c>
      <c r="BP42" s="57">
        <f t="shared" si="180"/>
        <v>1.3049022885622827</v>
      </c>
      <c r="BQ42" s="58">
        <f>BQ40+BQ41</f>
        <v>31625406.710000001</v>
      </c>
      <c r="BR42" s="58">
        <f>BR40</f>
        <v>19186040.870000001</v>
      </c>
      <c r="BS42" s="58">
        <f>BS40</f>
        <v>0</v>
      </c>
      <c r="BT42" s="58">
        <f>BT40+BT41</f>
        <v>31633850.920000002</v>
      </c>
      <c r="BU42" s="58">
        <f>BU40</f>
        <v>18980310.350000001</v>
      </c>
      <c r="BV42" s="58">
        <f>BV40</f>
        <v>0</v>
      </c>
      <c r="BW42" s="58">
        <f>BW40+BW41</f>
        <v>39050024.369999997</v>
      </c>
      <c r="BX42" s="58">
        <f>BX40</f>
        <v>23430014.649999999</v>
      </c>
      <c r="BY42" s="58">
        <f>BY40</f>
        <v>0</v>
      </c>
      <c r="BZ42" s="57">
        <f>IF(BQ42=0," ",IF(BT42/BQ42*100&gt;200,"СВ.200",BT42/BQ42))</f>
        <v>1.0002670071590678</v>
      </c>
      <c r="CA42" s="57">
        <f t="shared" si="173"/>
        <v>0.98927707277421228</v>
      </c>
      <c r="CB42" s="57" t="str">
        <f t="shared" si="173"/>
        <v xml:space="preserve"> </v>
      </c>
      <c r="CC42" s="57">
        <f t="shared" si="103"/>
        <v>0.81008530546020763</v>
      </c>
      <c r="CD42" s="57">
        <f t="shared" si="103"/>
        <v>0.81008529587069644</v>
      </c>
      <c r="CE42" s="57" t="str">
        <f t="shared" si="103"/>
        <v xml:space="preserve"> </v>
      </c>
      <c r="CF42" s="58">
        <f>CF40+CF41</f>
        <v>379554462.35000002</v>
      </c>
      <c r="CG42" s="58">
        <f>CG40</f>
        <v>255538782.97</v>
      </c>
      <c r="CH42" s="58">
        <f>CH40</f>
        <v>23101438.840000004</v>
      </c>
      <c r="CI42" s="58">
        <f>CI41+CI40</f>
        <v>391051560.51000005</v>
      </c>
      <c r="CJ42" s="58">
        <f>CJ40</f>
        <v>236252406.70000005</v>
      </c>
      <c r="CK42" s="58">
        <f>CK40</f>
        <v>22613120.040000007</v>
      </c>
      <c r="CL42" s="58">
        <f>CL41+CL40</f>
        <v>513733612.86000001</v>
      </c>
      <c r="CM42" s="58">
        <f>CM40</f>
        <v>300358892.19</v>
      </c>
      <c r="CN42" s="58">
        <f>CN40</f>
        <v>21254514.910000004</v>
      </c>
      <c r="CO42" s="57">
        <f t="shared" si="174"/>
        <v>1.0302910367297913</v>
      </c>
      <c r="CP42" s="57">
        <f t="shared" si="174"/>
        <v>0.92452661765919053</v>
      </c>
      <c r="CQ42" s="57">
        <f t="shared" si="174"/>
        <v>0.97886197464226876</v>
      </c>
      <c r="CR42" s="57">
        <f>IF(CL42=0," ",IF(CI42/CL42*100&gt;200,"СВ.200",CI42/CL42))</f>
        <v>0.76119520062738699</v>
      </c>
      <c r="CS42" s="57">
        <f>IF(CM42=0," ",IF(CJ42/CM42*100&gt;200,"СВ.200",CJ42/CM42))</f>
        <v>0.78656704643374542</v>
      </c>
      <c r="CT42" s="57">
        <f>IF(CN42=0," ",IF(CK42/CN42*100&gt;200,"СВ.200",CK42/CN42))</f>
        <v>1.0639207780442355</v>
      </c>
      <c r="CU42" s="58">
        <f>CU40+CU41</f>
        <v>151757879.13</v>
      </c>
      <c r="CV42" s="58">
        <f>CV40</f>
        <v>84662823.659999996</v>
      </c>
      <c r="CW42" s="58">
        <f>CW40</f>
        <v>12936345.360000001</v>
      </c>
      <c r="CX42" s="58">
        <f>CX40+CX41</f>
        <v>155207390.88</v>
      </c>
      <c r="CY42" s="58">
        <f>CY40</f>
        <v>90052460.229999989</v>
      </c>
      <c r="CZ42" s="58">
        <f>CZ40</f>
        <v>10822830.93</v>
      </c>
      <c r="DA42" s="58">
        <f>DA40+DA41</f>
        <v>150073173.81</v>
      </c>
      <c r="DB42" s="58">
        <f>DB40</f>
        <v>120093625.12</v>
      </c>
      <c r="DC42" s="58">
        <f>DC40</f>
        <v>10816876.82</v>
      </c>
      <c r="DD42" s="57">
        <f t="shared" si="181"/>
        <v>1.0227303634564178</v>
      </c>
      <c r="DE42" s="57">
        <f t="shared" si="181"/>
        <v>1.0636600143605461</v>
      </c>
      <c r="DF42" s="57">
        <f t="shared" si="181"/>
        <v>0.83662198471176241</v>
      </c>
      <c r="DG42" s="57">
        <f>IF(DA42=0," ",IF(CX42/DA42*100&gt;200,"СВ.200",CX42/DA42))</f>
        <v>1.0342114245981109</v>
      </c>
      <c r="DH42" s="57">
        <f>IF(DB42=0," ",IF(CY42/DB42*100&gt;200,"СВ.200",CY42/DB42))</f>
        <v>0.74985212695526282</v>
      </c>
      <c r="DI42" s="57">
        <f>IF(DC42=0," ",IF(CZ42/DC42*100&gt;200,"СВ.200",CZ42/DC42))</f>
        <v>1.0005504463163517</v>
      </c>
      <c r="DJ42" s="58">
        <f>DJ40+DJ41</f>
        <v>164028904.73000002</v>
      </c>
      <c r="DK42" s="58">
        <f>DK40</f>
        <v>153031414.80000001</v>
      </c>
      <c r="DL42" s="58">
        <f>DL40</f>
        <v>10997489.930000002</v>
      </c>
      <c r="DM42" s="58">
        <f>DM40+DM41</f>
        <v>179421668.13999999</v>
      </c>
      <c r="DN42" s="58">
        <f>DN40</f>
        <v>166303177.46999997</v>
      </c>
      <c r="DO42" s="58">
        <f>DO40</f>
        <v>13118490.670000002</v>
      </c>
      <c r="DP42" s="58">
        <f>DP40+DP41</f>
        <v>264665449.64000002</v>
      </c>
      <c r="DQ42" s="58">
        <f>DQ40</f>
        <v>248753518.72000003</v>
      </c>
      <c r="DR42" s="58">
        <f>DR40</f>
        <v>15911930.92</v>
      </c>
      <c r="DS42" s="57">
        <f t="shared" si="112"/>
        <v>1.0938417740174347</v>
      </c>
      <c r="DT42" s="57">
        <f t="shared" si="112"/>
        <v>1.0867257398576959</v>
      </c>
      <c r="DU42" s="57">
        <f t="shared" si="112"/>
        <v>1.1928622579788986</v>
      </c>
      <c r="DV42" s="57">
        <f t="shared" si="168"/>
        <v>0.67791873999439944</v>
      </c>
      <c r="DW42" s="57">
        <f t="shared" si="168"/>
        <v>0.66854603032648086</v>
      </c>
      <c r="DX42" s="57">
        <f t="shared" si="168"/>
        <v>0.82444366657670243</v>
      </c>
      <c r="DY42" s="108">
        <f>DY40+DY41</f>
        <v>37969710.780000001</v>
      </c>
      <c r="DZ42" s="58">
        <f>DZ40</f>
        <v>9961325.2599999998</v>
      </c>
      <c r="EA42" s="58">
        <f>EA40</f>
        <v>27377254.660000004</v>
      </c>
      <c r="EB42" s="108">
        <f>EB40+EB41</f>
        <v>42816894.909999996</v>
      </c>
      <c r="EC42" s="58">
        <f>EC40</f>
        <v>15119091.77</v>
      </c>
      <c r="ED42" s="58">
        <f>ED40</f>
        <v>26822094.739999998</v>
      </c>
      <c r="EE42" s="108">
        <f>EE40+EE41</f>
        <v>37259415.509999998</v>
      </c>
      <c r="EF42" s="58">
        <f>EF40</f>
        <v>28419944.949999996</v>
      </c>
      <c r="EG42" s="58">
        <f>EG40</f>
        <v>7019064.3599999994</v>
      </c>
      <c r="EH42" s="57">
        <f t="shared" si="176"/>
        <v>1.127659232330871</v>
      </c>
      <c r="EI42" s="57">
        <f>IF(DZ42=0," ",IF(EC42/DZ42*100&gt;200,"СВ.200",EC42/DZ42))</f>
        <v>1.5177791483941565</v>
      </c>
      <c r="EJ42" s="57">
        <f>IF(EA42=0," ",IF(ED42/EA42*100&gt;200,"СВ.200",ED42/EA42))</f>
        <v>0.97972185571948045</v>
      </c>
      <c r="EK42" s="57">
        <f t="shared" si="115"/>
        <v>1.1491563762858394</v>
      </c>
      <c r="EL42" s="57">
        <f t="shared" si="115"/>
        <v>0.53198877748002116</v>
      </c>
      <c r="EM42" s="57" t="str">
        <f t="shared" si="115"/>
        <v>СВ.200</v>
      </c>
      <c r="EN42" s="58">
        <f>EN40+EN41</f>
        <v>1077029398.52</v>
      </c>
      <c r="EO42" s="58">
        <f>EO40</f>
        <v>73198273.980000004</v>
      </c>
      <c r="EP42" s="58">
        <f>EP40</f>
        <v>2645649.39</v>
      </c>
      <c r="EQ42" s="58">
        <f>EQ40+EQ41</f>
        <v>1101623435.29</v>
      </c>
      <c r="ER42" s="58">
        <f>ER40</f>
        <v>77851274.669999987</v>
      </c>
      <c r="ES42" s="58">
        <f>ES40</f>
        <v>3204022.4400000004</v>
      </c>
      <c r="ET42" s="58">
        <f>ET40+ET41</f>
        <v>803033714.22000003</v>
      </c>
      <c r="EU42" s="58">
        <f>EU40</f>
        <v>50350349.140000001</v>
      </c>
      <c r="EV42" s="58">
        <f>EV40</f>
        <v>6205035.1200000001</v>
      </c>
      <c r="EW42" s="57">
        <f t="shared" si="116"/>
        <v>1.022835065415852</v>
      </c>
      <c r="EX42" s="57">
        <f t="shared" si="182"/>
        <v>1.063567082077254</v>
      </c>
      <c r="EY42" s="57">
        <f t="shared" si="182"/>
        <v>1.2110533058955331</v>
      </c>
      <c r="EZ42" s="57">
        <f t="shared" si="118"/>
        <v>1.3718271297737792</v>
      </c>
      <c r="FA42" s="57">
        <f t="shared" si="118"/>
        <v>1.5461913571549066</v>
      </c>
      <c r="FB42" s="57">
        <f t="shared" si="118"/>
        <v>0.51635846986148892</v>
      </c>
      <c r="FC42" s="58">
        <f>FC40+FC41</f>
        <v>178963194.14999998</v>
      </c>
      <c r="FD42" s="58">
        <f>FD40</f>
        <v>172247604.08999997</v>
      </c>
      <c r="FE42" s="58">
        <f>FE40</f>
        <v>6552466.2400000002</v>
      </c>
      <c r="FF42" s="58">
        <f>FF40+FF41</f>
        <v>141266824.24000007</v>
      </c>
      <c r="FG42" s="58">
        <f>FG40</f>
        <v>138412853.07000005</v>
      </c>
      <c r="FH42" s="58">
        <f>FH40</f>
        <v>2585231.37</v>
      </c>
      <c r="FI42" s="58">
        <f>FI40+FI41</f>
        <v>21667182.340000004</v>
      </c>
      <c r="FJ42" s="58">
        <f>FJ40</f>
        <v>20165105.490000002</v>
      </c>
      <c r="FK42" s="58">
        <f>FK40</f>
        <v>1016854.92</v>
      </c>
      <c r="FL42" s="57">
        <f t="shared" si="183"/>
        <v>0.78936244355135798</v>
      </c>
      <c r="FM42" s="57">
        <f t="shared" si="183"/>
        <v>0.8035691050754985</v>
      </c>
      <c r="FN42" s="57">
        <f t="shared" si="183"/>
        <v>0.39454325673870239</v>
      </c>
      <c r="FO42" s="57" t="str">
        <f t="shared" si="164"/>
        <v>СВ.200</v>
      </c>
      <c r="FP42" s="57" t="str">
        <f t="shared" si="164"/>
        <v>СВ.200</v>
      </c>
      <c r="FQ42" s="57" t="str">
        <f t="shared" si="164"/>
        <v>СВ.200</v>
      </c>
      <c r="FR42" s="58">
        <f>FR40+FR41</f>
        <v>21482867.700000003</v>
      </c>
      <c r="FS42" s="58">
        <f>FS40</f>
        <v>9560008.5099999998</v>
      </c>
      <c r="FT42" s="58">
        <f>FT40</f>
        <v>11922859.190000003</v>
      </c>
      <c r="FU42" s="58">
        <f>FU40+FU41</f>
        <v>19218618.410000004</v>
      </c>
      <c r="FV42" s="58">
        <f>FV40</f>
        <v>9206620.2400000002</v>
      </c>
      <c r="FW42" s="58">
        <f>FW40</f>
        <v>10011998.170000004</v>
      </c>
      <c r="FX42" s="58">
        <f>FX40+FX41</f>
        <v>15288695.770000003</v>
      </c>
      <c r="FY42" s="58">
        <f>FY40</f>
        <v>7306156.3600000003</v>
      </c>
      <c r="FZ42" s="58">
        <f>FZ40</f>
        <v>7982539.410000002</v>
      </c>
      <c r="GA42" s="57">
        <f t="shared" si="178"/>
        <v>0.894602093090207</v>
      </c>
      <c r="GB42" s="57">
        <f t="shared" si="178"/>
        <v>0.96303473269606954</v>
      </c>
      <c r="GC42" s="57">
        <f t="shared" si="178"/>
        <v>0.83973131028816594</v>
      </c>
      <c r="GD42" s="57">
        <f>IF(FU42&lt;0," ",IF(FX42&lt;0," ",IF(FX42=0," ",IF(FU42/FX42*100&gt;200,"СВ.200",FU42/FX42))))</f>
        <v>1.2570476055721789</v>
      </c>
      <c r="GE42" s="57">
        <f t="shared" si="177"/>
        <v>1.260118150551051</v>
      </c>
      <c r="GF42" s="57">
        <f t="shared" si="177"/>
        <v>1.2542372365186985</v>
      </c>
      <c r="GG42" s="76">
        <f t="shared" si="120"/>
        <v>9.8653477538096307E-2</v>
      </c>
      <c r="GH42" s="76">
        <f>P42/G42</f>
        <v>0.1383321291236648</v>
      </c>
      <c r="GI42" s="76">
        <f>Q42/H42</f>
        <v>7.271788957044259E-2</v>
      </c>
      <c r="GJ42" s="76">
        <f>L42/C42</f>
        <v>0.13992079078173708</v>
      </c>
      <c r="GK42" s="76">
        <f>M42/D42</f>
        <v>0.12077999977434796</v>
      </c>
      <c r="GL42" s="76">
        <f>N42/E42</f>
        <v>7.2389883342667924E-2</v>
      </c>
      <c r="GM42" s="57">
        <f t="shared" si="36"/>
        <v>6.6778133603975651E-2</v>
      </c>
      <c r="GN42" s="57">
        <f t="shared" si="36"/>
        <v>0.27813472143787793</v>
      </c>
      <c r="GO42" s="57">
        <f t="shared" si="36"/>
        <v>0.1150841654011943</v>
      </c>
      <c r="GP42" s="57">
        <f t="shared" si="37"/>
        <v>4.2479003514223714E-2</v>
      </c>
      <c r="GQ42" s="57">
        <f t="shared" si="37"/>
        <v>0.28544520820233354</v>
      </c>
      <c r="GR42" s="57">
        <f t="shared" si="37"/>
        <v>9.723492395831726E-2</v>
      </c>
      <c r="GS42" s="57">
        <f>IF(BH42=0," ",IF(BH42/O42*100&gt;200,"СВ.200",BH42/O42))</f>
        <v>1.2872952806159655E-2</v>
      </c>
      <c r="GT42" s="57">
        <f>IF(BI42=0," ",IF(BI42/P42*100&gt;200,"СВ.200",BI42/P42))</f>
        <v>2.4857643094049781E-2</v>
      </c>
      <c r="GU42" s="57">
        <f>IF(BJ42=0," ",IF(BJ42/Q42*100&gt;200,"СВ.200",BJ42/Q42))</f>
        <v>5.8625416542195365E-2</v>
      </c>
      <c r="GV42" s="57">
        <f t="shared" si="81"/>
        <v>9.5933196092381334E-3</v>
      </c>
      <c r="GW42" s="57">
        <f t="shared" si="38"/>
        <v>2.7217786280372011E-2</v>
      </c>
      <c r="GX42" s="57">
        <f t="shared" si="38"/>
        <v>6.6388696232851888E-2</v>
      </c>
      <c r="GY42" s="57">
        <f t="shared" si="39"/>
        <v>2.4408171634756406E-2</v>
      </c>
      <c r="GZ42" s="57">
        <f t="shared" si="39"/>
        <v>8.4659618249949373E-2</v>
      </c>
      <c r="HA42" s="57">
        <f t="shared" si="39"/>
        <v>7.7623848783519786E-2</v>
      </c>
      <c r="HB42" s="57">
        <f t="shared" si="40"/>
        <v>1.5612759803181686E-2</v>
      </c>
      <c r="HC42" s="57">
        <f t="shared" si="40"/>
        <v>6.3208153888736907E-2</v>
      </c>
      <c r="HD42" s="57">
        <f t="shared" si="40"/>
        <v>6.7400693947498105E-2</v>
      </c>
      <c r="HE42" s="57">
        <f t="shared" si="41"/>
        <v>0.13060685149494466</v>
      </c>
      <c r="HF42" s="57">
        <f t="shared" si="41"/>
        <v>3.5494318142905157E-2</v>
      </c>
      <c r="HG42" s="63">
        <f t="shared" si="41"/>
        <v>4.452844530509404E-2</v>
      </c>
      <c r="HH42" s="57">
        <f t="shared" si="42"/>
        <v>0.11081548366492734</v>
      </c>
      <c r="HI42" s="57">
        <f t="shared" si="42"/>
        <v>5.4644096754353437E-2</v>
      </c>
      <c r="HJ42" s="57">
        <f t="shared" si="42"/>
        <v>1.9953498052043959E-2</v>
      </c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</row>
    <row r="43" spans="1:244" s="5" customFormat="1" ht="15.75" hidden="1" outlineLevel="1" x14ac:dyDescent="0.2">
      <c r="A43" s="10"/>
      <c r="B43" s="79" t="s">
        <v>57</v>
      </c>
      <c r="C43" s="79"/>
      <c r="D43" s="79"/>
      <c r="E43" s="79"/>
      <c r="F43" s="79"/>
      <c r="G43" s="79"/>
      <c r="H43" s="79"/>
      <c r="I43" s="118"/>
      <c r="J43" s="118"/>
      <c r="K43" s="118"/>
      <c r="L43" s="118"/>
      <c r="M43" s="118"/>
      <c r="N43" s="118"/>
      <c r="O43" s="119" t="s">
        <v>58</v>
      </c>
      <c r="P43" s="118"/>
      <c r="Q43" s="118"/>
      <c r="R43" s="120"/>
      <c r="S43" s="120"/>
      <c r="T43" s="120"/>
      <c r="U43" s="120"/>
      <c r="V43" s="120"/>
      <c r="W43" s="120"/>
      <c r="X43" s="118"/>
      <c r="Y43" s="118"/>
      <c r="Z43" s="118"/>
      <c r="AA43" s="118"/>
      <c r="AB43" s="118"/>
      <c r="AC43" s="118"/>
      <c r="AD43" s="121"/>
      <c r="AE43" s="118"/>
      <c r="AF43" s="118"/>
      <c r="AG43" s="120"/>
      <c r="AH43" s="120"/>
      <c r="AI43" s="120"/>
      <c r="AJ43" s="120"/>
      <c r="AK43" s="120"/>
      <c r="AL43" s="120"/>
      <c r="AM43" s="118"/>
      <c r="AN43" s="118"/>
      <c r="AO43" s="118"/>
      <c r="AP43" s="118"/>
      <c r="AQ43" s="118"/>
      <c r="AR43" s="118"/>
      <c r="AS43" s="121"/>
      <c r="AT43" s="118"/>
      <c r="AU43" s="118"/>
      <c r="AV43" s="120"/>
      <c r="AW43" s="120"/>
      <c r="AX43" s="120"/>
      <c r="AY43" s="120"/>
      <c r="AZ43" s="120"/>
      <c r="BA43" s="120"/>
      <c r="BB43" s="118"/>
      <c r="BC43" s="118"/>
      <c r="BD43" s="118"/>
      <c r="BE43" s="118"/>
      <c r="BF43" s="118"/>
      <c r="BG43" s="118"/>
      <c r="BH43" s="121"/>
      <c r="BI43" s="118"/>
      <c r="BJ43" s="118"/>
      <c r="BK43" s="120"/>
      <c r="BL43" s="120"/>
      <c r="BM43" s="120"/>
      <c r="BN43" s="120"/>
      <c r="BO43" s="120"/>
      <c r="BP43" s="120"/>
      <c r="BQ43" s="118"/>
      <c r="BR43" s="118"/>
      <c r="BS43" s="118"/>
      <c r="BT43" s="118"/>
      <c r="BU43" s="118"/>
      <c r="BV43" s="118"/>
      <c r="BW43" s="121"/>
      <c r="BX43" s="118"/>
      <c r="BY43" s="118"/>
      <c r="BZ43" s="120"/>
      <c r="CA43" s="120"/>
      <c r="CB43" s="120"/>
      <c r="CC43" s="120"/>
      <c r="CD43" s="120"/>
      <c r="CE43" s="120"/>
      <c r="CF43" s="118"/>
      <c r="CG43" s="118"/>
      <c r="CH43" s="118"/>
      <c r="CI43" s="118"/>
      <c r="CJ43" s="118"/>
      <c r="CK43" s="118"/>
      <c r="CL43" s="121"/>
      <c r="CM43" s="118"/>
      <c r="CN43" s="118"/>
      <c r="CO43" s="120"/>
      <c r="CP43" s="120"/>
      <c r="CQ43" s="120"/>
      <c r="CR43" s="120"/>
      <c r="CS43" s="120"/>
      <c r="CT43" s="120"/>
      <c r="CU43" s="118"/>
      <c r="CV43" s="118"/>
      <c r="CW43" s="118"/>
      <c r="CX43" s="118"/>
      <c r="CY43" s="118"/>
      <c r="CZ43" s="118"/>
      <c r="DA43" s="121"/>
      <c r="DB43" s="118"/>
      <c r="DC43" s="118"/>
      <c r="DD43" s="120"/>
      <c r="DE43" s="120"/>
      <c r="DF43" s="120"/>
      <c r="DG43" s="120"/>
      <c r="DH43" s="120"/>
      <c r="DI43" s="120"/>
      <c r="DJ43" s="118"/>
      <c r="DK43" s="118"/>
      <c r="DL43" s="118"/>
      <c r="DM43" s="118"/>
      <c r="DN43" s="118"/>
      <c r="DO43" s="118"/>
      <c r="DP43" s="121"/>
      <c r="DQ43" s="118"/>
      <c r="DR43" s="118"/>
      <c r="DS43" s="120"/>
      <c r="DT43" s="120"/>
      <c r="DU43" s="120"/>
      <c r="DV43" s="120"/>
      <c r="DW43" s="120"/>
      <c r="DX43" s="120"/>
      <c r="DY43" s="122"/>
      <c r="DZ43" s="118"/>
      <c r="EA43" s="118"/>
      <c r="EB43" s="122"/>
      <c r="EC43" s="118"/>
      <c r="ED43" s="118"/>
      <c r="EE43" s="123"/>
      <c r="EF43" s="122"/>
      <c r="EG43" s="122"/>
      <c r="EH43" s="120"/>
      <c r="EI43" s="120"/>
      <c r="EJ43" s="120"/>
      <c r="EK43" s="120"/>
      <c r="EL43" s="120"/>
      <c r="EM43" s="120"/>
      <c r="EN43" s="118"/>
      <c r="EO43" s="118"/>
      <c r="EP43" s="118"/>
      <c r="EQ43" s="118"/>
      <c r="ER43" s="118"/>
      <c r="ES43" s="118"/>
      <c r="ET43" s="121"/>
      <c r="EU43" s="118"/>
      <c r="EV43" s="118"/>
      <c r="EW43" s="120"/>
      <c r="EX43" s="120"/>
      <c r="EY43" s="120"/>
      <c r="EZ43" s="120"/>
      <c r="FA43" s="120"/>
      <c r="FB43" s="120"/>
      <c r="FC43" s="118"/>
      <c r="FD43" s="118"/>
      <c r="FE43" s="118"/>
      <c r="FF43" s="118"/>
      <c r="FG43" s="118"/>
      <c r="FH43" s="118"/>
      <c r="FI43" s="121"/>
      <c r="FJ43" s="118"/>
      <c r="FK43" s="118"/>
      <c r="FL43" s="120"/>
      <c r="FM43" s="120"/>
      <c r="FN43" s="120"/>
      <c r="FO43" s="120"/>
      <c r="FP43" s="120"/>
      <c r="FQ43" s="120"/>
      <c r="FR43" s="118"/>
      <c r="FS43" s="118"/>
      <c r="FT43" s="118"/>
      <c r="FU43" s="118"/>
      <c r="FV43" s="118"/>
      <c r="FW43" s="118"/>
      <c r="FX43" s="121"/>
      <c r="FY43" s="118"/>
      <c r="FZ43" s="118"/>
      <c r="GA43" s="120"/>
      <c r="GB43" s="120"/>
      <c r="GC43" s="120"/>
      <c r="GD43" s="120"/>
      <c r="GE43" s="120"/>
      <c r="GF43" s="120"/>
      <c r="GG43" s="14"/>
      <c r="GH43" s="14"/>
      <c r="GI43" s="14"/>
      <c r="GJ43" s="14"/>
      <c r="GK43" s="14"/>
      <c r="GL43" s="14"/>
      <c r="GM43" s="124"/>
      <c r="GN43" s="124"/>
      <c r="GO43" s="124"/>
      <c r="GP43" s="124"/>
      <c r="GQ43" s="124"/>
      <c r="GR43" s="124"/>
      <c r="GS43" s="124"/>
      <c r="GT43" s="124"/>
      <c r="GU43" s="124"/>
      <c r="GV43" s="124"/>
      <c r="GW43" s="124"/>
      <c r="GX43" s="124"/>
      <c r="GY43" s="124"/>
      <c r="GZ43" s="124"/>
      <c r="HA43" s="124"/>
      <c r="HB43" s="124"/>
      <c r="HC43" s="124"/>
      <c r="HD43" s="124"/>
      <c r="HE43" s="124"/>
      <c r="HF43" s="124"/>
      <c r="HG43" s="124"/>
      <c r="HH43" s="124"/>
      <c r="HI43" s="124"/>
      <c r="HJ43" s="124"/>
    </row>
    <row r="44" spans="1:244" ht="15.6" customHeight="1" collapsed="1" x14ac:dyDescent="0.25">
      <c r="A44" s="125"/>
    </row>
    <row r="45" spans="1:244" ht="15.75" customHeight="1" x14ac:dyDescent="0.25">
      <c r="A45" s="125"/>
      <c r="B45" s="128"/>
      <c r="C45" s="128"/>
      <c r="D45" s="128"/>
      <c r="E45" s="128"/>
      <c r="F45" s="128"/>
      <c r="G45" s="128"/>
      <c r="H45" s="128"/>
      <c r="L45" s="129"/>
      <c r="O45" s="130"/>
      <c r="CI45" s="129"/>
      <c r="CL45" s="129"/>
      <c r="EE45" s="131"/>
    </row>
    <row r="46" spans="1:244" ht="15.75" x14ac:dyDescent="0.25">
      <c r="A46" s="125"/>
      <c r="B46" s="132"/>
      <c r="C46" s="132"/>
      <c r="D46" s="132"/>
      <c r="E46" s="132"/>
      <c r="F46" s="132"/>
      <c r="G46" s="132"/>
      <c r="H46" s="132"/>
      <c r="I46" s="129"/>
      <c r="L46" s="129"/>
      <c r="O46" s="133"/>
      <c r="CF46" s="129"/>
    </row>
    <row r="47" spans="1:244" ht="15.75" x14ac:dyDescent="0.25">
      <c r="A47" s="125"/>
      <c r="B47" s="132"/>
      <c r="C47" s="132"/>
      <c r="D47" s="132"/>
      <c r="E47" s="132"/>
      <c r="F47" s="132"/>
      <c r="G47" s="132"/>
      <c r="H47" s="132"/>
      <c r="I47" s="129"/>
    </row>
    <row r="48" spans="1:244" ht="15.75" x14ac:dyDescent="0.25">
      <c r="A48" s="125"/>
      <c r="B48" s="132"/>
      <c r="C48" s="132"/>
      <c r="D48" s="132"/>
      <c r="E48" s="132"/>
      <c r="F48" s="132"/>
      <c r="G48" s="132"/>
      <c r="H48" s="132"/>
    </row>
    <row r="49" spans="1:8" ht="15.75" x14ac:dyDescent="0.25">
      <c r="A49" s="125"/>
      <c r="B49" s="132"/>
      <c r="C49" s="132"/>
      <c r="D49" s="132"/>
      <c r="E49" s="132"/>
      <c r="F49" s="132"/>
      <c r="G49" s="132"/>
      <c r="H49" s="132"/>
    </row>
    <row r="50" spans="1:8" ht="15.75" x14ac:dyDescent="0.25">
      <c r="A50" s="125"/>
      <c r="B50" s="132"/>
      <c r="C50" s="132"/>
      <c r="D50" s="132"/>
      <c r="E50" s="132"/>
      <c r="F50" s="132"/>
      <c r="G50" s="132"/>
      <c r="H50" s="132"/>
    </row>
    <row r="51" spans="1:8" ht="15.75" x14ac:dyDescent="0.25">
      <c r="A51" s="125"/>
      <c r="B51" s="132"/>
      <c r="C51" s="132"/>
      <c r="D51" s="132"/>
      <c r="E51" s="132"/>
      <c r="F51" s="132"/>
      <c r="G51" s="132"/>
      <c r="H51" s="132"/>
    </row>
    <row r="52" spans="1:8" ht="15.75" x14ac:dyDescent="0.25">
      <c r="A52" s="1"/>
      <c r="B52" s="132"/>
      <c r="C52" s="132"/>
      <c r="D52" s="132"/>
      <c r="E52" s="132"/>
      <c r="F52" s="132"/>
      <c r="G52" s="132"/>
      <c r="H52" s="132"/>
    </row>
    <row r="53" spans="1:8" ht="15.75" x14ac:dyDescent="0.25">
      <c r="A53" s="1"/>
      <c r="B53" s="132"/>
      <c r="C53" s="132"/>
      <c r="D53" s="132"/>
      <c r="E53" s="132"/>
      <c r="F53" s="132"/>
      <c r="G53" s="132"/>
      <c r="H53" s="132"/>
    </row>
    <row r="54" spans="1:8" ht="15.75" x14ac:dyDescent="0.25">
      <c r="A54" s="1"/>
      <c r="B54" s="132"/>
      <c r="C54" s="132"/>
      <c r="D54" s="132"/>
      <c r="E54" s="132"/>
      <c r="F54" s="132"/>
      <c r="G54" s="132"/>
      <c r="H54" s="132"/>
    </row>
    <row r="55" spans="1:8" ht="15.75" x14ac:dyDescent="0.25">
      <c r="A55" s="1"/>
      <c r="B55" s="132"/>
      <c r="C55" s="132"/>
      <c r="D55" s="132"/>
      <c r="E55" s="132"/>
      <c r="F55" s="132"/>
      <c r="G55" s="132"/>
      <c r="H55" s="132"/>
    </row>
    <row r="56" spans="1:8" ht="15.75" x14ac:dyDescent="0.25">
      <c r="A56" s="1"/>
      <c r="B56" s="132"/>
      <c r="C56" s="132"/>
      <c r="D56" s="132"/>
      <c r="E56" s="132"/>
      <c r="F56" s="132"/>
      <c r="G56" s="132"/>
      <c r="H56" s="132"/>
    </row>
    <row r="57" spans="1:8" ht="15.75" x14ac:dyDescent="0.25">
      <c r="A57" s="1"/>
      <c r="B57" s="132"/>
      <c r="C57" s="132"/>
      <c r="D57" s="132"/>
      <c r="E57" s="132"/>
      <c r="F57" s="132"/>
      <c r="G57" s="132"/>
      <c r="H57" s="132"/>
    </row>
    <row r="58" spans="1:8" ht="15.75" x14ac:dyDescent="0.25">
      <c r="A58" s="1"/>
      <c r="B58" s="132"/>
      <c r="C58" s="132"/>
      <c r="D58" s="132"/>
      <c r="E58" s="132"/>
      <c r="F58" s="132"/>
      <c r="G58" s="132"/>
      <c r="H58" s="132"/>
    </row>
    <row r="59" spans="1:8" ht="15.75" x14ac:dyDescent="0.25">
      <c r="A59" s="1"/>
      <c r="B59" s="132"/>
      <c r="C59" s="132"/>
      <c r="D59" s="132"/>
      <c r="E59" s="132"/>
      <c r="F59" s="132"/>
      <c r="G59" s="132"/>
      <c r="H59" s="132"/>
    </row>
    <row r="60" spans="1:8" ht="15.75" x14ac:dyDescent="0.25">
      <c r="A60" s="1"/>
      <c r="B60" s="132"/>
      <c r="C60" s="132"/>
      <c r="D60" s="132"/>
      <c r="E60" s="132"/>
      <c r="F60" s="132"/>
      <c r="G60" s="132"/>
      <c r="H60" s="132"/>
    </row>
    <row r="61" spans="1:8" ht="15.75" x14ac:dyDescent="0.25">
      <c r="A61" s="1"/>
      <c r="B61" s="132"/>
      <c r="C61" s="132"/>
      <c r="D61" s="132"/>
      <c r="E61" s="132"/>
      <c r="F61" s="132"/>
      <c r="G61" s="132"/>
      <c r="H61" s="132"/>
    </row>
    <row r="62" spans="1:8" ht="15.75" x14ac:dyDescent="0.25">
      <c r="A62" s="1"/>
      <c r="B62" s="132"/>
      <c r="C62" s="132"/>
      <c r="D62" s="132"/>
      <c r="E62" s="132"/>
      <c r="F62" s="132"/>
      <c r="G62" s="132"/>
      <c r="H62" s="132"/>
    </row>
    <row r="63" spans="1:8" ht="15.75" x14ac:dyDescent="0.25">
      <c r="A63" s="1"/>
      <c r="B63" s="132"/>
      <c r="C63" s="132"/>
      <c r="D63" s="132"/>
      <c r="E63" s="132"/>
      <c r="F63" s="132"/>
      <c r="G63" s="132"/>
      <c r="H63" s="132"/>
    </row>
    <row r="64" spans="1:8" ht="15.75" x14ac:dyDescent="0.25">
      <c r="A64" s="1"/>
      <c r="B64" s="132"/>
      <c r="C64" s="132"/>
      <c r="D64" s="132"/>
      <c r="E64" s="132"/>
      <c r="F64" s="132"/>
      <c r="G64" s="132"/>
      <c r="H64" s="132"/>
    </row>
    <row r="65" spans="1:8" ht="15.75" x14ac:dyDescent="0.25">
      <c r="A65" s="1"/>
      <c r="B65" s="132"/>
      <c r="C65" s="132"/>
      <c r="D65" s="132"/>
      <c r="E65" s="132"/>
      <c r="F65" s="132"/>
      <c r="G65" s="132"/>
      <c r="H65" s="132"/>
    </row>
    <row r="66" spans="1:8" ht="15.75" x14ac:dyDescent="0.25">
      <c r="A66" s="1"/>
      <c r="B66" s="132"/>
      <c r="C66" s="132"/>
      <c r="D66" s="132"/>
      <c r="E66" s="132"/>
      <c r="F66" s="132"/>
      <c r="G66" s="132"/>
      <c r="H66" s="132"/>
    </row>
    <row r="67" spans="1:8" ht="15.75" x14ac:dyDescent="0.25">
      <c r="A67" s="1"/>
      <c r="B67" s="132"/>
      <c r="C67" s="132"/>
      <c r="D67" s="132"/>
      <c r="E67" s="132"/>
      <c r="F67" s="132"/>
      <c r="G67" s="132"/>
      <c r="H67" s="132"/>
    </row>
    <row r="68" spans="1:8" ht="15.75" x14ac:dyDescent="0.25">
      <c r="A68" s="1"/>
      <c r="B68" s="132"/>
      <c r="C68" s="132"/>
      <c r="D68" s="132"/>
      <c r="E68" s="132"/>
      <c r="F68" s="132"/>
      <c r="G68" s="132"/>
      <c r="H68" s="132"/>
    </row>
    <row r="69" spans="1:8" ht="15.75" x14ac:dyDescent="0.25">
      <c r="A69" s="1"/>
      <c r="B69" s="132"/>
      <c r="C69" s="132"/>
      <c r="D69" s="132"/>
      <c r="E69" s="132"/>
      <c r="F69" s="132"/>
      <c r="G69" s="132"/>
      <c r="H69" s="132"/>
    </row>
    <row r="70" spans="1:8" ht="15.75" x14ac:dyDescent="0.25">
      <c r="A70" s="1"/>
      <c r="B70" s="132"/>
      <c r="C70" s="132"/>
      <c r="D70" s="132"/>
      <c r="E70" s="132"/>
      <c r="F70" s="132"/>
      <c r="G70" s="132"/>
      <c r="H70" s="132"/>
    </row>
    <row r="71" spans="1:8" ht="15.75" x14ac:dyDescent="0.25">
      <c r="A71" s="1"/>
      <c r="B71" s="132"/>
      <c r="C71" s="132"/>
      <c r="D71" s="132"/>
      <c r="E71" s="132"/>
      <c r="F71" s="132"/>
      <c r="G71" s="132"/>
      <c r="H71" s="132"/>
    </row>
    <row r="72" spans="1:8" ht="15.75" x14ac:dyDescent="0.25">
      <c r="A72" s="1"/>
      <c r="B72" s="132"/>
      <c r="C72" s="132"/>
      <c r="D72" s="132"/>
      <c r="E72" s="132"/>
      <c r="F72" s="132"/>
      <c r="G72" s="132"/>
      <c r="H72" s="132"/>
    </row>
    <row r="73" spans="1:8" ht="15.75" x14ac:dyDescent="0.25">
      <c r="A73" s="1"/>
      <c r="B73" s="132"/>
      <c r="C73" s="132"/>
      <c r="D73" s="132"/>
      <c r="E73" s="132"/>
      <c r="F73" s="132"/>
      <c r="G73" s="132"/>
      <c r="H73" s="132"/>
    </row>
    <row r="74" spans="1:8" ht="15.75" x14ac:dyDescent="0.25">
      <c r="A74" s="1"/>
      <c r="B74" s="132"/>
      <c r="C74" s="132"/>
      <c r="D74" s="132"/>
      <c r="E74" s="132"/>
      <c r="F74" s="132"/>
      <c r="G74" s="132"/>
      <c r="H74" s="132"/>
    </row>
    <row r="75" spans="1:8" ht="15.75" x14ac:dyDescent="0.25">
      <c r="A75" s="1"/>
      <c r="B75" s="132"/>
      <c r="C75" s="132"/>
      <c r="D75" s="132"/>
      <c r="E75" s="132"/>
      <c r="F75" s="132"/>
      <c r="G75" s="132"/>
      <c r="H75" s="132"/>
    </row>
    <row r="76" spans="1:8" ht="15.75" x14ac:dyDescent="0.25">
      <c r="A76" s="1"/>
      <c r="B76" s="132"/>
      <c r="C76" s="132"/>
      <c r="D76" s="132"/>
      <c r="E76" s="132"/>
      <c r="F76" s="132"/>
      <c r="G76" s="132"/>
      <c r="H76" s="132"/>
    </row>
    <row r="77" spans="1:8" ht="15.75" x14ac:dyDescent="0.25">
      <c r="A77" s="1"/>
      <c r="B77" s="132"/>
      <c r="C77" s="132"/>
      <c r="D77" s="132"/>
      <c r="E77" s="132"/>
      <c r="F77" s="132"/>
      <c r="G77" s="132"/>
      <c r="H77" s="132"/>
    </row>
    <row r="78" spans="1:8" ht="15.75" x14ac:dyDescent="0.25">
      <c r="A78" s="1"/>
      <c r="B78" s="132"/>
      <c r="C78" s="132"/>
      <c r="D78" s="132"/>
      <c r="E78" s="132"/>
      <c r="F78" s="132"/>
      <c r="G78" s="132"/>
      <c r="H78" s="132"/>
    </row>
    <row r="79" spans="1:8" ht="15.75" x14ac:dyDescent="0.25">
      <c r="A79" s="1"/>
      <c r="B79" s="132"/>
      <c r="C79" s="132"/>
      <c r="D79" s="132"/>
      <c r="E79" s="132"/>
      <c r="F79" s="132"/>
      <c r="G79" s="132"/>
      <c r="H79" s="132"/>
    </row>
    <row r="80" spans="1:8" ht="15.75" x14ac:dyDescent="0.25">
      <c r="A80" s="1"/>
      <c r="B80" s="132"/>
      <c r="C80" s="132"/>
      <c r="D80" s="132"/>
      <c r="E80" s="132"/>
      <c r="F80" s="132"/>
      <c r="G80" s="132"/>
      <c r="H80" s="132"/>
    </row>
    <row r="81" spans="1:8" ht="15.75" x14ac:dyDescent="0.25">
      <c r="A81" s="1"/>
      <c r="B81" s="132"/>
      <c r="C81" s="132"/>
      <c r="D81" s="132"/>
      <c r="E81" s="132"/>
      <c r="F81" s="132"/>
      <c r="G81" s="132"/>
      <c r="H81" s="132"/>
    </row>
    <row r="82" spans="1:8" ht="15.75" x14ac:dyDescent="0.25">
      <c r="A82" s="1"/>
      <c r="B82" s="132"/>
      <c r="C82" s="132"/>
      <c r="D82" s="132"/>
      <c r="E82" s="132"/>
      <c r="F82" s="132"/>
      <c r="G82" s="132"/>
      <c r="H82" s="132"/>
    </row>
    <row r="83" spans="1:8" ht="15.75" x14ac:dyDescent="0.25">
      <c r="A83" s="1"/>
      <c r="B83" s="132"/>
      <c r="C83" s="132"/>
      <c r="D83" s="132"/>
      <c r="E83" s="132"/>
      <c r="F83" s="132"/>
      <c r="G83" s="132"/>
      <c r="H83" s="132"/>
    </row>
    <row r="84" spans="1:8" ht="15.75" x14ac:dyDescent="0.25">
      <c r="A84" s="1"/>
      <c r="B84" s="132"/>
      <c r="C84" s="132"/>
      <c r="D84" s="132"/>
      <c r="E84" s="132"/>
      <c r="F84" s="132"/>
      <c r="G84" s="132"/>
      <c r="H84" s="132"/>
    </row>
    <row r="85" spans="1:8" ht="15.75" x14ac:dyDescent="0.25">
      <c r="A85" s="1"/>
      <c r="B85" s="132"/>
      <c r="C85" s="132"/>
      <c r="D85" s="132"/>
      <c r="E85" s="132"/>
      <c r="F85" s="132"/>
      <c r="G85" s="132"/>
      <c r="H85" s="132"/>
    </row>
    <row r="86" spans="1:8" ht="15.75" x14ac:dyDescent="0.25">
      <c r="A86" s="1"/>
      <c r="B86" s="132"/>
      <c r="C86" s="132"/>
      <c r="D86" s="132"/>
      <c r="E86" s="132"/>
      <c r="F86" s="132"/>
      <c r="G86" s="132"/>
      <c r="H86" s="132"/>
    </row>
    <row r="87" spans="1:8" ht="15.75" x14ac:dyDescent="0.25">
      <c r="A87" s="1"/>
      <c r="B87" s="132"/>
      <c r="C87" s="132"/>
      <c r="D87" s="132"/>
      <c r="E87" s="132"/>
      <c r="F87" s="132"/>
      <c r="G87" s="132"/>
      <c r="H87" s="132"/>
    </row>
    <row r="88" spans="1:8" ht="15.75" x14ac:dyDescent="0.25">
      <c r="A88" s="1"/>
      <c r="B88" s="132"/>
      <c r="C88" s="132"/>
      <c r="D88" s="132"/>
      <c r="E88" s="132"/>
      <c r="F88" s="132"/>
      <c r="G88" s="132"/>
      <c r="H88" s="132"/>
    </row>
    <row r="89" spans="1:8" ht="15.75" x14ac:dyDescent="0.25">
      <c r="A89" s="1"/>
      <c r="B89" s="132"/>
      <c r="C89" s="132"/>
      <c r="D89" s="132"/>
      <c r="E89" s="132"/>
      <c r="F89" s="132"/>
      <c r="G89" s="132"/>
      <c r="H89" s="132"/>
    </row>
    <row r="90" spans="1:8" ht="15.75" x14ac:dyDescent="0.25">
      <c r="A90" s="1"/>
      <c r="B90" s="132"/>
      <c r="C90" s="132"/>
      <c r="D90" s="132"/>
      <c r="E90" s="132"/>
      <c r="F90" s="132"/>
      <c r="G90" s="132"/>
      <c r="H90" s="132"/>
    </row>
    <row r="91" spans="1:8" ht="15.75" x14ac:dyDescent="0.25">
      <c r="A91" s="1"/>
      <c r="B91" s="132"/>
      <c r="C91" s="132"/>
      <c r="D91" s="132"/>
      <c r="E91" s="132"/>
      <c r="F91" s="132"/>
      <c r="G91" s="132"/>
      <c r="H91" s="132"/>
    </row>
    <row r="92" spans="1:8" ht="15.75" x14ac:dyDescent="0.25">
      <c r="A92" s="1"/>
      <c r="B92" s="132"/>
      <c r="C92" s="132"/>
      <c r="D92" s="132"/>
      <c r="E92" s="132"/>
      <c r="F92" s="132"/>
      <c r="G92" s="132"/>
      <c r="H92" s="132"/>
    </row>
    <row r="93" spans="1:8" ht="15.75" x14ac:dyDescent="0.25">
      <c r="A93" s="1"/>
      <c r="B93" s="132"/>
      <c r="C93" s="132"/>
      <c r="D93" s="132"/>
      <c r="E93" s="132"/>
      <c r="F93" s="132"/>
      <c r="G93" s="132"/>
      <c r="H93" s="132"/>
    </row>
    <row r="94" spans="1:8" ht="15.75" x14ac:dyDescent="0.25">
      <c r="A94" s="1"/>
      <c r="B94" s="132"/>
      <c r="C94" s="132"/>
      <c r="D94" s="132"/>
      <c r="E94" s="132"/>
      <c r="F94" s="132"/>
      <c r="G94" s="132"/>
      <c r="H94" s="132"/>
    </row>
    <row r="95" spans="1:8" ht="15.75" x14ac:dyDescent="0.25">
      <c r="A95" s="1"/>
      <c r="B95" s="132"/>
      <c r="C95" s="132"/>
      <c r="D95" s="132"/>
      <c r="E95" s="132"/>
      <c r="F95" s="132"/>
      <c r="G95" s="132"/>
      <c r="H95" s="132"/>
    </row>
    <row r="96" spans="1:8" ht="15.75" x14ac:dyDescent="0.25">
      <c r="A96" s="1"/>
      <c r="B96" s="132"/>
      <c r="C96" s="132"/>
      <c r="D96" s="132"/>
      <c r="E96" s="132"/>
      <c r="F96" s="132"/>
      <c r="G96" s="132"/>
      <c r="H96" s="132"/>
    </row>
    <row r="97" spans="1:8" ht="15.75" x14ac:dyDescent="0.25">
      <c r="A97" s="1"/>
      <c r="B97" s="132"/>
      <c r="C97" s="132"/>
      <c r="D97" s="132"/>
      <c r="E97" s="132"/>
      <c r="F97" s="132"/>
      <c r="G97" s="132"/>
      <c r="H97" s="132"/>
    </row>
    <row r="98" spans="1:8" ht="15.75" x14ac:dyDescent="0.25">
      <c r="A98" s="1"/>
      <c r="B98" s="132"/>
      <c r="C98" s="132"/>
      <c r="D98" s="132"/>
      <c r="E98" s="132"/>
      <c r="F98" s="132"/>
      <c r="G98" s="132"/>
      <c r="H98" s="132"/>
    </row>
    <row r="99" spans="1:8" ht="15.75" x14ac:dyDescent="0.25">
      <c r="A99" s="1"/>
      <c r="B99" s="132"/>
      <c r="C99" s="132"/>
      <c r="D99" s="132"/>
      <c r="E99" s="132"/>
      <c r="F99" s="132"/>
      <c r="G99" s="132"/>
      <c r="H99" s="132"/>
    </row>
    <row r="100" spans="1:8" ht="15.75" x14ac:dyDescent="0.25">
      <c r="A100" s="1"/>
      <c r="B100" s="132"/>
      <c r="C100" s="132"/>
      <c r="D100" s="132"/>
      <c r="E100" s="132"/>
      <c r="F100" s="132"/>
      <c r="G100" s="132"/>
      <c r="H100" s="132"/>
    </row>
    <row r="101" spans="1:8" ht="15.75" x14ac:dyDescent="0.25">
      <c r="A101" s="1"/>
      <c r="B101" s="132"/>
      <c r="C101" s="132"/>
      <c r="D101" s="132"/>
      <c r="E101" s="132"/>
      <c r="F101" s="132"/>
      <c r="G101" s="132"/>
      <c r="H101" s="132"/>
    </row>
    <row r="102" spans="1:8" ht="15.75" x14ac:dyDescent="0.25">
      <c r="A102" s="1"/>
      <c r="B102" s="132"/>
      <c r="C102" s="132"/>
      <c r="D102" s="132"/>
      <c r="E102" s="132"/>
      <c r="F102" s="132"/>
      <c r="G102" s="132"/>
      <c r="H102" s="132"/>
    </row>
    <row r="103" spans="1:8" ht="15.75" x14ac:dyDescent="0.25">
      <c r="A103" s="1"/>
      <c r="B103" s="132"/>
      <c r="C103" s="132"/>
      <c r="D103" s="132"/>
      <c r="E103" s="132"/>
      <c r="F103" s="132"/>
      <c r="G103" s="132"/>
      <c r="H103" s="132"/>
    </row>
    <row r="104" spans="1:8" ht="15.75" x14ac:dyDescent="0.25">
      <c r="A104" s="1"/>
      <c r="B104" s="132"/>
      <c r="C104" s="132"/>
      <c r="D104" s="132"/>
      <c r="E104" s="132"/>
      <c r="F104" s="132"/>
      <c r="G104" s="132"/>
      <c r="H104" s="132"/>
    </row>
    <row r="105" spans="1:8" ht="15.75" x14ac:dyDescent="0.25">
      <c r="A105" s="1"/>
      <c r="B105" s="132"/>
      <c r="C105" s="132"/>
      <c r="D105" s="132"/>
      <c r="E105" s="132"/>
      <c r="F105" s="132"/>
      <c r="G105" s="132"/>
      <c r="H105" s="132"/>
    </row>
    <row r="106" spans="1:8" ht="15.75" x14ac:dyDescent="0.25">
      <c r="A106" s="1"/>
      <c r="B106" s="132"/>
      <c r="C106" s="132"/>
      <c r="D106" s="132"/>
      <c r="E106" s="132"/>
      <c r="F106" s="132"/>
      <c r="G106" s="132"/>
      <c r="H106" s="132"/>
    </row>
    <row r="107" spans="1:8" ht="15.75" x14ac:dyDescent="0.25">
      <c r="A107" s="1"/>
      <c r="B107" s="132"/>
      <c r="C107" s="132"/>
      <c r="D107" s="132"/>
      <c r="E107" s="132"/>
      <c r="F107" s="132"/>
      <c r="G107" s="132"/>
      <c r="H107" s="132"/>
    </row>
    <row r="108" spans="1:8" ht="15.75" x14ac:dyDescent="0.25">
      <c r="A108" s="1"/>
      <c r="B108" s="132"/>
      <c r="C108" s="132"/>
      <c r="D108" s="132"/>
      <c r="E108" s="132"/>
      <c r="F108" s="132"/>
      <c r="G108" s="132"/>
      <c r="H108" s="132"/>
    </row>
    <row r="109" spans="1:8" ht="15.75" x14ac:dyDescent="0.25">
      <c r="A109" s="1"/>
      <c r="B109" s="132"/>
      <c r="C109" s="132"/>
      <c r="D109" s="132"/>
      <c r="E109" s="132"/>
      <c r="F109" s="132"/>
      <c r="G109" s="132"/>
      <c r="H109" s="132"/>
    </row>
    <row r="110" spans="1:8" ht="15.75" x14ac:dyDescent="0.25">
      <c r="A110" s="1"/>
      <c r="B110" s="132"/>
      <c r="C110" s="132"/>
      <c r="D110" s="132"/>
      <c r="E110" s="132"/>
      <c r="F110" s="132"/>
      <c r="G110" s="132"/>
      <c r="H110" s="132"/>
    </row>
    <row r="111" spans="1:8" ht="15.75" x14ac:dyDescent="0.25">
      <c r="A111" s="1"/>
      <c r="B111" s="132"/>
      <c r="C111" s="132"/>
      <c r="D111" s="132"/>
      <c r="E111" s="132"/>
      <c r="F111" s="132"/>
      <c r="G111" s="132"/>
      <c r="H111" s="132"/>
    </row>
    <row r="112" spans="1:8" ht="15.75" x14ac:dyDescent="0.25">
      <c r="A112" s="1"/>
      <c r="B112" s="132"/>
      <c r="C112" s="132"/>
      <c r="D112" s="132"/>
      <c r="E112" s="132"/>
      <c r="F112" s="132"/>
      <c r="G112" s="132"/>
      <c r="H112" s="132"/>
    </row>
    <row r="113" spans="1:8" ht="15.75" x14ac:dyDescent="0.25">
      <c r="A113" s="1"/>
      <c r="B113" s="132"/>
      <c r="C113" s="132"/>
      <c r="D113" s="132"/>
      <c r="E113" s="132"/>
      <c r="F113" s="132"/>
      <c r="G113" s="132"/>
      <c r="H113" s="132"/>
    </row>
    <row r="114" spans="1:8" ht="15.75" x14ac:dyDescent="0.25">
      <c r="A114" s="1"/>
      <c r="B114" s="132"/>
      <c r="C114" s="132"/>
      <c r="D114" s="132"/>
      <c r="E114" s="132"/>
      <c r="F114" s="132"/>
      <c r="G114" s="132"/>
      <c r="H114" s="132"/>
    </row>
    <row r="115" spans="1:8" ht="15.75" x14ac:dyDescent="0.25">
      <c r="A115" s="1"/>
      <c r="B115" s="132"/>
      <c r="C115" s="132"/>
      <c r="D115" s="132"/>
      <c r="E115" s="132"/>
      <c r="F115" s="132"/>
      <c r="G115" s="132"/>
      <c r="H115" s="132"/>
    </row>
    <row r="116" spans="1:8" ht="15.75" x14ac:dyDescent="0.25">
      <c r="A116" s="1"/>
      <c r="B116" s="132"/>
      <c r="C116" s="132"/>
      <c r="D116" s="132"/>
      <c r="E116" s="132"/>
      <c r="F116" s="132"/>
      <c r="G116" s="132"/>
      <c r="H116" s="132"/>
    </row>
  </sheetData>
  <mergeCells count="291">
    <mergeCell ref="B1:GP1"/>
    <mergeCell ref="I2:K2"/>
    <mergeCell ref="L2:N2"/>
    <mergeCell ref="O2:Q2"/>
    <mergeCell ref="R2:T2"/>
    <mergeCell ref="U2:W2"/>
    <mergeCell ref="X2:Z2"/>
    <mergeCell ref="AA2:AC2"/>
    <mergeCell ref="AD2:AF2"/>
    <mergeCell ref="AG2:AI2"/>
    <mergeCell ref="AJ2:AL2"/>
    <mergeCell ref="AM2:AO2"/>
    <mergeCell ref="AP2:AR2"/>
    <mergeCell ref="AS2:AU2"/>
    <mergeCell ref="AV2:AX2"/>
    <mergeCell ref="AY2:BA2"/>
    <mergeCell ref="BB2:BD2"/>
    <mergeCell ref="BE2:BG2"/>
    <mergeCell ref="BH2:BJ2"/>
    <mergeCell ref="BK2:BM2"/>
    <mergeCell ref="BN2:BP2"/>
    <mergeCell ref="BQ2:BS2"/>
    <mergeCell ref="BT2:BV2"/>
    <mergeCell ref="BW2:BY2"/>
    <mergeCell ref="BZ2:CB2"/>
    <mergeCell ref="CC2:CE2"/>
    <mergeCell ref="CF2:CH2"/>
    <mergeCell ref="CI2:CK2"/>
    <mergeCell ref="CL2:CN2"/>
    <mergeCell ref="CO2:CQ2"/>
    <mergeCell ref="CR2:CT2"/>
    <mergeCell ref="CU2:CW2"/>
    <mergeCell ref="CX2:CZ2"/>
    <mergeCell ref="DA2:DC2"/>
    <mergeCell ref="DD2:DF2"/>
    <mergeCell ref="DG2:DI2"/>
    <mergeCell ref="DJ2:DL2"/>
    <mergeCell ref="DM2:DO2"/>
    <mergeCell ref="DP2:DR2"/>
    <mergeCell ref="DS2:DU2"/>
    <mergeCell ref="DV2:DX2"/>
    <mergeCell ref="DY2:EA2"/>
    <mergeCell ref="EB2:ED2"/>
    <mergeCell ref="EE2:EG2"/>
    <mergeCell ref="EH2:EJ2"/>
    <mergeCell ref="EK2:EM2"/>
    <mergeCell ref="EN2:EP2"/>
    <mergeCell ref="EQ2:ES2"/>
    <mergeCell ref="ET2:EV2"/>
    <mergeCell ref="EW2:EY2"/>
    <mergeCell ref="EZ2:FB2"/>
    <mergeCell ref="FC2:FE2"/>
    <mergeCell ref="FF2:FH2"/>
    <mergeCell ref="FI2:FK2"/>
    <mergeCell ref="FL2:FN2"/>
    <mergeCell ref="FO2:FQ2"/>
    <mergeCell ref="FR2:FT2"/>
    <mergeCell ref="FU2:FW2"/>
    <mergeCell ref="FX2:FZ2"/>
    <mergeCell ref="GA2:GC2"/>
    <mergeCell ref="GD2:GF2"/>
    <mergeCell ref="GG2:GI2"/>
    <mergeCell ref="GJ2:GL2"/>
    <mergeCell ref="GM2:GO2"/>
    <mergeCell ref="GP2:GR2"/>
    <mergeCell ref="GS2:GU2"/>
    <mergeCell ref="GV2:GX2"/>
    <mergeCell ref="GY2:HA2"/>
    <mergeCell ref="HB2:HD2"/>
    <mergeCell ref="HE2:HG2"/>
    <mergeCell ref="HH2:HJ2"/>
    <mergeCell ref="A3:A7"/>
    <mergeCell ref="B3:B7"/>
    <mergeCell ref="I3:I7"/>
    <mergeCell ref="J3:J7"/>
    <mergeCell ref="K3:K7"/>
    <mergeCell ref="L3:L7"/>
    <mergeCell ref="M3:M7"/>
    <mergeCell ref="N3:N7"/>
    <mergeCell ref="O3:O7"/>
    <mergeCell ref="P3:P7"/>
    <mergeCell ref="Q3:Q7"/>
    <mergeCell ref="R3:R7"/>
    <mergeCell ref="S3:S7"/>
    <mergeCell ref="T3:T7"/>
    <mergeCell ref="U3:U7"/>
    <mergeCell ref="V3:V7"/>
    <mergeCell ref="W3:W7"/>
    <mergeCell ref="X3:X7"/>
    <mergeCell ref="Y3:Y7"/>
    <mergeCell ref="Z3:Z7"/>
    <mergeCell ref="AA3:AA7"/>
    <mergeCell ref="AB3:AB7"/>
    <mergeCell ref="AC3:AC7"/>
    <mergeCell ref="AD3:AD7"/>
    <mergeCell ref="AE3:AE7"/>
    <mergeCell ref="AF3:AF7"/>
    <mergeCell ref="AG3:AG7"/>
    <mergeCell ref="AH3:AH7"/>
    <mergeCell ref="AI3:AI7"/>
    <mergeCell ref="AJ3:AJ7"/>
    <mergeCell ref="AK3:AK7"/>
    <mergeCell ref="AL3:AL7"/>
    <mergeCell ref="AM3:AM7"/>
    <mergeCell ref="AN3:AN7"/>
    <mergeCell ref="AO3:AO7"/>
    <mergeCell ref="AP3:AP7"/>
    <mergeCell ref="AQ3:AQ7"/>
    <mergeCell ref="AR3:AR7"/>
    <mergeCell ref="AS3:AS7"/>
    <mergeCell ref="AT3:AT7"/>
    <mergeCell ref="AU3:AU7"/>
    <mergeCell ref="AV3:AV7"/>
    <mergeCell ref="AW3:AW7"/>
    <mergeCell ref="AX3:AX7"/>
    <mergeCell ref="AY3:AY7"/>
    <mergeCell ref="AZ3:AZ7"/>
    <mergeCell ref="BA3:BA7"/>
    <mergeCell ref="BB3:BB7"/>
    <mergeCell ref="BC3:BC7"/>
    <mergeCell ref="BD3:BD7"/>
    <mergeCell ref="BE3:BE7"/>
    <mergeCell ref="BF3:BF7"/>
    <mergeCell ref="BG3:BG7"/>
    <mergeCell ref="BH3:BH7"/>
    <mergeCell ref="BI3:BI7"/>
    <mergeCell ref="BJ3:BJ7"/>
    <mergeCell ref="BK3:BK7"/>
    <mergeCell ref="BL3:BL7"/>
    <mergeCell ref="BM3:BM7"/>
    <mergeCell ref="BN3:BN7"/>
    <mergeCell ref="BO3:BO7"/>
    <mergeCell ref="BP3:BP7"/>
    <mergeCell ref="BQ3:BQ7"/>
    <mergeCell ref="BR3:BR7"/>
    <mergeCell ref="BS3:BS7"/>
    <mergeCell ref="BT3:BT7"/>
    <mergeCell ref="BU3:BU7"/>
    <mergeCell ref="BV3:BV7"/>
    <mergeCell ref="BW3:BW7"/>
    <mergeCell ref="BX3:BX7"/>
    <mergeCell ref="BY3:BY7"/>
    <mergeCell ref="BZ3:BZ7"/>
    <mergeCell ref="CA3:CA7"/>
    <mergeCell ref="CB3:CB7"/>
    <mergeCell ref="CC3:CC7"/>
    <mergeCell ref="CD3:CD7"/>
    <mergeCell ref="CE3:CE7"/>
    <mergeCell ref="CF3:CF7"/>
    <mergeCell ref="CG3:CG7"/>
    <mergeCell ref="CH3:CH7"/>
    <mergeCell ref="CI3:CI7"/>
    <mergeCell ref="CJ3:CJ7"/>
    <mergeCell ref="CK3:CK7"/>
    <mergeCell ref="CL3:CL7"/>
    <mergeCell ref="CM3:CM7"/>
    <mergeCell ref="CN3:CN7"/>
    <mergeCell ref="CO3:CO7"/>
    <mergeCell ref="CP3:CP7"/>
    <mergeCell ref="CQ3:CQ7"/>
    <mergeCell ref="CR3:CR7"/>
    <mergeCell ref="CS3:CS7"/>
    <mergeCell ref="CT3:CT7"/>
    <mergeCell ref="CU3:CU7"/>
    <mergeCell ref="CV3:CV7"/>
    <mergeCell ref="CW3:CW7"/>
    <mergeCell ref="CX3:CX7"/>
    <mergeCell ref="CY3:CY7"/>
    <mergeCell ref="CZ3:CZ7"/>
    <mergeCell ref="DA3:DA7"/>
    <mergeCell ref="DB3:DB7"/>
    <mergeCell ref="DC3:DC7"/>
    <mergeCell ref="DD3:DD7"/>
    <mergeCell ref="DE3:DE7"/>
    <mergeCell ref="DF3:DF7"/>
    <mergeCell ref="DG3:DG7"/>
    <mergeCell ref="DH3:DH7"/>
    <mergeCell ref="DI3:DI7"/>
    <mergeCell ref="DJ3:DJ7"/>
    <mergeCell ref="DK3:DK7"/>
    <mergeCell ref="DL3:DL7"/>
    <mergeCell ref="DM3:DM7"/>
    <mergeCell ref="DN3:DN7"/>
    <mergeCell ref="DO3:DO7"/>
    <mergeCell ref="DP3:DP7"/>
    <mergeCell ref="DQ3:DQ7"/>
    <mergeCell ref="DR3:DR7"/>
    <mergeCell ref="DS3:DS7"/>
    <mergeCell ref="DT3:DT7"/>
    <mergeCell ref="DU3:DU7"/>
    <mergeCell ref="DV3:DV7"/>
    <mergeCell ref="DW3:DW7"/>
    <mergeCell ref="DX3:DX7"/>
    <mergeCell ref="DY3:DY7"/>
    <mergeCell ref="DZ3:DZ7"/>
    <mergeCell ref="EA3:EA7"/>
    <mergeCell ref="EB3:EB7"/>
    <mergeCell ref="EC3:EC7"/>
    <mergeCell ref="ED3:ED7"/>
    <mergeCell ref="EE3:EE7"/>
    <mergeCell ref="EF3:EF7"/>
    <mergeCell ref="EG3:EG7"/>
    <mergeCell ref="EH3:EH7"/>
    <mergeCell ref="EI3:EI7"/>
    <mergeCell ref="EJ3:EJ7"/>
    <mergeCell ref="EK3:EK7"/>
    <mergeCell ref="EL3:EL7"/>
    <mergeCell ref="EM3:EM7"/>
    <mergeCell ref="EN3:EN7"/>
    <mergeCell ref="EO3:EO7"/>
    <mergeCell ref="EP3:EP7"/>
    <mergeCell ref="EQ3:EQ7"/>
    <mergeCell ref="ER3:ER7"/>
    <mergeCell ref="ES3:ES7"/>
    <mergeCell ref="ET3:ET7"/>
    <mergeCell ref="EU3:EU7"/>
    <mergeCell ref="EV3:EV7"/>
    <mergeCell ref="EW3:EW7"/>
    <mergeCell ref="EX3:EX7"/>
    <mergeCell ref="EY3:EY7"/>
    <mergeCell ref="EZ3:EZ7"/>
    <mergeCell ref="FA3:FA7"/>
    <mergeCell ref="FB3:FB7"/>
    <mergeCell ref="FC3:FC7"/>
    <mergeCell ref="FD3:FD7"/>
    <mergeCell ref="FE3:FE7"/>
    <mergeCell ref="FF3:FF7"/>
    <mergeCell ref="FG3:FG7"/>
    <mergeCell ref="FH3:FH7"/>
    <mergeCell ref="FI3:FI7"/>
    <mergeCell ref="FJ3:FJ7"/>
    <mergeCell ref="FK3:FK7"/>
    <mergeCell ref="FL3:FL7"/>
    <mergeCell ref="FM3:FM7"/>
    <mergeCell ref="FN3:FN7"/>
    <mergeCell ref="FO3:FO7"/>
    <mergeCell ref="FP3:FP7"/>
    <mergeCell ref="FQ3:FQ7"/>
    <mergeCell ref="FR3:FR7"/>
    <mergeCell ref="FS3:FS7"/>
    <mergeCell ref="FT3:FT7"/>
    <mergeCell ref="FU3:FU7"/>
    <mergeCell ref="FV3:FV7"/>
    <mergeCell ref="FW3:FW7"/>
    <mergeCell ref="FX3:FX7"/>
    <mergeCell ref="FY3:FY7"/>
    <mergeCell ref="FZ3:FZ7"/>
    <mergeCell ref="GA3:GA7"/>
    <mergeCell ref="GB3:GB7"/>
    <mergeCell ref="GC3:GC7"/>
    <mergeCell ref="GD3:GD7"/>
    <mergeCell ref="GE3:GE7"/>
    <mergeCell ref="GF3:GF7"/>
    <mergeCell ref="GG3:GG7"/>
    <mergeCell ref="GH3:GH7"/>
    <mergeCell ref="GI3:GI7"/>
    <mergeCell ref="GJ3:GJ7"/>
    <mergeCell ref="GK3:GK7"/>
    <mergeCell ref="GL3:GL7"/>
    <mergeCell ref="GM3:GM7"/>
    <mergeCell ref="GN3:GN7"/>
    <mergeCell ref="GO3:GO7"/>
    <mergeCell ref="GP3:GP7"/>
    <mergeCell ref="GQ3:GQ7"/>
    <mergeCell ref="GR3:GR7"/>
    <mergeCell ref="GS3:GS7"/>
    <mergeCell ref="HE3:HE7"/>
    <mergeCell ref="GT3:GT7"/>
    <mergeCell ref="GU3:GU7"/>
    <mergeCell ref="GV3:GV7"/>
    <mergeCell ref="GW3:GW7"/>
    <mergeCell ref="GX3:GX7"/>
    <mergeCell ref="GY3:GY7"/>
    <mergeCell ref="HF3:HF7"/>
    <mergeCell ref="HG3:HG7"/>
    <mergeCell ref="HH3:HH7"/>
    <mergeCell ref="HI3:HI7"/>
    <mergeCell ref="HJ3:HJ7"/>
    <mergeCell ref="GZ3:GZ7"/>
    <mergeCell ref="HA3:HA7"/>
    <mergeCell ref="HB3:HB7"/>
    <mergeCell ref="HC3:HC7"/>
    <mergeCell ref="HD3:HD7"/>
    <mergeCell ref="C2:E2"/>
    <mergeCell ref="F2:H2"/>
    <mergeCell ref="C3:C7"/>
    <mergeCell ref="D3:D7"/>
    <mergeCell ref="E3:E7"/>
    <mergeCell ref="F3:F7"/>
    <mergeCell ref="G3:G7"/>
    <mergeCell ref="H3:H7"/>
  </mergeCells>
  <printOptions gridLines="1"/>
  <pageMargins left="0" right="0" top="0.35433070866141736" bottom="0" header="0.31496062992125984" footer="0.31496062992125984"/>
  <pageSetup paperSize="8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Налоговые</vt:lpstr>
      <vt:lpstr>Неналоговые</vt:lpstr>
      <vt:lpstr>Налоговые!Заголовки_для_печати</vt:lpstr>
      <vt:lpstr>Неналоговые!Заголовки_для_печати</vt:lpstr>
    </vt:vector>
  </TitlesOfParts>
  <Company>IVAFIN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KALACEVA</dc:creator>
  <cp:lastModifiedBy>Гусева Людмила Павловна</cp:lastModifiedBy>
  <cp:lastPrinted>2026-02-02T07:53:38Z</cp:lastPrinted>
  <dcterms:created xsi:type="dcterms:W3CDTF">2001-06-14T05:47:18Z</dcterms:created>
  <dcterms:modified xsi:type="dcterms:W3CDTF">2026-03-13T08:26:27Z</dcterms:modified>
</cp:coreProperties>
</file>