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IV квартал)\"/>
    </mc:Choice>
  </mc:AlternateContent>
  <bookViews>
    <workbookView xWindow="0" yWindow="0" windowWidth="28800" windowHeight="11835"/>
  </bookViews>
  <sheets>
    <sheet name="Налоговые" sheetId="1" r:id="rId1"/>
    <sheet name="Неналоговые" sheetId="2" r:id="rId2"/>
  </sheets>
  <externalReferences>
    <externalReference r:id="rId3"/>
  </externalReferences>
  <definedNames>
    <definedName name="_xlnm.Print_Titles" localSheetId="0">Налоговые!$A:$B,Налоговые!$2:$8</definedName>
    <definedName name="_xlnm.Print_Titles" localSheetId="1">Неналоговые!$A:$B,Неналоговые!$2:$8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D42" i="2" l="1"/>
  <c r="GA42" i="2"/>
  <c r="O42" i="2"/>
  <c r="L42" i="2"/>
  <c r="H42" i="2"/>
  <c r="GF42" i="2" s="1"/>
  <c r="HD41" i="2"/>
  <c r="HC41" i="2"/>
  <c r="HB41" i="2"/>
  <c r="HA41" i="2"/>
  <c r="GZ41" i="2"/>
  <c r="GY41" i="2"/>
  <c r="GX41" i="2"/>
  <c r="GW41" i="2"/>
  <c r="GV41" i="2"/>
  <c r="GU41" i="2"/>
  <c r="GT41" i="2"/>
  <c r="GS41" i="2"/>
  <c r="GR41" i="2"/>
  <c r="GQ41" i="2"/>
  <c r="GP41" i="2"/>
  <c r="GO41" i="2"/>
  <c r="GN41" i="2"/>
  <c r="GM41" i="2"/>
  <c r="GL41" i="2"/>
  <c r="GK41" i="2"/>
  <c r="GJ41" i="2"/>
  <c r="GI41" i="2"/>
  <c r="GH41" i="2"/>
  <c r="GG41" i="2"/>
  <c r="GD41" i="2"/>
  <c r="GA41" i="2"/>
  <c r="FZ41" i="2"/>
  <c r="FY41" i="2"/>
  <c r="FX41" i="2"/>
  <c r="FW41" i="2"/>
  <c r="FV41" i="2"/>
  <c r="FU41" i="2"/>
  <c r="FK41" i="2"/>
  <c r="FJ41" i="2"/>
  <c r="FI41" i="2"/>
  <c r="FH41" i="2"/>
  <c r="FG41" i="2"/>
  <c r="FF41" i="2"/>
  <c r="EV41" i="2"/>
  <c r="EU41" i="2"/>
  <c r="ET41" i="2"/>
  <c r="ES41" i="2"/>
  <c r="ER41" i="2"/>
  <c r="EQ41" i="2"/>
  <c r="EG41" i="2"/>
  <c r="EF41" i="2"/>
  <c r="EE41" i="2"/>
  <c r="ED41" i="2"/>
  <c r="EC41" i="2"/>
  <c r="EB41" i="2"/>
  <c r="DR41" i="2"/>
  <c r="DQ41" i="2"/>
  <c r="DP41" i="2"/>
  <c r="DO41" i="2"/>
  <c r="DN41" i="2"/>
  <c r="DM41" i="2"/>
  <c r="DC41" i="2"/>
  <c r="DB41" i="2"/>
  <c r="DA41" i="2"/>
  <c r="CZ41" i="2"/>
  <c r="CY41" i="2"/>
  <c r="CX41" i="2"/>
  <c r="CN41" i="2"/>
  <c r="CM41" i="2"/>
  <c r="CL41" i="2"/>
  <c r="CK41" i="2"/>
  <c r="CJ41" i="2"/>
  <c r="CI41" i="2"/>
  <c r="BY41" i="2"/>
  <c r="BX41" i="2"/>
  <c r="BW41" i="2"/>
  <c r="BV41" i="2"/>
  <c r="BU41" i="2"/>
  <c r="BT41" i="2"/>
  <c r="BJ41" i="2"/>
  <c r="BI41" i="2"/>
  <c r="BH41" i="2"/>
  <c r="BG41" i="2"/>
  <c r="BF41" i="2"/>
  <c r="BE41" i="2"/>
  <c r="AU41" i="2"/>
  <c r="AT41" i="2"/>
  <c r="AS41" i="2"/>
  <c r="AR41" i="2"/>
  <c r="AQ41" i="2"/>
  <c r="AP41" i="2"/>
  <c r="AF41" i="2"/>
  <c r="AE41" i="2"/>
  <c r="AD41" i="2"/>
  <c r="AC41" i="2"/>
  <c r="AB41" i="2"/>
  <c r="AA41" i="2"/>
  <c r="Q41" i="2"/>
  <c r="P41" i="2"/>
  <c r="O41" i="2"/>
  <c r="N41" i="2"/>
  <c r="M41" i="2"/>
  <c r="L41" i="2"/>
  <c r="FN40" i="2"/>
  <c r="FN42" i="2" s="1"/>
  <c r="FK40" i="2"/>
  <c r="FB40" i="2"/>
  <c r="FB42" i="2" s="1"/>
  <c r="EY40" i="2"/>
  <c r="EP40" i="2"/>
  <c r="EM40" i="2"/>
  <c r="EA40" i="2"/>
  <c r="DO40" i="2"/>
  <c r="DF40" i="2"/>
  <c r="DF42" i="2" s="1"/>
  <c r="CT40" i="2"/>
  <c r="CT42" i="2" s="1"/>
  <c r="GX42" i="2" s="1"/>
  <c r="CQ40" i="2"/>
  <c r="CH40" i="2"/>
  <c r="CE40" i="2"/>
  <c r="CE42" i="2" s="1"/>
  <c r="BS40" i="2"/>
  <c r="AX40" i="2"/>
  <c r="AX42" i="2" s="1"/>
  <c r="AL40" i="2"/>
  <c r="AL42" i="2" s="1"/>
  <c r="AI40" i="2"/>
  <c r="Z40" i="2"/>
  <c r="W40" i="2"/>
  <c r="K40" i="2"/>
  <c r="HD39" i="2"/>
  <c r="HA39" i="2"/>
  <c r="GF39" i="2"/>
  <c r="GC39" i="2"/>
  <c r="FT39" i="2"/>
  <c r="FT40" i="2" s="1"/>
  <c r="FT42" i="2" s="1"/>
  <c r="FS39" i="2"/>
  <c r="FQ39" i="2"/>
  <c r="FP39" i="2"/>
  <c r="FY39" i="2" s="1"/>
  <c r="FO39" i="2"/>
  <c r="FN39" i="2"/>
  <c r="FW39" i="2" s="1"/>
  <c r="FM39" i="2"/>
  <c r="FL39" i="2"/>
  <c r="FU39" i="2" s="1"/>
  <c r="FH39" i="2"/>
  <c r="FE39" i="2"/>
  <c r="FE40" i="2" s="1"/>
  <c r="FE42" i="2" s="1"/>
  <c r="FD39" i="2"/>
  <c r="FB39" i="2"/>
  <c r="FA39" i="2"/>
  <c r="EY39" i="2"/>
  <c r="EX39" i="2"/>
  <c r="FG39" i="2" s="1"/>
  <c r="EV39" i="2"/>
  <c r="EP39" i="2"/>
  <c r="EO39" i="2"/>
  <c r="EM39" i="2"/>
  <c r="EL39" i="2"/>
  <c r="HC39" i="2" s="1"/>
  <c r="EJ39" i="2"/>
  <c r="EJ40" i="2" s="1"/>
  <c r="EI39" i="2"/>
  <c r="EA39" i="2"/>
  <c r="DZ39" i="2"/>
  <c r="DX39" i="2"/>
  <c r="DX40" i="2" s="1"/>
  <c r="DX42" i="2" s="1"/>
  <c r="DW39" i="2"/>
  <c r="DV39" i="2" s="1"/>
  <c r="DU39" i="2"/>
  <c r="DT39" i="2"/>
  <c r="DS39" i="2"/>
  <c r="EB39" i="2" s="1"/>
  <c r="DL39" i="2"/>
  <c r="DK39" i="2"/>
  <c r="DI39" i="2"/>
  <c r="DI40" i="2" s="1"/>
  <c r="DI42" i="2" s="1"/>
  <c r="DH39" i="2"/>
  <c r="DF39" i="2"/>
  <c r="DO39" i="2" s="1"/>
  <c r="DE39" i="2"/>
  <c r="CZ39" i="2"/>
  <c r="CW39" i="2"/>
  <c r="CV39" i="2"/>
  <c r="CU39" i="2"/>
  <c r="CT39" i="2"/>
  <c r="GX39" i="2" s="1"/>
  <c r="CS39" i="2"/>
  <c r="CQ39" i="2"/>
  <c r="CP39" i="2"/>
  <c r="CY39" i="2" s="1"/>
  <c r="CN39" i="2"/>
  <c r="CH39" i="2"/>
  <c r="CG39" i="2"/>
  <c r="CE39" i="2"/>
  <c r="CD39" i="2"/>
  <c r="CB39" i="2"/>
  <c r="CB40" i="2" s="1"/>
  <c r="CA39" i="2"/>
  <c r="BZ39" i="2" s="1"/>
  <c r="BY39" i="2"/>
  <c r="BS39" i="2"/>
  <c r="BR39" i="2"/>
  <c r="BP39" i="2"/>
  <c r="BP40" i="2" s="1"/>
  <c r="BP42" i="2" s="1"/>
  <c r="BO39" i="2"/>
  <c r="BN39" i="2" s="1"/>
  <c r="BM39" i="2"/>
  <c r="BL39" i="2"/>
  <c r="BU39" i="2" s="1"/>
  <c r="BK39" i="2"/>
  <c r="BD39" i="2"/>
  <c r="BC39" i="2"/>
  <c r="BB39" i="2" s="1"/>
  <c r="BA39" i="2"/>
  <c r="BA40" i="2" s="1"/>
  <c r="AZ39" i="2"/>
  <c r="GQ39" i="2" s="1"/>
  <c r="AX39" i="2"/>
  <c r="AW39" i="2"/>
  <c r="AR39" i="2"/>
  <c r="AO39" i="2"/>
  <c r="AO40" i="2" s="1"/>
  <c r="AO42" i="2" s="1"/>
  <c r="AN39" i="2"/>
  <c r="AL39" i="2"/>
  <c r="AK39" i="2"/>
  <c r="AI39" i="2"/>
  <c r="AH39" i="2"/>
  <c r="AQ39" i="2" s="1"/>
  <c r="AF39" i="2"/>
  <c r="AC39" i="2"/>
  <c r="Z39" i="2"/>
  <c r="GI39" i="2" s="1"/>
  <c r="Y39" i="2"/>
  <c r="W39" i="2"/>
  <c r="GL39" i="2" s="1"/>
  <c r="V39" i="2"/>
  <c r="T39" i="2"/>
  <c r="T40" i="2" s="1"/>
  <c r="S39" i="2"/>
  <c r="R39" i="2" s="1"/>
  <c r="K39" i="2"/>
  <c r="J39" i="2"/>
  <c r="H39" i="2"/>
  <c r="H40" i="2" s="1"/>
  <c r="GF40" i="2" s="1"/>
  <c r="G39" i="2"/>
  <c r="GE39" i="2" s="1"/>
  <c r="E39" i="2"/>
  <c r="D39" i="2"/>
  <c r="M39" i="2" s="1"/>
  <c r="C39" i="2"/>
  <c r="HD38" i="2"/>
  <c r="HC38" i="2"/>
  <c r="HA38" i="2"/>
  <c r="GZ38" i="2"/>
  <c r="GX38" i="2"/>
  <c r="GW38" i="2"/>
  <c r="GU38" i="2"/>
  <c r="GT38" i="2"/>
  <c r="GR38" i="2"/>
  <c r="GQ38" i="2"/>
  <c r="GO38" i="2"/>
  <c r="GN38" i="2"/>
  <c r="GL38" i="2"/>
  <c r="GK38" i="2"/>
  <c r="GI38" i="2"/>
  <c r="GH38" i="2"/>
  <c r="GF38" i="2"/>
  <c r="GE38" i="2"/>
  <c r="GC38" i="2"/>
  <c r="GB38" i="2"/>
  <c r="FZ38" i="2"/>
  <c r="FY38" i="2"/>
  <c r="FW38" i="2"/>
  <c r="FV38" i="2"/>
  <c r="FU38" i="2"/>
  <c r="FR38" i="2"/>
  <c r="FO38" i="2"/>
  <c r="FX38" i="2" s="1"/>
  <c r="FL38" i="2"/>
  <c r="FK38" i="2"/>
  <c r="FJ38" i="2"/>
  <c r="FH38" i="2"/>
  <c r="FG38" i="2"/>
  <c r="FC38" i="2"/>
  <c r="EZ38" i="2"/>
  <c r="FF38" i="2" s="1"/>
  <c r="EW38" i="2"/>
  <c r="EV38" i="2"/>
  <c r="EU38" i="2"/>
  <c r="ES38" i="2"/>
  <c r="ER38" i="2"/>
  <c r="EN38" i="2"/>
  <c r="EK38" i="2"/>
  <c r="HB38" i="2" s="1"/>
  <c r="EH38" i="2"/>
  <c r="EQ38" i="2" s="1"/>
  <c r="EG38" i="2"/>
  <c r="EF38" i="2"/>
  <c r="EE38" i="2"/>
  <c r="ED38" i="2"/>
  <c r="EC38" i="2"/>
  <c r="DY38" i="2"/>
  <c r="DV38" i="2"/>
  <c r="DS38" i="2"/>
  <c r="EB38" i="2" s="1"/>
  <c r="DR38" i="2"/>
  <c r="DQ38" i="2"/>
  <c r="DO38" i="2"/>
  <c r="DN38" i="2"/>
  <c r="DM38" i="2"/>
  <c r="DJ38" i="2"/>
  <c r="DP38" i="2" s="1"/>
  <c r="DG38" i="2"/>
  <c r="DD38" i="2"/>
  <c r="DC38" i="2"/>
  <c r="DB38" i="2"/>
  <c r="CZ38" i="2"/>
  <c r="CY38" i="2"/>
  <c r="CU38" i="2"/>
  <c r="DA38" i="2" s="1"/>
  <c r="CR38" i="2"/>
  <c r="GV38" i="2" s="1"/>
  <c r="CO38" i="2"/>
  <c r="CN38" i="2"/>
  <c r="CM38" i="2"/>
  <c r="CK38" i="2"/>
  <c r="CJ38" i="2"/>
  <c r="CF38" i="2"/>
  <c r="CL38" i="2" s="1"/>
  <c r="CC38" i="2"/>
  <c r="BZ38" i="2"/>
  <c r="CI38" i="2" s="1"/>
  <c r="BY38" i="2"/>
  <c r="BX38" i="2"/>
  <c r="BW38" i="2"/>
  <c r="BV38" i="2"/>
  <c r="BU38" i="2"/>
  <c r="BQ38" i="2"/>
  <c r="BN38" i="2"/>
  <c r="BT38" i="2" s="1"/>
  <c r="BK38" i="2"/>
  <c r="BJ38" i="2"/>
  <c r="BI38" i="2"/>
  <c r="BG38" i="2"/>
  <c r="BF38" i="2"/>
  <c r="BE38" i="2"/>
  <c r="BB38" i="2"/>
  <c r="AY38" i="2"/>
  <c r="BH38" i="2" s="1"/>
  <c r="AV38" i="2"/>
  <c r="AU38" i="2"/>
  <c r="AT38" i="2"/>
  <c r="AR38" i="2"/>
  <c r="AQ38" i="2"/>
  <c r="AM38" i="2"/>
  <c r="AJ38" i="2"/>
  <c r="AG38" i="2"/>
  <c r="AF38" i="2"/>
  <c r="AE38" i="2"/>
  <c r="AC38" i="2"/>
  <c r="AB38" i="2"/>
  <c r="X38" i="2"/>
  <c r="U38" i="2"/>
  <c r="GJ38" i="2" s="1"/>
  <c r="R38" i="2"/>
  <c r="Q38" i="2"/>
  <c r="P38" i="2"/>
  <c r="N38" i="2"/>
  <c r="M38" i="2"/>
  <c r="I38" i="2"/>
  <c r="GA38" i="2" s="1"/>
  <c r="F38" i="2"/>
  <c r="C38" i="2"/>
  <c r="HD37" i="2"/>
  <c r="HC37" i="2"/>
  <c r="HA37" i="2"/>
  <c r="GZ37" i="2"/>
  <c r="GX37" i="2"/>
  <c r="GW37" i="2"/>
  <c r="GU37" i="2"/>
  <c r="GT37" i="2"/>
  <c r="GR37" i="2"/>
  <c r="GQ37" i="2"/>
  <c r="GO37" i="2"/>
  <c r="GN37" i="2"/>
  <c r="GL37" i="2"/>
  <c r="GK37" i="2"/>
  <c r="GI37" i="2"/>
  <c r="GH37" i="2"/>
  <c r="GF37" i="2"/>
  <c r="GE37" i="2"/>
  <c r="GC37" i="2"/>
  <c r="GB37" i="2"/>
  <c r="FZ37" i="2"/>
  <c r="FY37" i="2"/>
  <c r="FW37" i="2"/>
  <c r="FV37" i="2"/>
  <c r="FR37" i="2"/>
  <c r="FO37" i="2"/>
  <c r="FL37" i="2"/>
  <c r="FK37" i="2"/>
  <c r="FJ37" i="2"/>
  <c r="FH37" i="2"/>
  <c r="FG37" i="2"/>
  <c r="FC37" i="2"/>
  <c r="EZ37" i="2"/>
  <c r="FF37" i="2" s="1"/>
  <c r="EW37" i="2"/>
  <c r="EV37" i="2"/>
  <c r="EU37" i="2"/>
  <c r="ES37" i="2"/>
  <c r="ER37" i="2"/>
  <c r="EN37" i="2"/>
  <c r="ET37" i="2" s="1"/>
  <c r="EK37" i="2"/>
  <c r="EH37" i="2"/>
  <c r="EG37" i="2"/>
  <c r="EF37" i="2"/>
  <c r="ED37" i="2"/>
  <c r="EC37" i="2"/>
  <c r="DY37" i="2"/>
  <c r="EE37" i="2" s="1"/>
  <c r="DV37" i="2"/>
  <c r="DS37" i="2"/>
  <c r="DR37" i="2"/>
  <c r="DQ37" i="2"/>
  <c r="DO37" i="2"/>
  <c r="DN37" i="2"/>
  <c r="DJ37" i="2"/>
  <c r="DG37" i="2"/>
  <c r="DM37" i="2" s="1"/>
  <c r="DD37" i="2"/>
  <c r="DC37" i="2"/>
  <c r="DB37" i="2"/>
  <c r="DA37" i="2"/>
  <c r="CZ37" i="2"/>
  <c r="CY37" i="2"/>
  <c r="CU37" i="2"/>
  <c r="CR37" i="2"/>
  <c r="CO37" i="2"/>
  <c r="CN37" i="2"/>
  <c r="CM37" i="2"/>
  <c r="CK37" i="2"/>
  <c r="CJ37" i="2"/>
  <c r="CF37" i="2"/>
  <c r="CC37" i="2"/>
  <c r="CI37" i="2" s="1"/>
  <c r="BZ37" i="2"/>
  <c r="BY37" i="2"/>
  <c r="BX37" i="2"/>
  <c r="BV37" i="2"/>
  <c r="BU37" i="2"/>
  <c r="BQ37" i="2"/>
  <c r="BN37" i="2"/>
  <c r="BK37" i="2"/>
  <c r="BT37" i="2" s="1"/>
  <c r="BJ37" i="2"/>
  <c r="BI37" i="2"/>
  <c r="BG37" i="2"/>
  <c r="BF37" i="2"/>
  <c r="BB37" i="2"/>
  <c r="AY37" i="2"/>
  <c r="AV37" i="2"/>
  <c r="AU37" i="2"/>
  <c r="AT37" i="2"/>
  <c r="AR37" i="2"/>
  <c r="AQ37" i="2"/>
  <c r="AM37" i="2"/>
  <c r="AJ37" i="2"/>
  <c r="AP37" i="2" s="1"/>
  <c r="AG37" i="2"/>
  <c r="AF37" i="2"/>
  <c r="AE37" i="2"/>
  <c r="AC37" i="2"/>
  <c r="AB37" i="2"/>
  <c r="X37" i="2"/>
  <c r="U37" i="2"/>
  <c r="R37" i="2"/>
  <c r="Q37" i="2"/>
  <c r="P37" i="2"/>
  <c r="N37" i="2"/>
  <c r="M37" i="2"/>
  <c r="I37" i="2"/>
  <c r="F37" i="2"/>
  <c r="GD37" i="2" s="1"/>
  <c r="C37" i="2"/>
  <c r="HD36" i="2"/>
  <c r="HC36" i="2"/>
  <c r="HA36" i="2"/>
  <c r="GZ36" i="2"/>
  <c r="GX36" i="2"/>
  <c r="GW36" i="2"/>
  <c r="GU36" i="2"/>
  <c r="GT36" i="2"/>
  <c r="GR36" i="2"/>
  <c r="GQ36" i="2"/>
  <c r="GO36" i="2"/>
  <c r="GN36" i="2"/>
  <c r="GL36" i="2"/>
  <c r="GK36" i="2"/>
  <c r="GI36" i="2"/>
  <c r="GH36" i="2"/>
  <c r="GF36" i="2"/>
  <c r="GE36" i="2"/>
  <c r="GC36" i="2"/>
  <c r="GB36" i="2"/>
  <c r="FZ36" i="2"/>
  <c r="FY36" i="2"/>
  <c r="FW36" i="2"/>
  <c r="FV36" i="2"/>
  <c r="FU36" i="2"/>
  <c r="FR36" i="2"/>
  <c r="FO36" i="2"/>
  <c r="FX36" i="2" s="1"/>
  <c r="FL36" i="2"/>
  <c r="FK36" i="2"/>
  <c r="FJ36" i="2"/>
  <c r="FH36" i="2"/>
  <c r="FG36" i="2"/>
  <c r="FC36" i="2"/>
  <c r="EZ36" i="2"/>
  <c r="EW36" i="2"/>
  <c r="EV36" i="2"/>
  <c r="EU36" i="2"/>
  <c r="ES36" i="2"/>
  <c r="ER36" i="2"/>
  <c r="EN36" i="2"/>
  <c r="EK36" i="2"/>
  <c r="EH36" i="2"/>
  <c r="EQ36" i="2" s="1"/>
  <c r="EG36" i="2"/>
  <c r="EF36" i="2"/>
  <c r="ED36" i="2"/>
  <c r="EC36" i="2"/>
  <c r="DY36" i="2"/>
  <c r="DV36" i="2"/>
  <c r="EB36" i="2" s="1"/>
  <c r="DS36" i="2"/>
  <c r="DR36" i="2"/>
  <c r="DQ36" i="2"/>
  <c r="DO36" i="2"/>
  <c r="DN36" i="2"/>
  <c r="DM36" i="2"/>
  <c r="DJ36" i="2"/>
  <c r="DG36" i="2"/>
  <c r="DD36" i="2"/>
  <c r="DC36" i="2"/>
  <c r="DB36" i="2"/>
  <c r="CZ36" i="2"/>
  <c r="CY36" i="2"/>
  <c r="CU36" i="2"/>
  <c r="CR36" i="2"/>
  <c r="CO36" i="2"/>
  <c r="CN36" i="2"/>
  <c r="CM36" i="2"/>
  <c r="CK36" i="2"/>
  <c r="CJ36" i="2"/>
  <c r="CF36" i="2"/>
  <c r="CL36" i="2" s="1"/>
  <c r="CC36" i="2"/>
  <c r="CI36" i="2" s="1"/>
  <c r="BZ36" i="2"/>
  <c r="BY36" i="2"/>
  <c r="BX36" i="2"/>
  <c r="BV36" i="2"/>
  <c r="BU36" i="2"/>
  <c r="BQ36" i="2"/>
  <c r="BW36" i="2" s="1"/>
  <c r="BN36" i="2"/>
  <c r="BK36" i="2"/>
  <c r="BT36" i="2" s="1"/>
  <c r="BJ36" i="2"/>
  <c r="BI36" i="2"/>
  <c r="BG36" i="2"/>
  <c r="BF36" i="2"/>
  <c r="BE36" i="2"/>
  <c r="BB36" i="2"/>
  <c r="AY36" i="2"/>
  <c r="AV36" i="2"/>
  <c r="AU36" i="2"/>
  <c r="AT36" i="2"/>
  <c r="AR36" i="2"/>
  <c r="AQ36" i="2"/>
  <c r="AM36" i="2"/>
  <c r="AJ36" i="2"/>
  <c r="AG36" i="2"/>
  <c r="AF36" i="2"/>
  <c r="AE36" i="2"/>
  <c r="AC36" i="2"/>
  <c r="AB36" i="2"/>
  <c r="X36" i="2"/>
  <c r="AD36" i="2" s="1"/>
  <c r="U36" i="2"/>
  <c r="R36" i="2"/>
  <c r="Q36" i="2"/>
  <c r="P36" i="2"/>
  <c r="N36" i="2"/>
  <c r="M36" i="2"/>
  <c r="I36" i="2"/>
  <c r="F36" i="2"/>
  <c r="GD36" i="2" s="1"/>
  <c r="C36" i="2"/>
  <c r="HD35" i="2"/>
  <c r="HC35" i="2"/>
  <c r="HA35" i="2"/>
  <c r="GZ35" i="2"/>
  <c r="GX35" i="2"/>
  <c r="GW35" i="2"/>
  <c r="GU35" i="2"/>
  <c r="GT35" i="2"/>
  <c r="GR35" i="2"/>
  <c r="GQ35" i="2"/>
  <c r="GO35" i="2"/>
  <c r="GN35" i="2"/>
  <c r="GL35" i="2"/>
  <c r="GK35" i="2"/>
  <c r="GI35" i="2"/>
  <c r="GH35" i="2"/>
  <c r="GF35" i="2"/>
  <c r="GE35" i="2"/>
  <c r="GC35" i="2"/>
  <c r="GB35" i="2"/>
  <c r="FZ35" i="2"/>
  <c r="FY35" i="2"/>
  <c r="FW35" i="2"/>
  <c r="FV35" i="2"/>
  <c r="FR35" i="2"/>
  <c r="FO35" i="2"/>
  <c r="FL35" i="2"/>
  <c r="FK35" i="2"/>
  <c r="FJ35" i="2"/>
  <c r="FH35" i="2"/>
  <c r="FG35" i="2"/>
  <c r="FC35" i="2"/>
  <c r="EZ35" i="2"/>
  <c r="FF35" i="2" s="1"/>
  <c r="EW35" i="2"/>
  <c r="EV35" i="2"/>
  <c r="EU35" i="2"/>
  <c r="ES35" i="2"/>
  <c r="ER35" i="2"/>
  <c r="EQ35" i="2"/>
  <c r="EN35" i="2"/>
  <c r="ET35" i="2" s="1"/>
  <c r="EK35" i="2"/>
  <c r="EH35" i="2"/>
  <c r="EG35" i="2"/>
  <c r="EF35" i="2"/>
  <c r="ED35" i="2"/>
  <c r="EC35" i="2"/>
  <c r="DY35" i="2"/>
  <c r="EE35" i="2" s="1"/>
  <c r="DV35" i="2"/>
  <c r="DS35" i="2"/>
  <c r="EB35" i="2" s="1"/>
  <c r="DR35" i="2"/>
  <c r="DQ35" i="2"/>
  <c r="DO35" i="2"/>
  <c r="DN35" i="2"/>
  <c r="DJ35" i="2"/>
  <c r="DP35" i="2" s="1"/>
  <c r="DG35" i="2"/>
  <c r="DM35" i="2" s="1"/>
  <c r="DD35" i="2"/>
  <c r="DC35" i="2"/>
  <c r="DB35" i="2"/>
  <c r="CZ35" i="2"/>
  <c r="CY35" i="2"/>
  <c r="CU35" i="2"/>
  <c r="CR35" i="2"/>
  <c r="CO35" i="2"/>
  <c r="CN35" i="2"/>
  <c r="CM35" i="2"/>
  <c r="CK35" i="2"/>
  <c r="CJ35" i="2"/>
  <c r="CF35" i="2"/>
  <c r="CL35" i="2" s="1"/>
  <c r="CC35" i="2"/>
  <c r="BZ35" i="2"/>
  <c r="CI35" i="2" s="1"/>
  <c r="BY35" i="2"/>
  <c r="BX35" i="2"/>
  <c r="BV35" i="2"/>
  <c r="BU35" i="2"/>
  <c r="BQ35" i="2"/>
  <c r="BW35" i="2" s="1"/>
  <c r="BN35" i="2"/>
  <c r="BK35" i="2"/>
  <c r="BJ35" i="2"/>
  <c r="BI35" i="2"/>
  <c r="BG35" i="2"/>
  <c r="BF35" i="2"/>
  <c r="BE35" i="2"/>
  <c r="BB35" i="2"/>
  <c r="AY35" i="2"/>
  <c r="AV35" i="2"/>
  <c r="AU35" i="2"/>
  <c r="AT35" i="2"/>
  <c r="AR35" i="2"/>
  <c r="AQ35" i="2"/>
  <c r="AM35" i="2"/>
  <c r="AJ35" i="2"/>
  <c r="AS35" i="2" s="1"/>
  <c r="AG35" i="2"/>
  <c r="AF35" i="2"/>
  <c r="AE35" i="2"/>
  <c r="AC35" i="2"/>
  <c r="AB35" i="2"/>
  <c r="X35" i="2"/>
  <c r="U35" i="2"/>
  <c r="R35" i="2"/>
  <c r="AA35" i="2" s="1"/>
  <c r="Q35" i="2"/>
  <c r="P35" i="2"/>
  <c r="N35" i="2"/>
  <c r="M35" i="2"/>
  <c r="I35" i="2"/>
  <c r="F35" i="2"/>
  <c r="GD35" i="2" s="1"/>
  <c r="C35" i="2"/>
  <c r="L35" i="2" s="1"/>
  <c r="HD34" i="2"/>
  <c r="HC34" i="2"/>
  <c r="HA34" i="2"/>
  <c r="GZ34" i="2"/>
  <c r="GY34" i="2"/>
  <c r="GX34" i="2"/>
  <c r="GW34" i="2"/>
  <c r="GU34" i="2"/>
  <c r="GT34" i="2"/>
  <c r="GR34" i="2"/>
  <c r="GQ34" i="2"/>
  <c r="GO34" i="2"/>
  <c r="GN34" i="2"/>
  <c r="GM34" i="2"/>
  <c r="GL34" i="2"/>
  <c r="GK34" i="2"/>
  <c r="GI34" i="2"/>
  <c r="GH34" i="2"/>
  <c r="GF34" i="2"/>
  <c r="GE34" i="2"/>
  <c r="GC34" i="2"/>
  <c r="GB34" i="2"/>
  <c r="GA34" i="2"/>
  <c r="FZ34" i="2"/>
  <c r="FY34" i="2"/>
  <c r="FW34" i="2"/>
  <c r="FV34" i="2"/>
  <c r="FR34" i="2"/>
  <c r="FO34" i="2"/>
  <c r="FX34" i="2" s="1"/>
  <c r="FL34" i="2"/>
  <c r="FU34" i="2" s="1"/>
  <c r="FK34" i="2"/>
  <c r="FJ34" i="2"/>
  <c r="FI34" i="2"/>
  <c r="FH34" i="2"/>
  <c r="FG34" i="2"/>
  <c r="FC34" i="2"/>
  <c r="EZ34" i="2"/>
  <c r="FF34" i="2" s="1"/>
  <c r="EW34" i="2"/>
  <c r="EV34" i="2"/>
  <c r="EU34" i="2"/>
  <c r="ES34" i="2"/>
  <c r="ER34" i="2"/>
  <c r="EQ34" i="2"/>
  <c r="EN34" i="2"/>
  <c r="ET34" i="2" s="1"/>
  <c r="EK34" i="2"/>
  <c r="HB34" i="2" s="1"/>
  <c r="EH34" i="2"/>
  <c r="EG34" i="2"/>
  <c r="EF34" i="2"/>
  <c r="ED34" i="2"/>
  <c r="EC34" i="2"/>
  <c r="DY34" i="2"/>
  <c r="EE34" i="2" s="1"/>
  <c r="DV34" i="2"/>
  <c r="DS34" i="2"/>
  <c r="EB34" i="2" s="1"/>
  <c r="DR34" i="2"/>
  <c r="DQ34" i="2"/>
  <c r="DO34" i="2"/>
  <c r="DN34" i="2"/>
  <c r="DJ34" i="2"/>
  <c r="DP34" i="2" s="1"/>
  <c r="DG34" i="2"/>
  <c r="DM34" i="2" s="1"/>
  <c r="DD34" i="2"/>
  <c r="DC34" i="2"/>
  <c r="DB34" i="2"/>
  <c r="CZ34" i="2"/>
  <c r="CY34" i="2"/>
  <c r="CU34" i="2"/>
  <c r="GS34" i="2" s="1"/>
  <c r="CR34" i="2"/>
  <c r="GV34" i="2" s="1"/>
  <c r="CO34" i="2"/>
  <c r="CN34" i="2"/>
  <c r="CM34" i="2"/>
  <c r="CK34" i="2"/>
  <c r="CJ34" i="2"/>
  <c r="CI34" i="2"/>
  <c r="CF34" i="2"/>
  <c r="CL34" i="2" s="1"/>
  <c r="CC34" i="2"/>
  <c r="BZ34" i="2"/>
  <c r="BY34" i="2"/>
  <c r="BX34" i="2"/>
  <c r="BV34" i="2"/>
  <c r="BU34" i="2"/>
  <c r="BQ34" i="2"/>
  <c r="BW34" i="2" s="1"/>
  <c r="BN34" i="2"/>
  <c r="BK34" i="2"/>
  <c r="BT34" i="2" s="1"/>
  <c r="BJ34" i="2"/>
  <c r="BI34" i="2"/>
  <c r="BG34" i="2"/>
  <c r="BF34" i="2"/>
  <c r="BB34" i="2"/>
  <c r="AY34" i="2"/>
  <c r="BH34" i="2" s="1"/>
  <c r="AV34" i="2"/>
  <c r="BE34" i="2" s="1"/>
  <c r="AU34" i="2"/>
  <c r="AT34" i="2"/>
  <c r="AS34" i="2"/>
  <c r="AR34" i="2"/>
  <c r="AQ34" i="2"/>
  <c r="AM34" i="2"/>
  <c r="AJ34" i="2"/>
  <c r="AP34" i="2" s="1"/>
  <c r="AG34" i="2"/>
  <c r="AF34" i="2"/>
  <c r="AE34" i="2"/>
  <c r="AC34" i="2"/>
  <c r="AB34" i="2"/>
  <c r="AA34" i="2"/>
  <c r="X34" i="2"/>
  <c r="GG34" i="2" s="1"/>
  <c r="U34" i="2"/>
  <c r="GJ34" i="2" s="1"/>
  <c r="R34" i="2"/>
  <c r="Q34" i="2"/>
  <c r="P34" i="2"/>
  <c r="N34" i="2"/>
  <c r="M34" i="2"/>
  <c r="I34" i="2"/>
  <c r="O34" i="2" s="1"/>
  <c r="F34" i="2"/>
  <c r="GD34" i="2" s="1"/>
  <c r="C34" i="2"/>
  <c r="L34" i="2" s="1"/>
  <c r="HD33" i="2"/>
  <c r="HC33" i="2"/>
  <c r="HA33" i="2"/>
  <c r="GZ33" i="2"/>
  <c r="GX33" i="2"/>
  <c r="GW33" i="2"/>
  <c r="GU33" i="2"/>
  <c r="GT33" i="2"/>
  <c r="GS33" i="2"/>
  <c r="GR33" i="2"/>
  <c r="GQ33" i="2"/>
  <c r="GO33" i="2"/>
  <c r="GN33" i="2"/>
  <c r="GL33" i="2"/>
  <c r="GK33" i="2"/>
  <c r="GI33" i="2"/>
  <c r="GH33" i="2"/>
  <c r="GG33" i="2"/>
  <c r="GF33" i="2"/>
  <c r="GE33" i="2"/>
  <c r="GC33" i="2"/>
  <c r="GB33" i="2"/>
  <c r="FZ33" i="2"/>
  <c r="FY33" i="2"/>
  <c r="FW33" i="2"/>
  <c r="FV33" i="2"/>
  <c r="FU33" i="2"/>
  <c r="FR33" i="2"/>
  <c r="FO33" i="2"/>
  <c r="FX33" i="2" s="1"/>
  <c r="FL33" i="2"/>
  <c r="FK33" i="2"/>
  <c r="FJ33" i="2"/>
  <c r="FH33" i="2"/>
  <c r="FG33" i="2"/>
  <c r="FC33" i="2"/>
  <c r="EZ33" i="2"/>
  <c r="FI33" i="2" s="1"/>
  <c r="EW33" i="2"/>
  <c r="EV33" i="2"/>
  <c r="EU33" i="2"/>
  <c r="ER33" i="2"/>
  <c r="EQ33" i="2"/>
  <c r="EN33" i="2"/>
  <c r="ET33" i="2" s="1"/>
  <c r="EK33" i="2"/>
  <c r="EH33" i="2"/>
  <c r="EG33" i="2"/>
  <c r="EF33" i="2"/>
  <c r="EE33" i="2"/>
  <c r="ED33" i="2"/>
  <c r="EC33" i="2"/>
  <c r="DY33" i="2"/>
  <c r="DV33" i="2"/>
  <c r="DS33" i="2"/>
  <c r="EB33" i="2" s="1"/>
  <c r="DR33" i="2"/>
  <c r="DQ33" i="2"/>
  <c r="DO33" i="2"/>
  <c r="DN33" i="2"/>
  <c r="DM33" i="2"/>
  <c r="DJ33" i="2"/>
  <c r="DG33" i="2"/>
  <c r="DP33" i="2" s="1"/>
  <c r="DD33" i="2"/>
  <c r="DC33" i="2"/>
  <c r="DB33" i="2"/>
  <c r="DA33" i="2"/>
  <c r="CZ33" i="2"/>
  <c r="CY33" i="2"/>
  <c r="CU33" i="2"/>
  <c r="CR33" i="2"/>
  <c r="CX33" i="2" s="1"/>
  <c r="CO33" i="2"/>
  <c r="CN33" i="2"/>
  <c r="CM33" i="2"/>
  <c r="CL33" i="2"/>
  <c r="CK33" i="2"/>
  <c r="CJ33" i="2"/>
  <c r="CI33" i="2"/>
  <c r="CF33" i="2"/>
  <c r="CC33" i="2"/>
  <c r="BZ33" i="2"/>
  <c r="BY33" i="2"/>
  <c r="BX33" i="2"/>
  <c r="BV33" i="2"/>
  <c r="BU33" i="2"/>
  <c r="BQ33" i="2"/>
  <c r="BN33" i="2"/>
  <c r="BK33" i="2"/>
  <c r="BJ33" i="2"/>
  <c r="BI33" i="2"/>
  <c r="BG33" i="2"/>
  <c r="BF33" i="2"/>
  <c r="BE33" i="2"/>
  <c r="BB33" i="2"/>
  <c r="GM33" i="2" s="1"/>
  <c r="AY33" i="2"/>
  <c r="AV33" i="2"/>
  <c r="AU33" i="2"/>
  <c r="AT33" i="2"/>
  <c r="AS33" i="2"/>
  <c r="AR33" i="2"/>
  <c r="AQ33" i="2"/>
  <c r="AM33" i="2"/>
  <c r="AJ33" i="2"/>
  <c r="AP33" i="2" s="1"/>
  <c r="AG33" i="2"/>
  <c r="AF33" i="2"/>
  <c r="AE33" i="2"/>
  <c r="AD33" i="2"/>
  <c r="AC33" i="2"/>
  <c r="AB33" i="2"/>
  <c r="AA33" i="2"/>
  <c r="X33" i="2"/>
  <c r="U33" i="2"/>
  <c r="GJ33" i="2" s="1"/>
  <c r="R33" i="2"/>
  <c r="Q33" i="2"/>
  <c r="P33" i="2"/>
  <c r="N33" i="2"/>
  <c r="M33" i="2"/>
  <c r="I33" i="2"/>
  <c r="GA33" i="2" s="1"/>
  <c r="F33" i="2"/>
  <c r="C33" i="2"/>
  <c r="L33" i="2" s="1"/>
  <c r="HD32" i="2"/>
  <c r="HC32" i="2"/>
  <c r="HA32" i="2"/>
  <c r="GZ32" i="2"/>
  <c r="GX32" i="2"/>
  <c r="GW32" i="2"/>
  <c r="GV32" i="2"/>
  <c r="GU32" i="2"/>
  <c r="GT32" i="2"/>
  <c r="GS32" i="2"/>
  <c r="GR32" i="2"/>
  <c r="GQ32" i="2"/>
  <c r="GP32" i="2"/>
  <c r="GO32" i="2"/>
  <c r="GN32" i="2"/>
  <c r="GL32" i="2"/>
  <c r="GK32" i="2"/>
  <c r="GI32" i="2"/>
  <c r="GH32" i="2"/>
  <c r="GF32" i="2"/>
  <c r="GE32" i="2"/>
  <c r="GD32" i="2"/>
  <c r="GC32" i="2"/>
  <c r="GB32" i="2"/>
  <c r="GA32" i="2"/>
  <c r="FZ32" i="2"/>
  <c r="FY32" i="2"/>
  <c r="FX32" i="2"/>
  <c r="FW32" i="2"/>
  <c r="FV32" i="2"/>
  <c r="FU32" i="2"/>
  <c r="FR32" i="2"/>
  <c r="FO32" i="2"/>
  <c r="FL32" i="2"/>
  <c r="FK32" i="2"/>
  <c r="FJ32" i="2"/>
  <c r="FH32" i="2"/>
  <c r="FG32" i="2"/>
  <c r="FC32" i="2"/>
  <c r="EZ32" i="2"/>
  <c r="EW32" i="2"/>
  <c r="EV32" i="2"/>
  <c r="EU32" i="2"/>
  <c r="ES32" i="2"/>
  <c r="ER32" i="2"/>
  <c r="EQ32" i="2"/>
  <c r="EN32" i="2"/>
  <c r="EK32" i="2"/>
  <c r="HB32" i="2" s="1"/>
  <c r="EH32" i="2"/>
  <c r="EG32" i="2"/>
  <c r="EF32" i="2"/>
  <c r="EE32" i="2"/>
  <c r="ED32" i="2"/>
  <c r="DY32" i="2"/>
  <c r="DV32" i="2"/>
  <c r="DS32" i="2"/>
  <c r="EB32" i="2" s="1"/>
  <c r="DR32" i="2"/>
  <c r="DQ32" i="2"/>
  <c r="DO32" i="2"/>
  <c r="DN32" i="2"/>
  <c r="DM32" i="2"/>
  <c r="DJ32" i="2"/>
  <c r="DP32" i="2" s="1"/>
  <c r="DG32" i="2"/>
  <c r="DD32" i="2"/>
  <c r="DC32" i="2"/>
  <c r="DB32" i="2"/>
  <c r="DA32" i="2"/>
  <c r="CZ32" i="2"/>
  <c r="CY32" i="2"/>
  <c r="CU32" i="2"/>
  <c r="CR32" i="2"/>
  <c r="CO32" i="2"/>
  <c r="CX32" i="2" s="1"/>
  <c r="CN32" i="2"/>
  <c r="CM32" i="2"/>
  <c r="CK32" i="2"/>
  <c r="CJ32" i="2"/>
  <c r="CF32" i="2"/>
  <c r="CL32" i="2" s="1"/>
  <c r="CC32" i="2"/>
  <c r="CI32" i="2" s="1"/>
  <c r="BZ32" i="2"/>
  <c r="BY32" i="2"/>
  <c r="BX32" i="2"/>
  <c r="BW32" i="2"/>
  <c r="BV32" i="2"/>
  <c r="BU32" i="2"/>
  <c r="BQ32" i="2"/>
  <c r="BN32" i="2"/>
  <c r="BK32" i="2"/>
  <c r="BT32" i="2" s="1"/>
  <c r="BJ32" i="2"/>
  <c r="BI32" i="2"/>
  <c r="BG32" i="2"/>
  <c r="BF32" i="2"/>
  <c r="BE32" i="2"/>
  <c r="BB32" i="2"/>
  <c r="GM32" i="2" s="1"/>
  <c r="AY32" i="2"/>
  <c r="AV32" i="2"/>
  <c r="AU32" i="2"/>
  <c r="AT32" i="2"/>
  <c r="AS32" i="2"/>
  <c r="AR32" i="2"/>
  <c r="AQ32" i="2"/>
  <c r="AM32" i="2"/>
  <c r="AJ32" i="2"/>
  <c r="AG32" i="2"/>
  <c r="AP32" i="2" s="1"/>
  <c r="AF32" i="2"/>
  <c r="AE32" i="2"/>
  <c r="AC32" i="2"/>
  <c r="AB32" i="2"/>
  <c r="X32" i="2"/>
  <c r="GG32" i="2" s="1"/>
  <c r="U32" i="2"/>
  <c r="R32" i="2"/>
  <c r="Q32" i="2"/>
  <c r="P32" i="2"/>
  <c r="O32" i="2"/>
  <c r="N32" i="2"/>
  <c r="M32" i="2"/>
  <c r="I32" i="2"/>
  <c r="F32" i="2"/>
  <c r="C32" i="2"/>
  <c r="L32" i="2" s="1"/>
  <c r="HD31" i="2"/>
  <c r="HC31" i="2"/>
  <c r="HB31" i="2"/>
  <c r="HA31" i="2"/>
  <c r="GZ31" i="2"/>
  <c r="GY31" i="2"/>
  <c r="GX31" i="2"/>
  <c r="GW31" i="2"/>
  <c r="GV31" i="2"/>
  <c r="GU31" i="2"/>
  <c r="GT31" i="2"/>
  <c r="GS31" i="2"/>
  <c r="GR31" i="2"/>
  <c r="GQ31" i="2"/>
  <c r="GO31" i="2"/>
  <c r="GN31" i="2"/>
  <c r="GM31" i="2"/>
  <c r="GL31" i="2"/>
  <c r="GK31" i="2"/>
  <c r="GJ31" i="2"/>
  <c r="GI31" i="2"/>
  <c r="GH31" i="2"/>
  <c r="GF31" i="2"/>
  <c r="GE31" i="2"/>
  <c r="GD31" i="2"/>
  <c r="GC31" i="2"/>
  <c r="GB31" i="2"/>
  <c r="GA31" i="2"/>
  <c r="FZ31" i="2"/>
  <c r="FY31" i="2"/>
  <c r="FW31" i="2"/>
  <c r="FV31" i="2"/>
  <c r="FR31" i="2"/>
  <c r="FO31" i="2"/>
  <c r="FL31" i="2"/>
  <c r="FK31" i="2"/>
  <c r="FJ31" i="2"/>
  <c r="FI31" i="2"/>
  <c r="FH31" i="2"/>
  <c r="FG31" i="2"/>
  <c r="FC31" i="2"/>
  <c r="EZ31" i="2"/>
  <c r="EW31" i="2"/>
  <c r="FF31" i="2" s="1"/>
  <c r="EV31" i="2"/>
  <c r="EU31" i="2"/>
  <c r="ES31" i="2"/>
  <c r="ER31" i="2"/>
  <c r="EQ31" i="2"/>
  <c r="EN31" i="2"/>
  <c r="ET31" i="2" s="1"/>
  <c r="EK31" i="2"/>
  <c r="EH31" i="2"/>
  <c r="EG31" i="2"/>
  <c r="EF31" i="2"/>
  <c r="EE31" i="2"/>
  <c r="ED31" i="2"/>
  <c r="EC31" i="2"/>
  <c r="DY31" i="2"/>
  <c r="DV31" i="2"/>
  <c r="DS31" i="2"/>
  <c r="EB31" i="2" s="1"/>
  <c r="DR31" i="2"/>
  <c r="DQ31" i="2"/>
  <c r="DO31" i="2"/>
  <c r="DN31" i="2"/>
  <c r="DJ31" i="2"/>
  <c r="DG31" i="2"/>
  <c r="DM31" i="2" s="1"/>
  <c r="DD31" i="2"/>
  <c r="DC31" i="2"/>
  <c r="DB31" i="2"/>
  <c r="DA31" i="2"/>
  <c r="CZ31" i="2"/>
  <c r="CY31" i="2"/>
  <c r="CU31" i="2"/>
  <c r="CR31" i="2"/>
  <c r="CO31" i="2"/>
  <c r="CX31" i="2" s="1"/>
  <c r="CN31" i="2"/>
  <c r="CM31" i="2"/>
  <c r="CK31" i="2"/>
  <c r="CJ31" i="2"/>
  <c r="CI31" i="2"/>
  <c r="CF31" i="2"/>
  <c r="CL31" i="2" s="1"/>
  <c r="CC31" i="2"/>
  <c r="BZ31" i="2"/>
  <c r="BY31" i="2"/>
  <c r="BX31" i="2"/>
  <c r="BW31" i="2"/>
  <c r="BV31" i="2"/>
  <c r="BU31" i="2"/>
  <c r="BQ31" i="2"/>
  <c r="BN31" i="2"/>
  <c r="BK31" i="2"/>
  <c r="BT31" i="2" s="1"/>
  <c r="BJ31" i="2"/>
  <c r="BI31" i="2"/>
  <c r="BG31" i="2"/>
  <c r="BF31" i="2"/>
  <c r="BB31" i="2"/>
  <c r="AY31" i="2"/>
  <c r="AV31" i="2"/>
  <c r="AU31" i="2"/>
  <c r="AT31" i="2"/>
  <c r="AS31" i="2"/>
  <c r="AR31" i="2"/>
  <c r="AQ31" i="2"/>
  <c r="AM31" i="2"/>
  <c r="AJ31" i="2"/>
  <c r="AG31" i="2"/>
  <c r="AP31" i="2" s="1"/>
  <c r="AF31" i="2"/>
  <c r="AE31" i="2"/>
  <c r="AC31" i="2"/>
  <c r="AB31" i="2"/>
  <c r="AA31" i="2"/>
  <c r="X31" i="2"/>
  <c r="GG31" i="2" s="1"/>
  <c r="U31" i="2"/>
  <c r="R31" i="2"/>
  <c r="Q31" i="2"/>
  <c r="P31" i="2"/>
  <c r="O31" i="2"/>
  <c r="N31" i="2"/>
  <c r="M31" i="2"/>
  <c r="I31" i="2"/>
  <c r="F31" i="2"/>
  <c r="C31" i="2"/>
  <c r="L31" i="2" s="1"/>
  <c r="HD30" i="2"/>
  <c r="HC30" i="2"/>
  <c r="HA30" i="2"/>
  <c r="GZ30" i="2"/>
  <c r="GX30" i="2"/>
  <c r="GW30" i="2"/>
  <c r="GV30" i="2"/>
  <c r="GU30" i="2"/>
  <c r="GT30" i="2"/>
  <c r="GS30" i="2"/>
  <c r="GR30" i="2"/>
  <c r="GQ30" i="2"/>
  <c r="GP30" i="2"/>
  <c r="GO30" i="2"/>
  <c r="GN30" i="2"/>
  <c r="GL30" i="2"/>
  <c r="GK30" i="2"/>
  <c r="GI30" i="2"/>
  <c r="GH30" i="2"/>
  <c r="GG30" i="2"/>
  <c r="GF30" i="2"/>
  <c r="GE30" i="2"/>
  <c r="GD30" i="2"/>
  <c r="GC30" i="2"/>
  <c r="GB30" i="2"/>
  <c r="GA30" i="2"/>
  <c r="FZ30" i="2"/>
  <c r="FY30" i="2"/>
  <c r="FW30" i="2"/>
  <c r="FV30" i="2"/>
  <c r="FU30" i="2"/>
  <c r="FR30" i="2"/>
  <c r="FX30" i="2" s="1"/>
  <c r="FO30" i="2"/>
  <c r="FL30" i="2"/>
  <c r="FK30" i="2"/>
  <c r="FJ30" i="2"/>
  <c r="FI30" i="2"/>
  <c r="FH30" i="2"/>
  <c r="FG30" i="2"/>
  <c r="FC30" i="2"/>
  <c r="EZ30" i="2"/>
  <c r="EW30" i="2"/>
  <c r="FF30" i="2" s="1"/>
  <c r="EV30" i="2"/>
  <c r="EU30" i="2"/>
  <c r="ES30" i="2"/>
  <c r="ER30" i="2"/>
  <c r="EN30" i="2"/>
  <c r="ET30" i="2" s="1"/>
  <c r="EK30" i="2"/>
  <c r="EH30" i="2"/>
  <c r="EG30" i="2"/>
  <c r="EF30" i="2"/>
  <c r="EE30" i="2"/>
  <c r="ED30" i="2"/>
  <c r="EC30" i="2"/>
  <c r="DY30" i="2"/>
  <c r="DV30" i="2"/>
  <c r="DS30" i="2"/>
  <c r="EB30" i="2" s="1"/>
  <c r="DR30" i="2"/>
  <c r="DQ30" i="2"/>
  <c r="DO30" i="2"/>
  <c r="DN30" i="2"/>
  <c r="DM30" i="2"/>
  <c r="DJ30" i="2"/>
  <c r="DP30" i="2" s="1"/>
  <c r="DG30" i="2"/>
  <c r="DD30" i="2"/>
  <c r="DC30" i="2"/>
  <c r="DB30" i="2"/>
  <c r="DA30" i="2"/>
  <c r="CZ30" i="2"/>
  <c r="CY30" i="2"/>
  <c r="CU30" i="2"/>
  <c r="CR30" i="2"/>
  <c r="CO30" i="2"/>
  <c r="CX30" i="2" s="1"/>
  <c r="CN30" i="2"/>
  <c r="CM30" i="2"/>
  <c r="CK30" i="2"/>
  <c r="CJ30" i="2"/>
  <c r="CF30" i="2"/>
  <c r="CL30" i="2" s="1"/>
  <c r="CC30" i="2"/>
  <c r="CI30" i="2" s="1"/>
  <c r="BZ30" i="2"/>
  <c r="BY30" i="2"/>
  <c r="BX30" i="2"/>
  <c r="BW30" i="2"/>
  <c r="BV30" i="2"/>
  <c r="BU30" i="2"/>
  <c r="BQ30" i="2"/>
  <c r="BN30" i="2"/>
  <c r="BK30" i="2"/>
  <c r="BT30" i="2" s="1"/>
  <c r="BJ30" i="2"/>
  <c r="BI30" i="2"/>
  <c r="BG30" i="2"/>
  <c r="BF30" i="2"/>
  <c r="BE30" i="2"/>
  <c r="BB30" i="2"/>
  <c r="GM30" i="2" s="1"/>
  <c r="AY30" i="2"/>
  <c r="AV30" i="2"/>
  <c r="AU30" i="2"/>
  <c r="AT30" i="2"/>
  <c r="AS30" i="2"/>
  <c r="AR30" i="2"/>
  <c r="AQ30" i="2"/>
  <c r="AM30" i="2"/>
  <c r="AJ30" i="2"/>
  <c r="AG30" i="2"/>
  <c r="AP30" i="2" s="1"/>
  <c r="AF30" i="2"/>
  <c r="AE30" i="2"/>
  <c r="AC30" i="2"/>
  <c r="AB30" i="2"/>
  <c r="X30" i="2"/>
  <c r="U30" i="2"/>
  <c r="R30" i="2"/>
  <c r="Q30" i="2"/>
  <c r="P30" i="2"/>
  <c r="O30" i="2"/>
  <c r="N30" i="2"/>
  <c r="M30" i="2"/>
  <c r="I30" i="2"/>
  <c r="F30" i="2"/>
  <c r="C30" i="2"/>
  <c r="L30" i="2" s="1"/>
  <c r="HD29" i="2"/>
  <c r="HC29" i="2"/>
  <c r="HB29" i="2"/>
  <c r="HA29" i="2"/>
  <c r="GZ29" i="2"/>
  <c r="GY29" i="2"/>
  <c r="GX29" i="2"/>
  <c r="GW29" i="2"/>
  <c r="GU29" i="2"/>
  <c r="GT29" i="2"/>
  <c r="GS29" i="2"/>
  <c r="GR29" i="2"/>
  <c r="GQ29" i="2"/>
  <c r="GO29" i="2"/>
  <c r="GN29" i="2"/>
  <c r="GM29" i="2"/>
  <c r="GL29" i="2"/>
  <c r="GK29" i="2"/>
  <c r="GI29" i="2"/>
  <c r="GH29" i="2"/>
  <c r="GF29" i="2"/>
  <c r="GE29" i="2"/>
  <c r="GD29" i="2"/>
  <c r="GC29" i="2"/>
  <c r="GB29" i="2"/>
  <c r="GA29" i="2"/>
  <c r="FZ29" i="2"/>
  <c r="FY29" i="2"/>
  <c r="FW29" i="2"/>
  <c r="FV29" i="2"/>
  <c r="FR29" i="2"/>
  <c r="FO29" i="2"/>
  <c r="FL29" i="2"/>
  <c r="FK29" i="2"/>
  <c r="FJ29" i="2"/>
  <c r="FI29" i="2"/>
  <c r="FH29" i="2"/>
  <c r="FG29" i="2"/>
  <c r="FC29" i="2"/>
  <c r="EZ29" i="2"/>
  <c r="EW29" i="2"/>
  <c r="FF29" i="2" s="1"/>
  <c r="EV29" i="2"/>
  <c r="EU29" i="2"/>
  <c r="ES29" i="2"/>
  <c r="ER29" i="2"/>
  <c r="EQ29" i="2"/>
  <c r="EN29" i="2"/>
  <c r="ET29" i="2" s="1"/>
  <c r="EK29" i="2"/>
  <c r="EH29" i="2"/>
  <c r="EG29" i="2"/>
  <c r="EF29" i="2"/>
  <c r="EE29" i="2"/>
  <c r="ED29" i="2"/>
  <c r="EC29" i="2"/>
  <c r="DY29" i="2"/>
  <c r="DV29" i="2"/>
  <c r="DS29" i="2"/>
  <c r="EB29" i="2" s="1"/>
  <c r="DR29" i="2"/>
  <c r="DQ29" i="2"/>
  <c r="DO29" i="2"/>
  <c r="DN29" i="2"/>
  <c r="DJ29" i="2"/>
  <c r="DG29" i="2"/>
  <c r="DM29" i="2" s="1"/>
  <c r="DD29" i="2"/>
  <c r="DC29" i="2"/>
  <c r="DB29" i="2"/>
  <c r="DA29" i="2"/>
  <c r="CZ29" i="2"/>
  <c r="CY29" i="2"/>
  <c r="CU29" i="2"/>
  <c r="CR29" i="2"/>
  <c r="GV29" i="2" s="1"/>
  <c r="CO29" i="2"/>
  <c r="CX29" i="2" s="1"/>
  <c r="CN29" i="2"/>
  <c r="CM29" i="2"/>
  <c r="CK29" i="2"/>
  <c r="CJ29" i="2"/>
  <c r="CI29" i="2"/>
  <c r="CF29" i="2"/>
  <c r="CL29" i="2" s="1"/>
  <c r="CC29" i="2"/>
  <c r="BZ29" i="2"/>
  <c r="BY29" i="2"/>
  <c r="BX29" i="2"/>
  <c r="BW29" i="2"/>
  <c r="BV29" i="2"/>
  <c r="BU29" i="2"/>
  <c r="BQ29" i="2"/>
  <c r="BN29" i="2"/>
  <c r="BK29" i="2"/>
  <c r="BT29" i="2" s="1"/>
  <c r="BJ29" i="2"/>
  <c r="BI29" i="2"/>
  <c r="BG29" i="2"/>
  <c r="BF29" i="2"/>
  <c r="BB29" i="2"/>
  <c r="AY29" i="2"/>
  <c r="AV29" i="2"/>
  <c r="AU29" i="2"/>
  <c r="AT29" i="2"/>
  <c r="AS29" i="2"/>
  <c r="AR29" i="2"/>
  <c r="AQ29" i="2"/>
  <c r="AM29" i="2"/>
  <c r="AJ29" i="2"/>
  <c r="AG29" i="2"/>
  <c r="AP29" i="2" s="1"/>
  <c r="AF29" i="2"/>
  <c r="AE29" i="2"/>
  <c r="AC29" i="2"/>
  <c r="AB29" i="2"/>
  <c r="AA29" i="2"/>
  <c r="X29" i="2"/>
  <c r="GG29" i="2" s="1"/>
  <c r="U29" i="2"/>
  <c r="GJ29" i="2" s="1"/>
  <c r="R29" i="2"/>
  <c r="Q29" i="2"/>
  <c r="P29" i="2"/>
  <c r="O29" i="2"/>
  <c r="N29" i="2"/>
  <c r="M29" i="2"/>
  <c r="I29" i="2"/>
  <c r="F29" i="2"/>
  <c r="C29" i="2"/>
  <c r="L29" i="2" s="1"/>
  <c r="HD28" i="2"/>
  <c r="HC28" i="2"/>
  <c r="HA28" i="2"/>
  <c r="GZ28" i="2"/>
  <c r="GX28" i="2"/>
  <c r="GW28" i="2"/>
  <c r="GU28" i="2"/>
  <c r="GT28" i="2"/>
  <c r="GS28" i="2"/>
  <c r="GR28" i="2"/>
  <c r="GQ28" i="2"/>
  <c r="GO28" i="2"/>
  <c r="GN28" i="2"/>
  <c r="GL28" i="2"/>
  <c r="GK28" i="2"/>
  <c r="GI28" i="2"/>
  <c r="GH28" i="2"/>
  <c r="GG28" i="2"/>
  <c r="GF28" i="2"/>
  <c r="GE28" i="2"/>
  <c r="GC28" i="2"/>
  <c r="GB28" i="2"/>
  <c r="GA28" i="2"/>
  <c r="FZ28" i="2"/>
  <c r="FY28" i="2"/>
  <c r="FW28" i="2"/>
  <c r="FV28" i="2"/>
  <c r="FU28" i="2"/>
  <c r="FR28" i="2"/>
  <c r="FX28" i="2" s="1"/>
  <c r="FO28" i="2"/>
  <c r="FL28" i="2"/>
  <c r="FK28" i="2"/>
  <c r="FJ28" i="2"/>
  <c r="FI28" i="2"/>
  <c r="FH28" i="2"/>
  <c r="FG28" i="2"/>
  <c r="FC28" i="2"/>
  <c r="EZ28" i="2"/>
  <c r="EW28" i="2"/>
  <c r="FF28" i="2" s="1"/>
  <c r="EV28" i="2"/>
  <c r="EU28" i="2"/>
  <c r="ES28" i="2"/>
  <c r="ER28" i="2"/>
  <c r="EN28" i="2"/>
  <c r="ET28" i="2" s="1"/>
  <c r="EK28" i="2"/>
  <c r="EH28" i="2"/>
  <c r="EG28" i="2"/>
  <c r="EF28" i="2"/>
  <c r="EE28" i="2"/>
  <c r="ED28" i="2"/>
  <c r="EC28" i="2"/>
  <c r="DY28" i="2"/>
  <c r="DV28" i="2"/>
  <c r="EB28" i="2" s="1"/>
  <c r="DS28" i="2"/>
  <c r="DR28" i="2"/>
  <c r="DQ28" i="2"/>
  <c r="DO28" i="2"/>
  <c r="DN28" i="2"/>
  <c r="DM28" i="2"/>
  <c r="DJ28" i="2"/>
  <c r="DP28" i="2" s="1"/>
  <c r="DG28" i="2"/>
  <c r="DD28" i="2"/>
  <c r="DC28" i="2"/>
  <c r="DB28" i="2"/>
  <c r="DA28" i="2"/>
  <c r="CZ28" i="2"/>
  <c r="CY28" i="2"/>
  <c r="CU28" i="2"/>
  <c r="CR28" i="2"/>
  <c r="CO28" i="2"/>
  <c r="CX28" i="2" s="1"/>
  <c r="CN28" i="2"/>
  <c r="CM28" i="2"/>
  <c r="CK28" i="2"/>
  <c r="CJ28" i="2"/>
  <c r="CF28" i="2"/>
  <c r="CL28" i="2" s="1"/>
  <c r="CC28" i="2"/>
  <c r="CI28" i="2" s="1"/>
  <c r="BZ28" i="2"/>
  <c r="BY28" i="2"/>
  <c r="BX28" i="2"/>
  <c r="BW28" i="2"/>
  <c r="BV28" i="2"/>
  <c r="BU28" i="2"/>
  <c r="BQ28" i="2"/>
  <c r="BN28" i="2"/>
  <c r="BK28" i="2"/>
  <c r="BT28" i="2" s="1"/>
  <c r="BJ28" i="2"/>
  <c r="BI28" i="2"/>
  <c r="BG28" i="2"/>
  <c r="BF28" i="2"/>
  <c r="BE28" i="2"/>
  <c r="BB28" i="2"/>
  <c r="AY28" i="2"/>
  <c r="GP28" i="2" s="1"/>
  <c r="AV28" i="2"/>
  <c r="AU28" i="2"/>
  <c r="AT28" i="2"/>
  <c r="AS28" i="2"/>
  <c r="AR28" i="2"/>
  <c r="AQ28" i="2"/>
  <c r="AM28" i="2"/>
  <c r="AJ28" i="2"/>
  <c r="AG28" i="2"/>
  <c r="AP28" i="2" s="1"/>
  <c r="AF28" i="2"/>
  <c r="AE28" i="2"/>
  <c r="AC28" i="2"/>
  <c r="AB28" i="2"/>
  <c r="X28" i="2"/>
  <c r="AD28" i="2" s="1"/>
  <c r="U28" i="2"/>
  <c r="R28" i="2"/>
  <c r="Q28" i="2"/>
  <c r="P28" i="2"/>
  <c r="O28" i="2"/>
  <c r="N28" i="2"/>
  <c r="M28" i="2"/>
  <c r="I28" i="2"/>
  <c r="F28" i="2"/>
  <c r="GD28" i="2" s="1"/>
  <c r="C28" i="2"/>
  <c r="L28" i="2" s="1"/>
  <c r="HD27" i="2"/>
  <c r="HC27" i="2"/>
  <c r="HA27" i="2"/>
  <c r="GZ27" i="2"/>
  <c r="GX27" i="2"/>
  <c r="GW27" i="2"/>
  <c r="GU27" i="2"/>
  <c r="GT27" i="2"/>
  <c r="GS27" i="2"/>
  <c r="GR27" i="2"/>
  <c r="GQ27" i="2"/>
  <c r="GO27" i="2"/>
  <c r="GN27" i="2"/>
  <c r="GL27" i="2"/>
  <c r="GK27" i="2"/>
  <c r="GI27" i="2"/>
  <c r="GH27" i="2"/>
  <c r="GG27" i="2"/>
  <c r="GF27" i="2"/>
  <c r="GE27" i="2"/>
  <c r="GC27" i="2"/>
  <c r="GB27" i="2"/>
  <c r="GA27" i="2"/>
  <c r="FZ27" i="2"/>
  <c r="FY27" i="2"/>
  <c r="FW27" i="2"/>
  <c r="FV27" i="2"/>
  <c r="FU27" i="2"/>
  <c r="FR27" i="2"/>
  <c r="FO27" i="2"/>
  <c r="FL27" i="2"/>
  <c r="FK27" i="2"/>
  <c r="FJ27" i="2"/>
  <c r="FI27" i="2"/>
  <c r="FH27" i="2"/>
  <c r="FG27" i="2"/>
  <c r="FC27" i="2"/>
  <c r="EZ27" i="2"/>
  <c r="EW27" i="2"/>
  <c r="FF27" i="2" s="1"/>
  <c r="EV27" i="2"/>
  <c r="EU27" i="2"/>
  <c r="ES27" i="2"/>
  <c r="ER27" i="2"/>
  <c r="EQ27" i="2"/>
  <c r="EN27" i="2"/>
  <c r="ET27" i="2" s="1"/>
  <c r="EK27" i="2"/>
  <c r="HB27" i="2" s="1"/>
  <c r="EH27" i="2"/>
  <c r="EG27" i="2"/>
  <c r="EF27" i="2"/>
  <c r="EE27" i="2"/>
  <c r="ED27" i="2"/>
  <c r="EC27" i="2"/>
  <c r="DY27" i="2"/>
  <c r="DV27" i="2"/>
  <c r="DS27" i="2"/>
  <c r="EB27" i="2" s="1"/>
  <c r="DR27" i="2"/>
  <c r="DQ27" i="2"/>
  <c r="DO27" i="2"/>
  <c r="DN27" i="2"/>
  <c r="DM27" i="2"/>
  <c r="DJ27" i="2"/>
  <c r="DG27" i="2"/>
  <c r="DD27" i="2"/>
  <c r="DC27" i="2"/>
  <c r="DB27" i="2"/>
  <c r="DA27" i="2"/>
  <c r="CZ27" i="2"/>
  <c r="CY27" i="2"/>
  <c r="CU27" i="2"/>
  <c r="CR27" i="2"/>
  <c r="GV27" i="2" s="1"/>
  <c r="CO27" i="2"/>
  <c r="CN27" i="2"/>
  <c r="CM27" i="2"/>
  <c r="CK27" i="2"/>
  <c r="CJ27" i="2"/>
  <c r="CI27" i="2"/>
  <c r="CF27" i="2"/>
  <c r="CL27" i="2" s="1"/>
  <c r="CC27" i="2"/>
  <c r="BZ27" i="2"/>
  <c r="BY27" i="2"/>
  <c r="BX27" i="2"/>
  <c r="BW27" i="2"/>
  <c r="BV27" i="2"/>
  <c r="BU27" i="2"/>
  <c r="BQ27" i="2"/>
  <c r="BN27" i="2"/>
  <c r="BK27" i="2"/>
  <c r="BT27" i="2" s="1"/>
  <c r="BJ27" i="2"/>
  <c r="BI27" i="2"/>
  <c r="BG27" i="2"/>
  <c r="BF27" i="2"/>
  <c r="BE27" i="2"/>
  <c r="BB27" i="2"/>
  <c r="GM27" i="2" s="1"/>
  <c r="AY27" i="2"/>
  <c r="AV27" i="2"/>
  <c r="AU27" i="2"/>
  <c r="AT27" i="2"/>
  <c r="AS27" i="2"/>
  <c r="AR27" i="2"/>
  <c r="AQ27" i="2"/>
  <c r="AM27" i="2"/>
  <c r="AJ27" i="2"/>
  <c r="AG27" i="2"/>
  <c r="AF27" i="2"/>
  <c r="AE27" i="2"/>
  <c r="AC27" i="2"/>
  <c r="AB27" i="2"/>
  <c r="AA27" i="2"/>
  <c r="X27" i="2"/>
  <c r="AD27" i="2" s="1"/>
  <c r="U27" i="2"/>
  <c r="GJ27" i="2" s="1"/>
  <c r="R27" i="2"/>
  <c r="Q27" i="2"/>
  <c r="P27" i="2"/>
  <c r="O27" i="2"/>
  <c r="N27" i="2"/>
  <c r="M27" i="2"/>
  <c r="I27" i="2"/>
  <c r="F27" i="2"/>
  <c r="GD27" i="2" s="1"/>
  <c r="C27" i="2"/>
  <c r="L27" i="2" s="1"/>
  <c r="HD26" i="2"/>
  <c r="HC26" i="2"/>
  <c r="HA26" i="2"/>
  <c r="GZ26" i="2"/>
  <c r="GX26" i="2"/>
  <c r="GW26" i="2"/>
  <c r="GU26" i="2"/>
  <c r="GT26" i="2"/>
  <c r="GS26" i="2"/>
  <c r="GR26" i="2"/>
  <c r="GQ26" i="2"/>
  <c r="GO26" i="2"/>
  <c r="GN26" i="2"/>
  <c r="GL26" i="2"/>
  <c r="GK26" i="2"/>
  <c r="GI26" i="2"/>
  <c r="GH26" i="2"/>
  <c r="GF26" i="2"/>
  <c r="GE26" i="2"/>
  <c r="GC26" i="2"/>
  <c r="GB26" i="2"/>
  <c r="GA26" i="2"/>
  <c r="FZ26" i="2"/>
  <c r="FY26" i="2"/>
  <c r="FW26" i="2"/>
  <c r="FV26" i="2"/>
  <c r="FU26" i="2"/>
  <c r="FR26" i="2"/>
  <c r="FO26" i="2"/>
  <c r="FL26" i="2"/>
  <c r="FK26" i="2"/>
  <c r="FJ26" i="2"/>
  <c r="FI26" i="2"/>
  <c r="FH26" i="2"/>
  <c r="FG26" i="2"/>
  <c r="FC26" i="2"/>
  <c r="EZ26" i="2"/>
  <c r="FF26" i="2" s="1"/>
  <c r="EW26" i="2"/>
  <c r="EV26" i="2"/>
  <c r="EU26" i="2"/>
  <c r="ES26" i="2"/>
  <c r="ER26" i="2"/>
  <c r="EQ26" i="2"/>
  <c r="EN26" i="2"/>
  <c r="ET26" i="2" s="1"/>
  <c r="EK26" i="2"/>
  <c r="HB26" i="2" s="1"/>
  <c r="EH26" i="2"/>
  <c r="EG26" i="2"/>
  <c r="EF26" i="2"/>
  <c r="EE26" i="2"/>
  <c r="ED26" i="2"/>
  <c r="EC26" i="2"/>
  <c r="DY26" i="2"/>
  <c r="DV26" i="2"/>
  <c r="DS26" i="2"/>
  <c r="DR26" i="2"/>
  <c r="DQ26" i="2"/>
  <c r="DO26" i="2"/>
  <c r="DN26" i="2"/>
  <c r="DM26" i="2"/>
  <c r="DJ26" i="2"/>
  <c r="DP26" i="2" s="1"/>
  <c r="DG26" i="2"/>
  <c r="DD26" i="2"/>
  <c r="DC26" i="2"/>
  <c r="DB26" i="2"/>
  <c r="DA26" i="2"/>
  <c r="CZ26" i="2"/>
  <c r="CY26" i="2"/>
  <c r="CU26" i="2"/>
  <c r="CR26" i="2"/>
  <c r="GV26" i="2" s="1"/>
  <c r="CO26" i="2"/>
  <c r="CN26" i="2"/>
  <c r="CM26" i="2"/>
  <c r="CK26" i="2"/>
  <c r="CJ26" i="2"/>
  <c r="CI26" i="2"/>
  <c r="CF26" i="2"/>
  <c r="CC26" i="2"/>
  <c r="BZ26" i="2"/>
  <c r="BY26" i="2"/>
  <c r="BX26" i="2"/>
  <c r="BW26" i="2"/>
  <c r="BV26" i="2"/>
  <c r="BU26" i="2"/>
  <c r="BQ26" i="2"/>
  <c r="BN26" i="2"/>
  <c r="BK26" i="2"/>
  <c r="BT26" i="2" s="1"/>
  <c r="BJ26" i="2"/>
  <c r="BI26" i="2"/>
  <c r="BG26" i="2"/>
  <c r="BF26" i="2"/>
  <c r="BE26" i="2"/>
  <c r="BB26" i="2"/>
  <c r="GM26" i="2" s="1"/>
  <c r="AY26" i="2"/>
  <c r="GP26" i="2" s="1"/>
  <c r="AV26" i="2"/>
  <c r="AU26" i="2"/>
  <c r="AT26" i="2"/>
  <c r="AS26" i="2"/>
  <c r="AR26" i="2"/>
  <c r="AQ26" i="2"/>
  <c r="AM26" i="2"/>
  <c r="AJ26" i="2"/>
  <c r="AG26" i="2"/>
  <c r="AF26" i="2"/>
  <c r="AE26" i="2"/>
  <c r="AC26" i="2"/>
  <c r="AB26" i="2"/>
  <c r="X26" i="2"/>
  <c r="GG26" i="2" s="1"/>
  <c r="U26" i="2"/>
  <c r="GJ26" i="2" s="1"/>
  <c r="R26" i="2"/>
  <c r="Q26" i="2"/>
  <c r="P26" i="2"/>
  <c r="O26" i="2"/>
  <c r="N26" i="2"/>
  <c r="M26" i="2"/>
  <c r="I26" i="2"/>
  <c r="F26" i="2"/>
  <c r="GD26" i="2" s="1"/>
  <c r="C26" i="2"/>
  <c r="L26" i="2" s="1"/>
  <c r="HD25" i="2"/>
  <c r="HC25" i="2"/>
  <c r="HA25" i="2"/>
  <c r="GZ25" i="2"/>
  <c r="GX25" i="2"/>
  <c r="GW25" i="2"/>
  <c r="GU25" i="2"/>
  <c r="GT25" i="2"/>
  <c r="GS25" i="2"/>
  <c r="GR25" i="2"/>
  <c r="GQ25" i="2"/>
  <c r="GO25" i="2"/>
  <c r="GN25" i="2"/>
  <c r="GM25" i="2"/>
  <c r="GL25" i="2"/>
  <c r="GK25" i="2"/>
  <c r="GI25" i="2"/>
  <c r="GH25" i="2"/>
  <c r="GG25" i="2"/>
  <c r="GF25" i="2"/>
  <c r="GE25" i="2"/>
  <c r="GC25" i="2"/>
  <c r="GB25" i="2"/>
  <c r="GA25" i="2"/>
  <c r="FZ25" i="2"/>
  <c r="FY25" i="2"/>
  <c r="FW25" i="2"/>
  <c r="FV25" i="2"/>
  <c r="FR25" i="2"/>
  <c r="FO25" i="2"/>
  <c r="FX25" i="2" s="1"/>
  <c r="FL25" i="2"/>
  <c r="FK25" i="2"/>
  <c r="FJ25" i="2"/>
  <c r="FI25" i="2"/>
  <c r="FH25" i="2"/>
  <c r="FG25" i="2"/>
  <c r="FC25" i="2"/>
  <c r="EZ25" i="2"/>
  <c r="EW25" i="2"/>
  <c r="FF25" i="2" s="1"/>
  <c r="EV25" i="2"/>
  <c r="EU25" i="2"/>
  <c r="ER25" i="2"/>
  <c r="EN25" i="2"/>
  <c r="EK25" i="2"/>
  <c r="HB25" i="2" s="1"/>
  <c r="EH25" i="2"/>
  <c r="EG25" i="2"/>
  <c r="EF25" i="2"/>
  <c r="EE25" i="2"/>
  <c r="ED25" i="2"/>
  <c r="EC25" i="2"/>
  <c r="EB25" i="2"/>
  <c r="DY25" i="2"/>
  <c r="DV25" i="2"/>
  <c r="DS25" i="2"/>
  <c r="DR25" i="2"/>
  <c r="DQ25" i="2"/>
  <c r="DO25" i="2"/>
  <c r="DN25" i="2"/>
  <c r="DJ25" i="2"/>
  <c r="DP25" i="2" s="1"/>
  <c r="DG25" i="2"/>
  <c r="DD25" i="2"/>
  <c r="DM25" i="2" s="1"/>
  <c r="DC25" i="2"/>
  <c r="DB25" i="2"/>
  <c r="CZ25" i="2"/>
  <c r="CY25" i="2"/>
  <c r="CU25" i="2"/>
  <c r="CR25" i="2"/>
  <c r="DA25" i="2" s="1"/>
  <c r="CO25" i="2"/>
  <c r="CX25" i="2" s="1"/>
  <c r="CN25" i="2"/>
  <c r="CM25" i="2"/>
  <c r="CK25" i="2"/>
  <c r="CJ25" i="2"/>
  <c r="CF25" i="2"/>
  <c r="CC25" i="2"/>
  <c r="CL25" i="2" s="1"/>
  <c r="BZ25" i="2"/>
  <c r="BY25" i="2"/>
  <c r="BX25" i="2"/>
  <c r="BV25" i="2"/>
  <c r="BU25" i="2"/>
  <c r="BT25" i="2"/>
  <c r="BQ25" i="2"/>
  <c r="BN25" i="2"/>
  <c r="BW25" i="2" s="1"/>
  <c r="BK25" i="2"/>
  <c r="BJ25" i="2"/>
  <c r="BI25" i="2"/>
  <c r="BG25" i="2"/>
  <c r="BF25" i="2"/>
  <c r="BB25" i="2"/>
  <c r="AY25" i="2"/>
  <c r="AV25" i="2"/>
  <c r="AU25" i="2"/>
  <c r="AT25" i="2"/>
  <c r="AR25" i="2"/>
  <c r="AQ25" i="2"/>
  <c r="AM25" i="2"/>
  <c r="AJ25" i="2"/>
  <c r="AS25" i="2" s="1"/>
  <c r="AG25" i="2"/>
  <c r="AF25" i="2"/>
  <c r="AE25" i="2"/>
  <c r="AC25" i="2"/>
  <c r="AB25" i="2"/>
  <c r="X25" i="2"/>
  <c r="AD25" i="2" s="1"/>
  <c r="U25" i="2"/>
  <c r="GJ25" i="2" s="1"/>
  <c r="R25" i="2"/>
  <c r="AA25" i="2" s="1"/>
  <c r="Q25" i="2"/>
  <c r="P25" i="2"/>
  <c r="N25" i="2"/>
  <c r="M25" i="2"/>
  <c r="L25" i="2"/>
  <c r="I25" i="2"/>
  <c r="F25" i="2"/>
  <c r="O25" i="2" s="1"/>
  <c r="C25" i="2"/>
  <c r="HD24" i="2"/>
  <c r="HC24" i="2"/>
  <c r="HA24" i="2"/>
  <c r="GZ24" i="2"/>
  <c r="GX24" i="2"/>
  <c r="GW24" i="2"/>
  <c r="GV24" i="2"/>
  <c r="GU24" i="2"/>
  <c r="GT24" i="2"/>
  <c r="GR24" i="2"/>
  <c r="GQ24" i="2"/>
  <c r="GO24" i="2"/>
  <c r="GN24" i="2"/>
  <c r="GL24" i="2"/>
  <c r="GK24" i="2"/>
  <c r="GI24" i="2"/>
  <c r="GH24" i="2"/>
  <c r="GF24" i="2"/>
  <c r="GE24" i="2"/>
  <c r="GC24" i="2"/>
  <c r="GB24" i="2"/>
  <c r="GA24" i="2"/>
  <c r="FZ24" i="2"/>
  <c r="FY24" i="2"/>
  <c r="FX24" i="2"/>
  <c r="FW24" i="2"/>
  <c r="FV24" i="2"/>
  <c r="FR24" i="2"/>
  <c r="FO24" i="2"/>
  <c r="FL24" i="2"/>
  <c r="FU24" i="2" s="1"/>
  <c r="FK24" i="2"/>
  <c r="FJ24" i="2"/>
  <c r="FH24" i="2"/>
  <c r="FG24" i="2"/>
  <c r="FF24" i="2"/>
  <c r="FC24" i="2"/>
  <c r="EZ24" i="2"/>
  <c r="FI24" i="2" s="1"/>
  <c r="EW24" i="2"/>
  <c r="EV24" i="2"/>
  <c r="EU24" i="2"/>
  <c r="ES24" i="2"/>
  <c r="ER24" i="2"/>
  <c r="EN24" i="2"/>
  <c r="EK24" i="2"/>
  <c r="EH24" i="2"/>
  <c r="EG24" i="2"/>
  <c r="EF24" i="2"/>
  <c r="DY24" i="2"/>
  <c r="DV24" i="2"/>
  <c r="DS24" i="2"/>
  <c r="DR24" i="2"/>
  <c r="DQ24" i="2"/>
  <c r="DO24" i="2"/>
  <c r="DN24" i="2"/>
  <c r="DJ24" i="2"/>
  <c r="DG24" i="2"/>
  <c r="DP24" i="2" s="1"/>
  <c r="DD24" i="2"/>
  <c r="DC24" i="2"/>
  <c r="DB24" i="2"/>
  <c r="CY24" i="2"/>
  <c r="CU24" i="2"/>
  <c r="GS24" i="2" s="1"/>
  <c r="CR24" i="2"/>
  <c r="CX24" i="2" s="1"/>
  <c r="CO24" i="2"/>
  <c r="CN24" i="2"/>
  <c r="CM24" i="2"/>
  <c r="CL24" i="2"/>
  <c r="CK24" i="2"/>
  <c r="CJ24" i="2"/>
  <c r="CI24" i="2"/>
  <c r="CF24" i="2"/>
  <c r="CC24" i="2"/>
  <c r="BZ24" i="2"/>
  <c r="BY24" i="2"/>
  <c r="BX24" i="2"/>
  <c r="BV24" i="2"/>
  <c r="BU24" i="2"/>
  <c r="BQ24" i="2"/>
  <c r="BN24" i="2"/>
  <c r="BW24" i="2" s="1"/>
  <c r="BK24" i="2"/>
  <c r="BT24" i="2" s="1"/>
  <c r="BJ24" i="2"/>
  <c r="BI24" i="2"/>
  <c r="BG24" i="2"/>
  <c r="BF24" i="2"/>
  <c r="BB24" i="2"/>
  <c r="GM24" i="2" s="1"/>
  <c r="AY24" i="2"/>
  <c r="AV24" i="2"/>
  <c r="BE24" i="2" s="1"/>
  <c r="AU24" i="2"/>
  <c r="AT24" i="2"/>
  <c r="AS24" i="2"/>
  <c r="AR24" i="2"/>
  <c r="AQ24" i="2"/>
  <c r="AM24" i="2"/>
  <c r="AJ24" i="2"/>
  <c r="AP24" i="2" s="1"/>
  <c r="AG24" i="2"/>
  <c r="AF24" i="2"/>
  <c r="AE24" i="2"/>
  <c r="AD24" i="2"/>
  <c r="AC24" i="2"/>
  <c r="AB24" i="2"/>
  <c r="AA24" i="2"/>
  <c r="X24" i="2"/>
  <c r="GG24" i="2" s="1"/>
  <c r="U24" i="2"/>
  <c r="R24" i="2"/>
  <c r="Q24" i="2"/>
  <c r="P24" i="2"/>
  <c r="N24" i="2"/>
  <c r="M24" i="2"/>
  <c r="I24" i="2"/>
  <c r="F24" i="2"/>
  <c r="C24" i="2"/>
  <c r="L24" i="2" s="1"/>
  <c r="HD23" i="2"/>
  <c r="HC23" i="2"/>
  <c r="HA23" i="2"/>
  <c r="GZ23" i="2"/>
  <c r="GX23" i="2"/>
  <c r="GW23" i="2"/>
  <c r="GU23" i="2"/>
  <c r="GT23" i="2"/>
  <c r="GS23" i="2"/>
  <c r="GR23" i="2"/>
  <c r="GQ23" i="2"/>
  <c r="GO23" i="2"/>
  <c r="GN23" i="2"/>
  <c r="GM23" i="2"/>
  <c r="GL23" i="2"/>
  <c r="GK23" i="2"/>
  <c r="GI23" i="2"/>
  <c r="GH23" i="2"/>
  <c r="GG23" i="2"/>
  <c r="GF23" i="2"/>
  <c r="GE23" i="2"/>
  <c r="GC23" i="2"/>
  <c r="GB23" i="2"/>
  <c r="GA23" i="2"/>
  <c r="FZ23" i="2"/>
  <c r="FY23" i="2"/>
  <c r="FX23" i="2"/>
  <c r="FW23" i="2"/>
  <c r="FV23" i="2"/>
  <c r="FU23" i="2"/>
  <c r="FR23" i="2"/>
  <c r="FO23" i="2"/>
  <c r="FL23" i="2"/>
  <c r="FK23" i="2"/>
  <c r="FJ23" i="2"/>
  <c r="FH23" i="2"/>
  <c r="FG23" i="2"/>
  <c r="FC23" i="2"/>
  <c r="EZ23" i="2"/>
  <c r="FI23" i="2" s="1"/>
  <c r="EW23" i="2"/>
  <c r="FF23" i="2" s="1"/>
  <c r="EV23" i="2"/>
  <c r="EU23" i="2"/>
  <c r="ES23" i="2"/>
  <c r="ER23" i="2"/>
  <c r="EN23" i="2"/>
  <c r="ET23" i="2" s="1"/>
  <c r="EK23" i="2"/>
  <c r="EH23" i="2"/>
  <c r="EQ23" i="2" s="1"/>
  <c r="EG23" i="2"/>
  <c r="EF23" i="2"/>
  <c r="EE23" i="2"/>
  <c r="ED23" i="2"/>
  <c r="EC23" i="2"/>
  <c r="DY23" i="2"/>
  <c r="DV23" i="2"/>
  <c r="DS23" i="2"/>
  <c r="EB23" i="2" s="1"/>
  <c r="DR23" i="2"/>
  <c r="DQ23" i="2"/>
  <c r="DP23" i="2"/>
  <c r="DO23" i="2"/>
  <c r="DN23" i="2"/>
  <c r="DM23" i="2"/>
  <c r="DJ23" i="2"/>
  <c r="DG23" i="2"/>
  <c r="DD23" i="2"/>
  <c r="DC23" i="2"/>
  <c r="DB23" i="2"/>
  <c r="CZ23" i="2"/>
  <c r="CY23" i="2"/>
  <c r="CU23" i="2"/>
  <c r="CR23" i="2"/>
  <c r="DA23" i="2" s="1"/>
  <c r="CO23" i="2"/>
  <c r="CN23" i="2"/>
  <c r="CM23" i="2"/>
  <c r="CK23" i="2"/>
  <c r="CJ23" i="2"/>
  <c r="CF23" i="2"/>
  <c r="CL23" i="2" s="1"/>
  <c r="CC23" i="2"/>
  <c r="BZ23" i="2"/>
  <c r="CI23" i="2" s="1"/>
  <c r="BY23" i="2"/>
  <c r="BX23" i="2"/>
  <c r="BW23" i="2"/>
  <c r="BV23" i="2"/>
  <c r="BU23" i="2"/>
  <c r="BQ23" i="2"/>
  <c r="BN23" i="2"/>
  <c r="BK23" i="2"/>
  <c r="BT23" i="2" s="1"/>
  <c r="BJ23" i="2"/>
  <c r="BI23" i="2"/>
  <c r="BH23" i="2"/>
  <c r="BG23" i="2"/>
  <c r="BF23" i="2"/>
  <c r="BE23" i="2"/>
  <c r="BB23" i="2"/>
  <c r="AY23" i="2"/>
  <c r="AV23" i="2"/>
  <c r="AU23" i="2"/>
  <c r="AT23" i="2"/>
  <c r="AR23" i="2"/>
  <c r="AQ23" i="2"/>
  <c r="AM23" i="2"/>
  <c r="AJ23" i="2"/>
  <c r="AS23" i="2" s="1"/>
  <c r="AG23" i="2"/>
  <c r="AF23" i="2"/>
  <c r="AE23" i="2"/>
  <c r="AC23" i="2"/>
  <c r="AB23" i="2"/>
  <c r="X23" i="2"/>
  <c r="AD23" i="2" s="1"/>
  <c r="U23" i="2"/>
  <c r="R23" i="2"/>
  <c r="AA23" i="2" s="1"/>
  <c r="Q23" i="2"/>
  <c r="P23" i="2"/>
  <c r="O23" i="2"/>
  <c r="N23" i="2"/>
  <c r="M23" i="2"/>
  <c r="I23" i="2"/>
  <c r="F23" i="2"/>
  <c r="HB23" i="2" s="1"/>
  <c r="C23" i="2"/>
  <c r="L23" i="2" s="1"/>
  <c r="HD22" i="2"/>
  <c r="HC22" i="2"/>
  <c r="HB22" i="2"/>
  <c r="HA22" i="2"/>
  <c r="GZ22" i="2"/>
  <c r="GX22" i="2"/>
  <c r="GW22" i="2"/>
  <c r="GU22" i="2"/>
  <c r="GT22" i="2"/>
  <c r="GR22" i="2"/>
  <c r="GQ22" i="2"/>
  <c r="GO22" i="2"/>
  <c r="GN22" i="2"/>
  <c r="GL22" i="2"/>
  <c r="GK22" i="2"/>
  <c r="GI22" i="2"/>
  <c r="GH22" i="2"/>
  <c r="GF22" i="2"/>
  <c r="GE22" i="2"/>
  <c r="GD22" i="2"/>
  <c r="GC22" i="2"/>
  <c r="GB22" i="2"/>
  <c r="FZ22" i="2"/>
  <c r="FY22" i="2"/>
  <c r="FW22" i="2"/>
  <c r="FV22" i="2"/>
  <c r="FR22" i="2"/>
  <c r="FX22" i="2" s="1"/>
  <c r="FO22" i="2"/>
  <c r="FL22" i="2"/>
  <c r="FU22" i="2" s="1"/>
  <c r="FK22" i="2"/>
  <c r="FJ22" i="2"/>
  <c r="FI22" i="2"/>
  <c r="FH22" i="2"/>
  <c r="FG22" i="2"/>
  <c r="FC22" i="2"/>
  <c r="EZ22" i="2"/>
  <c r="EW22" i="2"/>
  <c r="FF22" i="2" s="1"/>
  <c r="EV22" i="2"/>
  <c r="EU22" i="2"/>
  <c r="ES22" i="2"/>
  <c r="EQ22" i="2"/>
  <c r="EN22" i="2"/>
  <c r="GY22" i="2" s="1"/>
  <c r="EK22" i="2"/>
  <c r="EH22" i="2"/>
  <c r="EG22" i="2"/>
  <c r="EF22" i="2"/>
  <c r="EE22" i="2"/>
  <c r="ED22" i="2"/>
  <c r="EC22" i="2"/>
  <c r="DY22" i="2"/>
  <c r="DV22" i="2"/>
  <c r="DS22" i="2"/>
  <c r="EB22" i="2" s="1"/>
  <c r="DR22" i="2"/>
  <c r="DQ22" i="2"/>
  <c r="DO22" i="2"/>
  <c r="DN22" i="2"/>
  <c r="DJ22" i="2"/>
  <c r="DG22" i="2"/>
  <c r="DM22" i="2" s="1"/>
  <c r="DD22" i="2"/>
  <c r="DC22" i="2"/>
  <c r="DB22" i="2"/>
  <c r="CZ22" i="2"/>
  <c r="CY22" i="2"/>
  <c r="CU22" i="2"/>
  <c r="GS22" i="2" s="1"/>
  <c r="CR22" i="2"/>
  <c r="GV22" i="2" s="1"/>
  <c r="CO22" i="2"/>
  <c r="CX22" i="2" s="1"/>
  <c r="CN22" i="2"/>
  <c r="CM22" i="2"/>
  <c r="CK22" i="2"/>
  <c r="CJ22" i="2"/>
  <c r="CI22" i="2"/>
  <c r="CF22" i="2"/>
  <c r="CC22" i="2"/>
  <c r="BZ22" i="2"/>
  <c r="BY22" i="2"/>
  <c r="BX22" i="2"/>
  <c r="BW22" i="2"/>
  <c r="BV22" i="2"/>
  <c r="BU22" i="2"/>
  <c r="BQ22" i="2"/>
  <c r="BN22" i="2"/>
  <c r="BK22" i="2"/>
  <c r="BT22" i="2" s="1"/>
  <c r="BJ22" i="2"/>
  <c r="BI22" i="2"/>
  <c r="BG22" i="2"/>
  <c r="BF22" i="2"/>
  <c r="BE22" i="2"/>
  <c r="BB22" i="2"/>
  <c r="GM22" i="2" s="1"/>
  <c r="AY22" i="2"/>
  <c r="AV22" i="2"/>
  <c r="AU22" i="2"/>
  <c r="AT22" i="2"/>
  <c r="AS22" i="2"/>
  <c r="AR22" i="2"/>
  <c r="AQ22" i="2"/>
  <c r="AM22" i="2"/>
  <c r="AJ22" i="2"/>
  <c r="AP22" i="2" s="1"/>
  <c r="AG22" i="2"/>
  <c r="AF22" i="2"/>
  <c r="AE22" i="2"/>
  <c r="AC22" i="2"/>
  <c r="AB22" i="2"/>
  <c r="X22" i="2"/>
  <c r="GG22" i="2" s="1"/>
  <c r="U22" i="2"/>
  <c r="GJ22" i="2" s="1"/>
  <c r="R22" i="2"/>
  <c r="Q22" i="2"/>
  <c r="P22" i="2"/>
  <c r="N22" i="2"/>
  <c r="M22" i="2"/>
  <c r="I22" i="2"/>
  <c r="GA22" i="2" s="1"/>
  <c r="F22" i="2"/>
  <c r="C22" i="2"/>
  <c r="L22" i="2" s="1"/>
  <c r="HD21" i="2"/>
  <c r="HC21" i="2"/>
  <c r="HA21" i="2"/>
  <c r="GZ21" i="2"/>
  <c r="GY21" i="2"/>
  <c r="GX21" i="2"/>
  <c r="GW21" i="2"/>
  <c r="GU21" i="2"/>
  <c r="GT21" i="2"/>
  <c r="GS21" i="2"/>
  <c r="GR21" i="2"/>
  <c r="GQ21" i="2"/>
  <c r="GO21" i="2"/>
  <c r="GN21" i="2"/>
  <c r="GL21" i="2"/>
  <c r="GK21" i="2"/>
  <c r="GI21" i="2"/>
  <c r="GH21" i="2"/>
  <c r="GF21" i="2"/>
  <c r="GE21" i="2"/>
  <c r="GC21" i="2"/>
  <c r="GB21" i="2"/>
  <c r="FZ21" i="2"/>
  <c r="FY21" i="2"/>
  <c r="FW21" i="2"/>
  <c r="FV21" i="2"/>
  <c r="FR21" i="2"/>
  <c r="FO21" i="2"/>
  <c r="FL21" i="2"/>
  <c r="FK21" i="2"/>
  <c r="FJ21" i="2"/>
  <c r="FI21" i="2"/>
  <c r="FH21" i="2"/>
  <c r="FG21" i="2"/>
  <c r="FC21" i="2"/>
  <c r="EZ21" i="2"/>
  <c r="EW21" i="2"/>
  <c r="FF21" i="2" s="1"/>
  <c r="EV21" i="2"/>
  <c r="EU21" i="2"/>
  <c r="ES21" i="2"/>
  <c r="ER21" i="2"/>
  <c r="EQ21" i="2"/>
  <c r="EN21" i="2"/>
  <c r="EK21" i="2"/>
  <c r="EH21" i="2"/>
  <c r="EG21" i="2"/>
  <c r="EF21" i="2"/>
  <c r="ED21" i="2"/>
  <c r="EC21" i="2"/>
  <c r="DY21" i="2"/>
  <c r="EE21" i="2" s="1"/>
  <c r="DV21" i="2"/>
  <c r="DS21" i="2"/>
  <c r="EB21" i="2" s="1"/>
  <c r="DR21" i="2"/>
  <c r="DQ21" i="2"/>
  <c r="DO21" i="2"/>
  <c r="DN21" i="2"/>
  <c r="DJ21" i="2"/>
  <c r="DP21" i="2" s="1"/>
  <c r="DG21" i="2"/>
  <c r="DM21" i="2" s="1"/>
  <c r="DD21" i="2"/>
  <c r="DC21" i="2"/>
  <c r="DB21" i="2"/>
  <c r="CZ21" i="2"/>
  <c r="CY21" i="2"/>
  <c r="CU21" i="2"/>
  <c r="DA21" i="2" s="1"/>
  <c r="CR21" i="2"/>
  <c r="CO21" i="2"/>
  <c r="CN21" i="2"/>
  <c r="CM21" i="2"/>
  <c r="CK21" i="2"/>
  <c r="CJ21" i="2"/>
  <c r="CF21" i="2"/>
  <c r="CL21" i="2" s="1"/>
  <c r="CC21" i="2"/>
  <c r="CI21" i="2" s="1"/>
  <c r="BZ21" i="2"/>
  <c r="BY21" i="2"/>
  <c r="BX21" i="2"/>
  <c r="BW21" i="2"/>
  <c r="BV21" i="2"/>
  <c r="BU21" i="2"/>
  <c r="BQ21" i="2"/>
  <c r="BN21" i="2"/>
  <c r="BK21" i="2"/>
  <c r="BT21" i="2" s="1"/>
  <c r="BJ21" i="2"/>
  <c r="BI21" i="2"/>
  <c r="BG21" i="2"/>
  <c r="BF21" i="2"/>
  <c r="BE21" i="2"/>
  <c r="BB21" i="2"/>
  <c r="GM21" i="2" s="1"/>
  <c r="AY21" i="2"/>
  <c r="AV21" i="2"/>
  <c r="AU21" i="2"/>
  <c r="AT21" i="2"/>
  <c r="AR21" i="2"/>
  <c r="AQ21" i="2"/>
  <c r="AM21" i="2"/>
  <c r="AJ21" i="2"/>
  <c r="AG21" i="2"/>
  <c r="AF21" i="2"/>
  <c r="AE21" i="2"/>
  <c r="AC21" i="2"/>
  <c r="AB21" i="2"/>
  <c r="AA21" i="2"/>
  <c r="X21" i="2"/>
  <c r="AD21" i="2" s="1"/>
  <c r="U21" i="2"/>
  <c r="R21" i="2"/>
  <c r="Q21" i="2"/>
  <c r="P21" i="2"/>
  <c r="N21" i="2"/>
  <c r="M21" i="2"/>
  <c r="I21" i="2"/>
  <c r="GA21" i="2" s="1"/>
  <c r="F21" i="2"/>
  <c r="GD21" i="2" s="1"/>
  <c r="C21" i="2"/>
  <c r="HD20" i="2"/>
  <c r="HC20" i="2"/>
  <c r="HA20" i="2"/>
  <c r="GZ20" i="2"/>
  <c r="GX20" i="2"/>
  <c r="GW20" i="2"/>
  <c r="GU20" i="2"/>
  <c r="GT20" i="2"/>
  <c r="GR20" i="2"/>
  <c r="GQ20" i="2"/>
  <c r="GO20" i="2"/>
  <c r="GN20" i="2"/>
  <c r="GL20" i="2"/>
  <c r="GK20" i="2"/>
  <c r="GJ20" i="2"/>
  <c r="GI20" i="2"/>
  <c r="GH20" i="2"/>
  <c r="GF20" i="2"/>
  <c r="GE20" i="2"/>
  <c r="GC20" i="2"/>
  <c r="GB20" i="2"/>
  <c r="FZ20" i="2"/>
  <c r="FY20" i="2"/>
  <c r="FX20" i="2"/>
  <c r="FW20" i="2"/>
  <c r="FV20" i="2"/>
  <c r="FR20" i="2"/>
  <c r="FO20" i="2"/>
  <c r="FL20" i="2"/>
  <c r="FU20" i="2" s="1"/>
  <c r="FK20" i="2"/>
  <c r="FJ20" i="2"/>
  <c r="FH20" i="2"/>
  <c r="FG20" i="2"/>
  <c r="FC20" i="2"/>
  <c r="FI20" i="2" s="1"/>
  <c r="EZ20" i="2"/>
  <c r="FF20" i="2" s="1"/>
  <c r="EW20" i="2"/>
  <c r="EV20" i="2"/>
  <c r="EU20" i="2"/>
  <c r="ES20" i="2"/>
  <c r="ER20" i="2"/>
  <c r="EN20" i="2"/>
  <c r="ET20" i="2" s="1"/>
  <c r="EK20" i="2"/>
  <c r="HB20" i="2" s="1"/>
  <c r="EH20" i="2"/>
  <c r="EQ20" i="2" s="1"/>
  <c r="EG20" i="2"/>
  <c r="EF20" i="2"/>
  <c r="ED20" i="2"/>
  <c r="EC20" i="2"/>
  <c r="DY20" i="2"/>
  <c r="EE20" i="2" s="1"/>
  <c r="DV20" i="2"/>
  <c r="DS20" i="2"/>
  <c r="EB20" i="2" s="1"/>
  <c r="DR20" i="2"/>
  <c r="DQ20" i="2"/>
  <c r="DP20" i="2"/>
  <c r="DO20" i="2"/>
  <c r="DN20" i="2"/>
  <c r="DJ20" i="2"/>
  <c r="DG20" i="2"/>
  <c r="DD20" i="2"/>
  <c r="DM20" i="2" s="1"/>
  <c r="DC20" i="2"/>
  <c r="DB20" i="2"/>
  <c r="CZ20" i="2"/>
  <c r="CU20" i="2"/>
  <c r="GS20" i="2" s="1"/>
  <c r="CR20" i="2"/>
  <c r="GV20" i="2" s="1"/>
  <c r="CO20" i="2"/>
  <c r="CN20" i="2"/>
  <c r="CM20" i="2"/>
  <c r="CK20" i="2"/>
  <c r="CJ20" i="2"/>
  <c r="CI20" i="2"/>
  <c r="CF20" i="2"/>
  <c r="CC20" i="2"/>
  <c r="CL20" i="2" s="1"/>
  <c r="BZ20" i="2"/>
  <c r="BY20" i="2"/>
  <c r="BX20" i="2"/>
  <c r="BV20" i="2"/>
  <c r="BU20" i="2"/>
  <c r="BQ20" i="2"/>
  <c r="BW20" i="2" s="1"/>
  <c r="BN20" i="2"/>
  <c r="BK20" i="2"/>
  <c r="BT20" i="2" s="1"/>
  <c r="BJ20" i="2"/>
  <c r="BI20" i="2"/>
  <c r="BG20" i="2"/>
  <c r="BF20" i="2"/>
  <c r="BE20" i="2"/>
  <c r="BB20" i="2"/>
  <c r="GM20" i="2" s="1"/>
  <c r="AY20" i="2"/>
  <c r="AV20" i="2"/>
  <c r="AU20" i="2"/>
  <c r="AT20" i="2"/>
  <c r="AR20" i="2"/>
  <c r="AQ20" i="2"/>
  <c r="AM20" i="2"/>
  <c r="AJ20" i="2"/>
  <c r="AS20" i="2" s="1"/>
  <c r="AG20" i="2"/>
  <c r="AF20" i="2"/>
  <c r="AE20" i="2"/>
  <c r="AC20" i="2"/>
  <c r="AB20" i="2"/>
  <c r="AA20" i="2"/>
  <c r="X20" i="2"/>
  <c r="GG20" i="2" s="1"/>
  <c r="U20" i="2"/>
  <c r="AD20" i="2" s="1"/>
  <c r="R20" i="2"/>
  <c r="Q20" i="2"/>
  <c r="P20" i="2"/>
  <c r="N20" i="2"/>
  <c r="M20" i="2"/>
  <c r="I20" i="2"/>
  <c r="GY20" i="2" s="1"/>
  <c r="F20" i="2"/>
  <c r="GP20" i="2" s="1"/>
  <c r="C20" i="2"/>
  <c r="L20" i="2" s="1"/>
  <c r="HD19" i="2"/>
  <c r="HC19" i="2"/>
  <c r="HA19" i="2"/>
  <c r="GZ19" i="2"/>
  <c r="GX19" i="2"/>
  <c r="GW19" i="2"/>
  <c r="GU19" i="2"/>
  <c r="GT19" i="2"/>
  <c r="GS19" i="2"/>
  <c r="GR19" i="2"/>
  <c r="GQ19" i="2"/>
  <c r="GO19" i="2"/>
  <c r="GN19" i="2"/>
  <c r="GL19" i="2"/>
  <c r="GK19" i="2"/>
  <c r="GI19" i="2"/>
  <c r="GH19" i="2"/>
  <c r="GF19" i="2"/>
  <c r="GE19" i="2"/>
  <c r="GC19" i="2"/>
  <c r="GB19" i="2"/>
  <c r="FZ19" i="2"/>
  <c r="FY19" i="2"/>
  <c r="FW19" i="2"/>
  <c r="FV19" i="2"/>
  <c r="FU19" i="2"/>
  <c r="FR19" i="2"/>
  <c r="FO19" i="2"/>
  <c r="FX19" i="2" s="1"/>
  <c r="FL19" i="2"/>
  <c r="FK19" i="2"/>
  <c r="FJ19" i="2"/>
  <c r="FH19" i="2"/>
  <c r="FG19" i="2"/>
  <c r="FC19" i="2"/>
  <c r="FI19" i="2" s="1"/>
  <c r="EZ19" i="2"/>
  <c r="EW19" i="2"/>
  <c r="FF19" i="2" s="1"/>
  <c r="EV19" i="2"/>
  <c r="EU19" i="2"/>
  <c r="ES19" i="2"/>
  <c r="ER19" i="2"/>
  <c r="EQ19" i="2"/>
  <c r="EN19" i="2"/>
  <c r="ET19" i="2" s="1"/>
  <c r="EK19" i="2"/>
  <c r="EH19" i="2"/>
  <c r="EG19" i="2"/>
  <c r="EF19" i="2"/>
  <c r="EE19" i="2"/>
  <c r="ED19" i="2"/>
  <c r="EC19" i="2"/>
  <c r="DY19" i="2"/>
  <c r="DV19" i="2"/>
  <c r="DS19" i="2"/>
  <c r="EB19" i="2" s="1"/>
  <c r="DR19" i="2"/>
  <c r="DQ19" i="2"/>
  <c r="DO19" i="2"/>
  <c r="DN19" i="2"/>
  <c r="DM19" i="2"/>
  <c r="DJ19" i="2"/>
  <c r="DG19" i="2"/>
  <c r="DP19" i="2" s="1"/>
  <c r="DD19" i="2"/>
  <c r="DC19" i="2"/>
  <c r="DB19" i="2"/>
  <c r="CZ19" i="2"/>
  <c r="CY19" i="2"/>
  <c r="CU19" i="2"/>
  <c r="DA19" i="2" s="1"/>
  <c r="CR19" i="2"/>
  <c r="GV19" i="2" s="1"/>
  <c r="CO19" i="2"/>
  <c r="CN19" i="2"/>
  <c r="CM19" i="2"/>
  <c r="CK19" i="2"/>
  <c r="CJ19" i="2"/>
  <c r="CI19" i="2"/>
  <c r="CF19" i="2"/>
  <c r="CL19" i="2" s="1"/>
  <c r="CC19" i="2"/>
  <c r="BZ19" i="2"/>
  <c r="BY19" i="2"/>
  <c r="BX19" i="2"/>
  <c r="BV19" i="2"/>
  <c r="BU19" i="2"/>
  <c r="BQ19" i="2"/>
  <c r="BN19" i="2"/>
  <c r="BW19" i="2" s="1"/>
  <c r="BK19" i="2"/>
  <c r="BT19" i="2" s="1"/>
  <c r="BJ19" i="2"/>
  <c r="BI19" i="2"/>
  <c r="BG19" i="2"/>
  <c r="BF19" i="2"/>
  <c r="BE19" i="2"/>
  <c r="BB19" i="2"/>
  <c r="AY19" i="2"/>
  <c r="BH19" i="2" s="1"/>
  <c r="AV19" i="2"/>
  <c r="AU19" i="2"/>
  <c r="AT19" i="2"/>
  <c r="AR19" i="2"/>
  <c r="AQ19" i="2"/>
  <c r="AM19" i="2"/>
  <c r="AS19" i="2" s="1"/>
  <c r="AJ19" i="2"/>
  <c r="AP19" i="2" s="1"/>
  <c r="AG19" i="2"/>
  <c r="AF19" i="2"/>
  <c r="AE19" i="2"/>
  <c r="AC19" i="2"/>
  <c r="AB19" i="2"/>
  <c r="AA19" i="2"/>
  <c r="X19" i="2"/>
  <c r="GG19" i="2" s="1"/>
  <c r="U19" i="2"/>
  <c r="R19" i="2"/>
  <c r="Q19" i="2"/>
  <c r="P19" i="2"/>
  <c r="N19" i="2"/>
  <c r="M19" i="2"/>
  <c r="I19" i="2"/>
  <c r="GM19" i="2" s="1"/>
  <c r="F19" i="2"/>
  <c r="GJ19" i="2" s="1"/>
  <c r="C19" i="2"/>
  <c r="L19" i="2" s="1"/>
  <c r="HD18" i="2"/>
  <c r="HC18" i="2"/>
  <c r="HA18" i="2"/>
  <c r="GZ18" i="2"/>
  <c r="GX18" i="2"/>
  <c r="GW18" i="2"/>
  <c r="GU18" i="2"/>
  <c r="GT18" i="2"/>
  <c r="GR18" i="2"/>
  <c r="GQ18" i="2"/>
  <c r="GO18" i="2"/>
  <c r="GN18" i="2"/>
  <c r="GL18" i="2"/>
  <c r="GK18" i="2"/>
  <c r="GI18" i="2"/>
  <c r="GH18" i="2"/>
  <c r="GF18" i="2"/>
  <c r="GE18" i="2"/>
  <c r="GC18" i="2"/>
  <c r="GB18" i="2"/>
  <c r="FZ18" i="2"/>
  <c r="FY18" i="2"/>
  <c r="FW18" i="2"/>
  <c r="FV18" i="2"/>
  <c r="FU18" i="2"/>
  <c r="FR18" i="2"/>
  <c r="FX18" i="2" s="1"/>
  <c r="FO18" i="2"/>
  <c r="FL18" i="2"/>
  <c r="FK18" i="2"/>
  <c r="FJ18" i="2"/>
  <c r="FH18" i="2"/>
  <c r="FG18" i="2"/>
  <c r="FC18" i="2"/>
  <c r="EZ18" i="2"/>
  <c r="FI18" i="2" s="1"/>
  <c r="EW18" i="2"/>
  <c r="FF18" i="2" s="1"/>
  <c r="EV18" i="2"/>
  <c r="EU18" i="2"/>
  <c r="ES18" i="2"/>
  <c r="ER18" i="2"/>
  <c r="EQ18" i="2"/>
  <c r="EN18" i="2"/>
  <c r="EK18" i="2"/>
  <c r="HB18" i="2" s="1"/>
  <c r="EH18" i="2"/>
  <c r="EG18" i="2"/>
  <c r="EF18" i="2"/>
  <c r="ED18" i="2"/>
  <c r="EC18" i="2"/>
  <c r="DY18" i="2"/>
  <c r="EE18" i="2" s="1"/>
  <c r="DV18" i="2"/>
  <c r="DS18" i="2"/>
  <c r="EB18" i="2" s="1"/>
  <c r="DR18" i="2"/>
  <c r="DQ18" i="2"/>
  <c r="DO18" i="2"/>
  <c r="DN18" i="2"/>
  <c r="DM18" i="2"/>
  <c r="DJ18" i="2"/>
  <c r="DP18" i="2" s="1"/>
  <c r="DG18" i="2"/>
  <c r="DD18" i="2"/>
  <c r="DC18" i="2"/>
  <c r="DB18" i="2"/>
  <c r="CZ18" i="2"/>
  <c r="CY18" i="2"/>
  <c r="CU18" i="2"/>
  <c r="GS18" i="2" s="1"/>
  <c r="CR18" i="2"/>
  <c r="DA18" i="2" s="1"/>
  <c r="CO18" i="2"/>
  <c r="CN18" i="2"/>
  <c r="CM18" i="2"/>
  <c r="CK18" i="2"/>
  <c r="CJ18" i="2"/>
  <c r="CI18" i="2"/>
  <c r="CF18" i="2"/>
  <c r="CC18" i="2"/>
  <c r="CL18" i="2" s="1"/>
  <c r="BZ18" i="2"/>
  <c r="BY18" i="2"/>
  <c r="BX18" i="2"/>
  <c r="BV18" i="2"/>
  <c r="BU18" i="2"/>
  <c r="BQ18" i="2"/>
  <c r="BW18" i="2" s="1"/>
  <c r="BN18" i="2"/>
  <c r="BK18" i="2"/>
  <c r="BT18" i="2" s="1"/>
  <c r="BJ18" i="2"/>
  <c r="BI18" i="2"/>
  <c r="BG18" i="2"/>
  <c r="BF18" i="2"/>
  <c r="BE18" i="2"/>
  <c r="BB18" i="2"/>
  <c r="GM18" i="2" s="1"/>
  <c r="AY18" i="2"/>
  <c r="GP18" i="2" s="1"/>
  <c r="AV18" i="2"/>
  <c r="AU18" i="2"/>
  <c r="AT18" i="2"/>
  <c r="AR18" i="2"/>
  <c r="AQ18" i="2"/>
  <c r="AM18" i="2"/>
  <c r="AJ18" i="2"/>
  <c r="AS18" i="2" s="1"/>
  <c r="AG18" i="2"/>
  <c r="AF18" i="2"/>
  <c r="AE18" i="2"/>
  <c r="AC18" i="2"/>
  <c r="AB18" i="2"/>
  <c r="AA18" i="2"/>
  <c r="X18" i="2"/>
  <c r="AD18" i="2" s="1"/>
  <c r="U18" i="2"/>
  <c r="GJ18" i="2" s="1"/>
  <c r="R18" i="2"/>
  <c r="Q18" i="2"/>
  <c r="P18" i="2"/>
  <c r="N18" i="2"/>
  <c r="M18" i="2"/>
  <c r="I18" i="2"/>
  <c r="GY18" i="2" s="1"/>
  <c r="F18" i="2"/>
  <c r="GD18" i="2" s="1"/>
  <c r="C18" i="2"/>
  <c r="L18" i="2" s="1"/>
  <c r="HD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H17" i="2"/>
  <c r="GG17" i="2"/>
  <c r="FW17" i="2"/>
  <c r="FV17" i="2"/>
  <c r="FU17" i="2"/>
  <c r="HD16" i="2"/>
  <c r="HA16" i="2"/>
  <c r="GZ16" i="2"/>
  <c r="GU16" i="2"/>
  <c r="GR16" i="2"/>
  <c r="GO16" i="2"/>
  <c r="GL16" i="2"/>
  <c r="FZ16" i="2"/>
  <c r="FY16" i="2"/>
  <c r="FX16" i="2"/>
  <c r="FW16" i="2"/>
  <c r="FS16" i="2"/>
  <c r="FR16" i="2"/>
  <c r="FP16" i="2"/>
  <c r="FO16" i="2"/>
  <c r="FM16" i="2"/>
  <c r="FV16" i="2" s="1"/>
  <c r="FK16" i="2"/>
  <c r="FJ16" i="2"/>
  <c r="FI16" i="2"/>
  <c r="FH16" i="2"/>
  <c r="FD16" i="2"/>
  <c r="FC16" i="2"/>
  <c r="FA16" i="2"/>
  <c r="EZ16" i="2"/>
  <c r="EX16" i="2"/>
  <c r="FG16" i="2" s="1"/>
  <c r="EV16" i="2"/>
  <c r="EU16" i="2"/>
  <c r="ES16" i="2"/>
  <c r="EO16" i="2"/>
  <c r="EL16" i="2"/>
  <c r="EI16" i="2"/>
  <c r="ER16" i="2" s="1"/>
  <c r="EG16" i="2"/>
  <c r="EF16" i="2"/>
  <c r="ED16" i="2"/>
  <c r="DZ16" i="2"/>
  <c r="DW16" i="2"/>
  <c r="DT16" i="2"/>
  <c r="EC16" i="2" s="1"/>
  <c r="DR16" i="2"/>
  <c r="DQ16" i="2"/>
  <c r="DP16" i="2"/>
  <c r="DO16" i="2"/>
  <c r="DK16" i="2"/>
  <c r="DJ16" i="2"/>
  <c r="DH16" i="2"/>
  <c r="DG16" i="2"/>
  <c r="DE16" i="2"/>
  <c r="DN16" i="2" s="1"/>
  <c r="DB16" i="2"/>
  <c r="CZ16" i="2"/>
  <c r="CV16" i="2"/>
  <c r="CU16" i="2" s="1"/>
  <c r="CS16" i="2"/>
  <c r="GW16" i="2" s="1"/>
  <c r="CP16" i="2"/>
  <c r="CY16" i="2" s="1"/>
  <c r="CN16" i="2"/>
  <c r="CM16" i="2"/>
  <c r="CK16" i="2"/>
  <c r="CG16" i="2"/>
  <c r="CF16" i="2" s="1"/>
  <c r="CD16" i="2"/>
  <c r="CC16" i="2" s="1"/>
  <c r="CA16" i="2"/>
  <c r="CJ16" i="2" s="1"/>
  <c r="BY16" i="2"/>
  <c r="BX16" i="2"/>
  <c r="BV16" i="2"/>
  <c r="BR16" i="2"/>
  <c r="BQ16" i="2" s="1"/>
  <c r="BO16" i="2"/>
  <c r="BN16" i="2" s="1"/>
  <c r="BL16" i="2"/>
  <c r="BU16" i="2" s="1"/>
  <c r="BJ16" i="2"/>
  <c r="BI16" i="2"/>
  <c r="BG16" i="2"/>
  <c r="BC16" i="2"/>
  <c r="BB16" i="2" s="1"/>
  <c r="AZ16" i="2"/>
  <c r="AY16" i="2" s="1"/>
  <c r="AW16" i="2"/>
  <c r="BF16" i="2" s="1"/>
  <c r="AU16" i="2"/>
  <c r="AT16" i="2"/>
  <c r="AR16" i="2"/>
  <c r="AN16" i="2"/>
  <c r="AM16" i="2" s="1"/>
  <c r="AK16" i="2"/>
  <c r="AJ16" i="2" s="1"/>
  <c r="AH16" i="2"/>
  <c r="AQ16" i="2" s="1"/>
  <c r="AF16" i="2"/>
  <c r="AE16" i="2"/>
  <c r="AC16" i="2"/>
  <c r="Y16" i="2"/>
  <c r="GH16" i="2" s="1"/>
  <c r="V16" i="2"/>
  <c r="GK16" i="2" s="1"/>
  <c r="S16" i="2"/>
  <c r="S42" i="2" s="1"/>
  <c r="Q16" i="2"/>
  <c r="P16" i="2"/>
  <c r="N16" i="2"/>
  <c r="J16" i="2"/>
  <c r="J42" i="2" s="1"/>
  <c r="G16" i="2"/>
  <c r="G42" i="2" s="1"/>
  <c r="GE42" i="2" s="1"/>
  <c r="D16" i="2"/>
  <c r="D42" i="2" s="1"/>
  <c r="HD15" i="2"/>
  <c r="HC15" i="2"/>
  <c r="HA15" i="2"/>
  <c r="GZ15" i="2"/>
  <c r="GW15" i="2"/>
  <c r="GU15" i="2"/>
  <c r="GT15" i="2"/>
  <c r="GR15" i="2"/>
  <c r="GQ15" i="2"/>
  <c r="GP15" i="2"/>
  <c r="GO15" i="2"/>
  <c r="GN15" i="2"/>
  <c r="GL15" i="2"/>
  <c r="GK15" i="2"/>
  <c r="GH15" i="2"/>
  <c r="GE15" i="2"/>
  <c r="GB15" i="2"/>
  <c r="GA15" i="2"/>
  <c r="FZ15" i="2"/>
  <c r="FY15" i="2"/>
  <c r="FW15" i="2"/>
  <c r="FV15" i="2"/>
  <c r="FR15" i="2"/>
  <c r="FX15" i="2" s="1"/>
  <c r="FO15" i="2"/>
  <c r="FL15" i="2"/>
  <c r="FU15" i="2" s="1"/>
  <c r="FK15" i="2"/>
  <c r="FJ15" i="2"/>
  <c r="FI15" i="2"/>
  <c r="FH15" i="2"/>
  <c r="FG15" i="2"/>
  <c r="FC15" i="2"/>
  <c r="EZ15" i="2"/>
  <c r="EW15" i="2"/>
  <c r="FF15" i="2" s="1"/>
  <c r="EV15" i="2"/>
  <c r="EU15" i="2"/>
  <c r="ES15" i="2"/>
  <c r="ER15" i="2"/>
  <c r="EN15" i="2"/>
  <c r="GY15" i="2" s="1"/>
  <c r="EK15" i="2"/>
  <c r="EQ15" i="2" s="1"/>
  <c r="EH15" i="2"/>
  <c r="EG15" i="2"/>
  <c r="EF15" i="2"/>
  <c r="ED15" i="2"/>
  <c r="EC15" i="2"/>
  <c r="DY15" i="2"/>
  <c r="EE15" i="2" s="1"/>
  <c r="DV15" i="2"/>
  <c r="DS15" i="2"/>
  <c r="EB15" i="2" s="1"/>
  <c r="DR15" i="2"/>
  <c r="DQ15" i="2"/>
  <c r="DO15" i="2"/>
  <c r="DN15" i="2"/>
  <c r="DJ15" i="2"/>
  <c r="DP15" i="2" s="1"/>
  <c r="DG15" i="2"/>
  <c r="DD15" i="2"/>
  <c r="DM15" i="2" s="1"/>
  <c r="DB15" i="2"/>
  <c r="DA15" i="2"/>
  <c r="CZ15" i="2"/>
  <c r="CY15" i="2"/>
  <c r="CX15" i="2"/>
  <c r="CU15" i="2"/>
  <c r="CR15" i="2"/>
  <c r="CO15" i="2"/>
  <c r="CN15" i="2"/>
  <c r="CM15" i="2"/>
  <c r="CK15" i="2"/>
  <c r="CJ15" i="2"/>
  <c r="CF15" i="2"/>
  <c r="CL15" i="2" s="1"/>
  <c r="CC15" i="2"/>
  <c r="BZ15" i="2"/>
  <c r="CI15" i="2" s="1"/>
  <c r="BY15" i="2"/>
  <c r="BX15" i="2"/>
  <c r="BW15" i="2"/>
  <c r="BV15" i="2"/>
  <c r="BU15" i="2"/>
  <c r="BQ15" i="2"/>
  <c r="BN15" i="2"/>
  <c r="BK15" i="2"/>
  <c r="BT15" i="2" s="1"/>
  <c r="BJ15" i="2"/>
  <c r="BI15" i="2"/>
  <c r="BH15" i="2"/>
  <c r="BG15" i="2"/>
  <c r="BF15" i="2"/>
  <c r="BB15" i="2"/>
  <c r="GM15" i="2" s="1"/>
  <c r="AY15" i="2"/>
  <c r="BE15" i="2" s="1"/>
  <c r="AV15" i="2"/>
  <c r="AU15" i="2"/>
  <c r="AT15" i="2"/>
  <c r="AS15" i="2"/>
  <c r="AR15" i="2"/>
  <c r="AQ15" i="2"/>
  <c r="AP15" i="2"/>
  <c r="AM15" i="2"/>
  <c r="AJ15" i="2"/>
  <c r="AG15" i="2"/>
  <c r="AF15" i="2"/>
  <c r="AE15" i="2"/>
  <c r="AC15" i="2"/>
  <c r="AB15" i="2"/>
  <c r="X15" i="2"/>
  <c r="GG15" i="2" s="1"/>
  <c r="U15" i="2"/>
  <c r="GJ15" i="2" s="1"/>
  <c r="R15" i="2"/>
  <c r="AA15" i="2" s="1"/>
  <c r="Q15" i="2"/>
  <c r="P15" i="2"/>
  <c r="N15" i="2"/>
  <c r="M15" i="2"/>
  <c r="I15" i="2"/>
  <c r="O15" i="2" s="1"/>
  <c r="F15" i="2"/>
  <c r="GV15" i="2" s="1"/>
  <c r="C15" i="2"/>
  <c r="L15" i="2" s="1"/>
  <c r="HD14" i="2"/>
  <c r="HC14" i="2"/>
  <c r="HB14" i="2"/>
  <c r="HA14" i="2"/>
  <c r="GZ14" i="2"/>
  <c r="GW14" i="2"/>
  <c r="GU14" i="2"/>
  <c r="GT14" i="2"/>
  <c r="GR14" i="2"/>
  <c r="GQ14" i="2"/>
  <c r="GO14" i="2"/>
  <c r="GN14" i="2"/>
  <c r="GL14" i="2"/>
  <c r="GK14" i="2"/>
  <c r="GH14" i="2"/>
  <c r="GG14" i="2"/>
  <c r="GE14" i="2"/>
  <c r="GB14" i="2"/>
  <c r="GA14" i="2"/>
  <c r="FZ14" i="2"/>
  <c r="FY14" i="2"/>
  <c r="FW14" i="2"/>
  <c r="FV14" i="2"/>
  <c r="FU14" i="2"/>
  <c r="FR14" i="2"/>
  <c r="FO14" i="2"/>
  <c r="FX14" i="2" s="1"/>
  <c r="FL14" i="2"/>
  <c r="FK14" i="2"/>
  <c r="FJ14" i="2"/>
  <c r="FH14" i="2"/>
  <c r="FG14" i="2"/>
  <c r="FC14" i="2"/>
  <c r="FI14" i="2" s="1"/>
  <c r="EZ14" i="2"/>
  <c r="EW14" i="2"/>
  <c r="FF14" i="2" s="1"/>
  <c r="EV14" i="2"/>
  <c r="EU14" i="2"/>
  <c r="ES14" i="2"/>
  <c r="ER14" i="2"/>
  <c r="EQ14" i="2"/>
  <c r="EN14" i="2"/>
  <c r="EK14" i="2"/>
  <c r="EH14" i="2"/>
  <c r="EG14" i="2"/>
  <c r="EF14" i="2"/>
  <c r="EE14" i="2"/>
  <c r="ED14" i="2"/>
  <c r="EC14" i="2"/>
  <c r="DY14" i="2"/>
  <c r="DV14" i="2"/>
  <c r="DS14" i="2"/>
  <c r="EB14" i="2" s="1"/>
  <c r="DR14" i="2"/>
  <c r="DQ14" i="2"/>
  <c r="DO14" i="2"/>
  <c r="DN14" i="2"/>
  <c r="DM14" i="2"/>
  <c r="DJ14" i="2"/>
  <c r="DP14" i="2" s="1"/>
  <c r="DG14" i="2"/>
  <c r="DD14" i="2"/>
  <c r="DB14" i="2"/>
  <c r="DA14" i="2"/>
  <c r="CZ14" i="2"/>
  <c r="CY14" i="2"/>
  <c r="CU14" i="2"/>
  <c r="CR14" i="2"/>
  <c r="GV14" i="2" s="1"/>
  <c r="CO14" i="2"/>
  <c r="CX14" i="2" s="1"/>
  <c r="CN14" i="2"/>
  <c r="CM14" i="2"/>
  <c r="CL14" i="2"/>
  <c r="CK14" i="2"/>
  <c r="CJ14" i="2"/>
  <c r="CI14" i="2"/>
  <c r="CF14" i="2"/>
  <c r="CC14" i="2"/>
  <c r="BZ14" i="2"/>
  <c r="BY14" i="2"/>
  <c r="BX14" i="2"/>
  <c r="BV14" i="2"/>
  <c r="BU14" i="2"/>
  <c r="BQ14" i="2"/>
  <c r="BN14" i="2"/>
  <c r="BW14" i="2" s="1"/>
  <c r="BK14" i="2"/>
  <c r="BT14" i="2" s="1"/>
  <c r="BJ14" i="2"/>
  <c r="BI14" i="2"/>
  <c r="BG14" i="2"/>
  <c r="BF14" i="2"/>
  <c r="BB14" i="2"/>
  <c r="BH14" i="2" s="1"/>
  <c r="AY14" i="2"/>
  <c r="AV14" i="2"/>
  <c r="BE14" i="2" s="1"/>
  <c r="AU14" i="2"/>
  <c r="AT14" i="2"/>
  <c r="AS14" i="2"/>
  <c r="AR14" i="2"/>
  <c r="AQ14" i="2"/>
  <c r="AM14" i="2"/>
  <c r="AJ14" i="2"/>
  <c r="AP14" i="2" s="1"/>
  <c r="AG14" i="2"/>
  <c r="AF14" i="2"/>
  <c r="AE14" i="2"/>
  <c r="AC14" i="2"/>
  <c r="AB14" i="2"/>
  <c r="X14" i="2"/>
  <c r="U14" i="2"/>
  <c r="R14" i="2"/>
  <c r="Q14" i="2"/>
  <c r="P14" i="2"/>
  <c r="N14" i="2"/>
  <c r="M14" i="2"/>
  <c r="I14" i="2"/>
  <c r="O14" i="2" s="1"/>
  <c r="F14" i="2"/>
  <c r="GD14" i="2" s="1"/>
  <c r="C14" i="2"/>
  <c r="L14" i="2" s="1"/>
  <c r="HD13" i="2"/>
  <c r="HC13" i="2"/>
  <c r="HA13" i="2"/>
  <c r="GZ13" i="2"/>
  <c r="GW13" i="2"/>
  <c r="GU13" i="2"/>
  <c r="GT13" i="2"/>
  <c r="GR13" i="2"/>
  <c r="GQ13" i="2"/>
  <c r="GP13" i="2"/>
  <c r="GO13" i="2"/>
  <c r="GN13" i="2"/>
  <c r="GL13" i="2"/>
  <c r="GK13" i="2"/>
  <c r="GH13" i="2"/>
  <c r="GE13" i="2"/>
  <c r="GB13" i="2"/>
  <c r="GA13" i="2"/>
  <c r="FZ13" i="2"/>
  <c r="FY13" i="2"/>
  <c r="FX13" i="2"/>
  <c r="FW13" i="2"/>
  <c r="FV13" i="2"/>
  <c r="FR13" i="2"/>
  <c r="FO13" i="2"/>
  <c r="FL13" i="2"/>
  <c r="FU13" i="2" s="1"/>
  <c r="FK13" i="2"/>
  <c r="FJ13" i="2"/>
  <c r="FI13" i="2"/>
  <c r="FH13" i="2"/>
  <c r="FG13" i="2"/>
  <c r="FC13" i="2"/>
  <c r="EZ13" i="2"/>
  <c r="FF13" i="2" s="1"/>
  <c r="EW13" i="2"/>
  <c r="EV13" i="2"/>
  <c r="EU13" i="2"/>
  <c r="ET13" i="2"/>
  <c r="ES13" i="2"/>
  <c r="ER13" i="2"/>
  <c r="EQ13" i="2"/>
  <c r="EN13" i="2"/>
  <c r="EK13" i="2"/>
  <c r="HB13" i="2" s="1"/>
  <c r="EH13" i="2"/>
  <c r="EG13" i="2"/>
  <c r="EF13" i="2"/>
  <c r="ED13" i="2"/>
  <c r="EC13" i="2"/>
  <c r="DY13" i="2"/>
  <c r="EE13" i="2" s="1"/>
  <c r="DV13" i="2"/>
  <c r="DS13" i="2"/>
  <c r="EB13" i="2" s="1"/>
  <c r="DR13" i="2"/>
  <c r="DQ13" i="2"/>
  <c r="DO13" i="2"/>
  <c r="DN13" i="2"/>
  <c r="DJ13" i="2"/>
  <c r="DP13" i="2" s="1"/>
  <c r="DG13" i="2"/>
  <c r="DD13" i="2"/>
  <c r="DM13" i="2" s="1"/>
  <c r="DB13" i="2"/>
  <c r="CZ13" i="2"/>
  <c r="CY13" i="2"/>
  <c r="CU13" i="2"/>
  <c r="GS13" i="2" s="1"/>
  <c r="CR13" i="2"/>
  <c r="GV13" i="2" s="1"/>
  <c r="CO13" i="2"/>
  <c r="CX13" i="2" s="1"/>
  <c r="CN13" i="2"/>
  <c r="CM13" i="2"/>
  <c r="CK13" i="2"/>
  <c r="CJ13" i="2"/>
  <c r="CI13" i="2"/>
  <c r="CF13" i="2"/>
  <c r="CL13" i="2" s="1"/>
  <c r="CC13" i="2"/>
  <c r="BZ13" i="2"/>
  <c r="BY13" i="2"/>
  <c r="BX13" i="2"/>
  <c r="BV13" i="2"/>
  <c r="BU13" i="2"/>
  <c r="BQ13" i="2"/>
  <c r="BN13" i="2"/>
  <c r="BW13" i="2" s="1"/>
  <c r="BK13" i="2"/>
  <c r="BT13" i="2" s="1"/>
  <c r="BJ13" i="2"/>
  <c r="BI13" i="2"/>
  <c r="BG13" i="2"/>
  <c r="BF13" i="2"/>
  <c r="BE13" i="2"/>
  <c r="BB13" i="2"/>
  <c r="BH13" i="2" s="1"/>
  <c r="AY13" i="2"/>
  <c r="AV13" i="2"/>
  <c r="AU13" i="2"/>
  <c r="AT13" i="2"/>
  <c r="AR13" i="2"/>
  <c r="AQ13" i="2"/>
  <c r="AM13" i="2"/>
  <c r="AS13" i="2" s="1"/>
  <c r="AJ13" i="2"/>
  <c r="AG13" i="2"/>
  <c r="AP13" i="2" s="1"/>
  <c r="AF13" i="2"/>
  <c r="AE13" i="2"/>
  <c r="AC13" i="2"/>
  <c r="AB13" i="2"/>
  <c r="AA13" i="2"/>
  <c r="X13" i="2"/>
  <c r="U13" i="2"/>
  <c r="GJ13" i="2" s="1"/>
  <c r="R13" i="2"/>
  <c r="Q13" i="2"/>
  <c r="P13" i="2"/>
  <c r="N13" i="2"/>
  <c r="M13" i="2"/>
  <c r="I13" i="2"/>
  <c r="GM13" i="2" s="1"/>
  <c r="F13" i="2"/>
  <c r="O13" i="2" s="1"/>
  <c r="C13" i="2"/>
  <c r="L13" i="2" s="1"/>
  <c r="HD12" i="2"/>
  <c r="HC12" i="2"/>
  <c r="HA12" i="2"/>
  <c r="GZ12" i="2"/>
  <c r="GW12" i="2"/>
  <c r="GU12" i="2"/>
  <c r="GT12" i="2"/>
  <c r="GR12" i="2"/>
  <c r="GQ12" i="2"/>
  <c r="GO12" i="2"/>
  <c r="GN12" i="2"/>
  <c r="GL12" i="2"/>
  <c r="GK12" i="2"/>
  <c r="GJ12" i="2"/>
  <c r="GH12" i="2"/>
  <c r="GE12" i="2"/>
  <c r="GB12" i="2"/>
  <c r="FZ12" i="2"/>
  <c r="FY12" i="2"/>
  <c r="FW12" i="2"/>
  <c r="FV12" i="2"/>
  <c r="FR12" i="2"/>
  <c r="FX12" i="2" s="1"/>
  <c r="FO12" i="2"/>
  <c r="FL12" i="2"/>
  <c r="FU12" i="2" s="1"/>
  <c r="FK12" i="2"/>
  <c r="FJ12" i="2"/>
  <c r="FH12" i="2"/>
  <c r="FG12" i="2"/>
  <c r="FC12" i="2"/>
  <c r="FI12" i="2" s="1"/>
  <c r="EZ12" i="2"/>
  <c r="EW12" i="2"/>
  <c r="FF12" i="2" s="1"/>
  <c r="EV12" i="2"/>
  <c r="EU12" i="2"/>
  <c r="ET12" i="2"/>
  <c r="ES12" i="2"/>
  <c r="ER12" i="2"/>
  <c r="EN12" i="2"/>
  <c r="EK12" i="2"/>
  <c r="HB12" i="2" s="1"/>
  <c r="EH12" i="2"/>
  <c r="EQ12" i="2" s="1"/>
  <c r="EG12" i="2"/>
  <c r="EF12" i="2"/>
  <c r="ED12" i="2"/>
  <c r="EC12" i="2"/>
  <c r="DY12" i="2"/>
  <c r="DV12" i="2"/>
  <c r="DS12" i="2"/>
  <c r="DR12" i="2"/>
  <c r="DQ12" i="2"/>
  <c r="DO12" i="2"/>
  <c r="DN12" i="2"/>
  <c r="DJ12" i="2"/>
  <c r="DP12" i="2" s="1"/>
  <c r="DG12" i="2"/>
  <c r="DD12" i="2"/>
  <c r="DM12" i="2" s="1"/>
  <c r="DB12" i="2"/>
  <c r="DA12" i="2"/>
  <c r="CZ12" i="2"/>
  <c r="CY12" i="2"/>
  <c r="CU12" i="2"/>
  <c r="CR12" i="2"/>
  <c r="CX12" i="2" s="1"/>
  <c r="CO12" i="2"/>
  <c r="CN12" i="2"/>
  <c r="CM12" i="2"/>
  <c r="CL12" i="2"/>
  <c r="CK12" i="2"/>
  <c r="CJ12" i="2"/>
  <c r="CI12" i="2"/>
  <c r="CF12" i="2"/>
  <c r="CC12" i="2"/>
  <c r="BZ12" i="2"/>
  <c r="BY12" i="2"/>
  <c r="BX12" i="2"/>
  <c r="BV12" i="2"/>
  <c r="BU12" i="2"/>
  <c r="BQ12" i="2"/>
  <c r="BW12" i="2" s="1"/>
  <c r="BN12" i="2"/>
  <c r="BK12" i="2"/>
  <c r="BT12" i="2" s="1"/>
  <c r="BJ12" i="2"/>
  <c r="BI12" i="2"/>
  <c r="BG12" i="2"/>
  <c r="BF12" i="2"/>
  <c r="BB12" i="2"/>
  <c r="BH12" i="2" s="1"/>
  <c r="AY12" i="2"/>
  <c r="GP12" i="2" s="1"/>
  <c r="AV12" i="2"/>
  <c r="BE12" i="2" s="1"/>
  <c r="AU12" i="2"/>
  <c r="AT12" i="2"/>
  <c r="AS12" i="2"/>
  <c r="AR12" i="2"/>
  <c r="AQ12" i="2"/>
  <c r="AP12" i="2"/>
  <c r="AM12" i="2"/>
  <c r="AJ12" i="2"/>
  <c r="AG12" i="2"/>
  <c r="AF12" i="2"/>
  <c r="AE12" i="2"/>
  <c r="AD12" i="2"/>
  <c r="AC12" i="2"/>
  <c r="AB12" i="2"/>
  <c r="AA12" i="2"/>
  <c r="X12" i="2"/>
  <c r="U12" i="2"/>
  <c r="R12" i="2"/>
  <c r="Q12" i="2"/>
  <c r="P12" i="2"/>
  <c r="N12" i="2"/>
  <c r="M12" i="2"/>
  <c r="I12" i="2"/>
  <c r="GA12" i="2" s="1"/>
  <c r="F12" i="2"/>
  <c r="GD12" i="2" s="1"/>
  <c r="C12" i="2"/>
  <c r="L12" i="2" s="1"/>
  <c r="HD11" i="2"/>
  <c r="HC11" i="2"/>
  <c r="HA11" i="2"/>
  <c r="GZ11" i="2"/>
  <c r="GW11" i="2"/>
  <c r="GU11" i="2"/>
  <c r="GT11" i="2"/>
  <c r="GQ11" i="2"/>
  <c r="GN11" i="2"/>
  <c r="GL11" i="2"/>
  <c r="GK11" i="2"/>
  <c r="GH11" i="2"/>
  <c r="GE11" i="2"/>
  <c r="GB11" i="2"/>
  <c r="GA11" i="2"/>
  <c r="FZ11" i="2"/>
  <c r="FY11" i="2"/>
  <c r="FW11" i="2"/>
  <c r="FV11" i="2"/>
  <c r="FR11" i="2"/>
  <c r="FX11" i="2" s="1"/>
  <c r="FO11" i="2"/>
  <c r="FL11" i="2"/>
  <c r="FU11" i="2" s="1"/>
  <c r="FK11" i="2"/>
  <c r="FJ11" i="2"/>
  <c r="FI11" i="2"/>
  <c r="FH11" i="2"/>
  <c r="FG11" i="2"/>
  <c r="FC11" i="2"/>
  <c r="EZ11" i="2"/>
  <c r="FF11" i="2" s="1"/>
  <c r="EW11" i="2"/>
  <c r="EV11" i="2"/>
  <c r="EU11" i="2"/>
  <c r="ET11" i="2"/>
  <c r="ES11" i="2"/>
  <c r="ER11" i="2"/>
  <c r="EQ11" i="2"/>
  <c r="EN11" i="2"/>
  <c r="GY11" i="2" s="1"/>
  <c r="EK11" i="2"/>
  <c r="EH11" i="2"/>
  <c r="EG11" i="2"/>
  <c r="EF11" i="2"/>
  <c r="ED11" i="2"/>
  <c r="EC11" i="2"/>
  <c r="DY11" i="2"/>
  <c r="EE11" i="2" s="1"/>
  <c r="DV11" i="2"/>
  <c r="DS11" i="2"/>
  <c r="EB11" i="2" s="1"/>
  <c r="DR11" i="2"/>
  <c r="DQ11" i="2"/>
  <c r="DO11" i="2"/>
  <c r="DN11" i="2"/>
  <c r="DJ11" i="2"/>
  <c r="DP11" i="2" s="1"/>
  <c r="DG11" i="2"/>
  <c r="DD11" i="2"/>
  <c r="DM11" i="2" s="1"/>
  <c r="DB11" i="2"/>
  <c r="CZ11" i="2"/>
  <c r="CY11" i="2"/>
  <c r="CU11" i="2"/>
  <c r="GS11" i="2" s="1"/>
  <c r="CR11" i="2"/>
  <c r="GV11" i="2" s="1"/>
  <c r="CO11" i="2"/>
  <c r="CX11" i="2" s="1"/>
  <c r="CN11" i="2"/>
  <c r="CM11" i="2"/>
  <c r="CK11" i="2"/>
  <c r="CJ11" i="2"/>
  <c r="CI11" i="2"/>
  <c r="CF11" i="2"/>
  <c r="CL11" i="2" s="1"/>
  <c r="CC11" i="2"/>
  <c r="BZ11" i="2"/>
  <c r="BY11" i="2"/>
  <c r="BX11" i="2"/>
  <c r="BV11" i="2"/>
  <c r="BU11" i="2"/>
  <c r="BQ11" i="2"/>
  <c r="BN11" i="2"/>
  <c r="BW11" i="2" s="1"/>
  <c r="BK11" i="2"/>
  <c r="BT11" i="2" s="1"/>
  <c r="BJ11" i="2"/>
  <c r="BI11" i="2"/>
  <c r="BG11" i="2"/>
  <c r="BF11" i="2"/>
  <c r="BE11" i="2"/>
  <c r="BB11" i="2"/>
  <c r="BH11" i="2" s="1"/>
  <c r="AY11" i="2"/>
  <c r="GP11" i="2" s="1"/>
  <c r="AV11" i="2"/>
  <c r="AU11" i="2"/>
  <c r="AT11" i="2"/>
  <c r="AR11" i="2"/>
  <c r="AQ11" i="2"/>
  <c r="AM11" i="2"/>
  <c r="AS11" i="2" s="1"/>
  <c r="AJ11" i="2"/>
  <c r="AG11" i="2"/>
  <c r="AP11" i="2" s="1"/>
  <c r="AF11" i="2"/>
  <c r="AE11" i="2"/>
  <c r="AC11" i="2"/>
  <c r="AB11" i="2"/>
  <c r="AA11" i="2"/>
  <c r="X11" i="2"/>
  <c r="U11" i="2"/>
  <c r="GJ11" i="2" s="1"/>
  <c r="R11" i="2"/>
  <c r="Q11" i="2"/>
  <c r="P11" i="2"/>
  <c r="N11" i="2"/>
  <c r="M11" i="2"/>
  <c r="I11" i="2"/>
  <c r="GM11" i="2" s="1"/>
  <c r="F11" i="2"/>
  <c r="GD11" i="2" s="1"/>
  <c r="C11" i="2"/>
  <c r="L11" i="2" s="1"/>
  <c r="HC10" i="2"/>
  <c r="GZ10" i="2"/>
  <c r="GY10" i="2"/>
  <c r="GW10" i="2"/>
  <c r="GT10" i="2"/>
  <c r="GQ10" i="2"/>
  <c r="GP10" i="2"/>
  <c r="GN10" i="2"/>
  <c r="GM10" i="2"/>
  <c r="GK10" i="2"/>
  <c r="GH10" i="2"/>
  <c r="GE10" i="2"/>
  <c r="GB10" i="2"/>
  <c r="GA10" i="2"/>
  <c r="FZ10" i="2"/>
  <c r="FY10" i="2"/>
  <c r="FX10" i="2"/>
  <c r="FW10" i="2"/>
  <c r="FV10" i="2"/>
  <c r="FR10" i="2"/>
  <c r="FO10" i="2"/>
  <c r="FL10" i="2"/>
  <c r="FU10" i="2" s="1"/>
  <c r="FK10" i="2"/>
  <c r="FJ10" i="2"/>
  <c r="FI10" i="2"/>
  <c r="FH10" i="2"/>
  <c r="FG10" i="2"/>
  <c r="FF10" i="2"/>
  <c r="FC10" i="2"/>
  <c r="EZ10" i="2"/>
  <c r="EW10" i="2"/>
  <c r="EW16" i="2" s="1"/>
  <c r="FF16" i="2" s="1"/>
  <c r="EV10" i="2"/>
  <c r="EU10" i="2"/>
  <c r="ES10" i="2"/>
  <c r="ER10" i="2"/>
  <c r="EN10" i="2"/>
  <c r="ET10" i="2" s="1"/>
  <c r="EK10" i="2"/>
  <c r="HB10" i="2" s="1"/>
  <c r="EH10" i="2"/>
  <c r="EQ10" i="2" s="1"/>
  <c r="EG10" i="2"/>
  <c r="EF10" i="2"/>
  <c r="ED10" i="2"/>
  <c r="EC10" i="2"/>
  <c r="DY10" i="2"/>
  <c r="EE10" i="2" s="1"/>
  <c r="DV10" i="2"/>
  <c r="DV16" i="2" s="1"/>
  <c r="DS10" i="2"/>
  <c r="EB10" i="2" s="1"/>
  <c r="DR10" i="2"/>
  <c r="DQ10" i="2"/>
  <c r="DP10" i="2"/>
  <c r="DO10" i="2"/>
  <c r="DN10" i="2"/>
  <c r="DJ10" i="2"/>
  <c r="DG10" i="2"/>
  <c r="DD10" i="2"/>
  <c r="DM10" i="2" s="1"/>
  <c r="DB10" i="2"/>
  <c r="CZ10" i="2"/>
  <c r="CY10" i="2"/>
  <c r="CU10" i="2"/>
  <c r="DA10" i="2" s="1"/>
  <c r="CR10" i="2"/>
  <c r="CO10" i="2"/>
  <c r="CN10" i="2"/>
  <c r="CM10" i="2"/>
  <c r="CK10" i="2"/>
  <c r="CJ10" i="2"/>
  <c r="CF10" i="2"/>
  <c r="CL10" i="2" s="1"/>
  <c r="CC10" i="2"/>
  <c r="CI10" i="2" s="1"/>
  <c r="BZ10" i="2"/>
  <c r="BZ16" i="2" s="1"/>
  <c r="BY10" i="2"/>
  <c r="BX10" i="2"/>
  <c r="BW10" i="2"/>
  <c r="BV10" i="2"/>
  <c r="BU10" i="2"/>
  <c r="BQ10" i="2"/>
  <c r="BN10" i="2"/>
  <c r="BT10" i="2" s="1"/>
  <c r="BK10" i="2"/>
  <c r="BK16" i="2" s="1"/>
  <c r="BT16" i="2" s="1"/>
  <c r="BJ10" i="2"/>
  <c r="BI10" i="2"/>
  <c r="BH10" i="2"/>
  <c r="BG10" i="2"/>
  <c r="BF10" i="2"/>
  <c r="BE10" i="2"/>
  <c r="BB10" i="2"/>
  <c r="AY10" i="2"/>
  <c r="AV10" i="2"/>
  <c r="AV16" i="2" s="1"/>
  <c r="BE16" i="2" s="1"/>
  <c r="AU10" i="2"/>
  <c r="AT10" i="2"/>
  <c r="AR10" i="2"/>
  <c r="AQ10" i="2"/>
  <c r="AM10" i="2"/>
  <c r="AS10" i="2" s="1"/>
  <c r="AJ10" i="2"/>
  <c r="AG10" i="2"/>
  <c r="AF10" i="2"/>
  <c r="AE10" i="2"/>
  <c r="AC10" i="2"/>
  <c r="AB10" i="2"/>
  <c r="X10" i="2"/>
  <c r="AD10" i="2" s="1"/>
  <c r="U10" i="2"/>
  <c r="GJ10" i="2" s="1"/>
  <c r="R10" i="2"/>
  <c r="AA10" i="2" s="1"/>
  <c r="Q10" i="2"/>
  <c r="P10" i="2"/>
  <c r="O10" i="2"/>
  <c r="N10" i="2"/>
  <c r="M10" i="2"/>
  <c r="I10" i="2"/>
  <c r="F10" i="2"/>
  <c r="L10" i="2" s="1"/>
  <c r="C10" i="2"/>
  <c r="C16" i="2" s="1"/>
  <c r="EJ8" i="2"/>
  <c r="EK8" i="2" s="1"/>
  <c r="EL8" i="2" s="1"/>
  <c r="EM8" i="2" s="1"/>
  <c r="EN8" i="2" s="1"/>
  <c r="EO8" i="2" s="1"/>
  <c r="EP8" i="2" s="1"/>
  <c r="EQ8" i="2" s="1"/>
  <c r="ER8" i="2" s="1"/>
  <c r="ES8" i="2" s="1"/>
  <c r="ET8" i="2" s="1"/>
  <c r="EU8" i="2" s="1"/>
  <c r="EV8" i="2" s="1"/>
  <c r="EW8" i="2" s="1"/>
  <c r="EX8" i="2" s="1"/>
  <c r="EY8" i="2" s="1"/>
  <c r="EZ8" i="2" s="1"/>
  <c r="FA8" i="2" s="1"/>
  <c r="FB8" i="2" s="1"/>
  <c r="FC8" i="2" s="1"/>
  <c r="FD8" i="2" s="1"/>
  <c r="FE8" i="2" s="1"/>
  <c r="FF8" i="2" s="1"/>
  <c r="FG8" i="2" s="1"/>
  <c r="FH8" i="2" s="1"/>
  <c r="FI8" i="2" s="1"/>
  <c r="FJ8" i="2" s="1"/>
  <c r="FK8" i="2" s="1"/>
  <c r="EI8" i="2"/>
  <c r="EF8" i="2"/>
  <c r="ED8" i="2"/>
  <c r="EA8" i="2"/>
  <c r="EB8" i="2" s="1"/>
  <c r="DU8" i="2"/>
  <c r="DV8" i="2" s="1"/>
  <c r="DW8" i="2" s="1"/>
  <c r="DX8" i="2" s="1"/>
  <c r="DY8" i="2" s="1"/>
  <c r="DT8" i="2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BS8" i="2" s="1"/>
  <c r="BT8" i="2" s="1"/>
  <c r="BU8" i="2" s="1"/>
  <c r="BV8" i="2" s="1"/>
  <c r="BW8" i="2" s="1"/>
  <c r="BX8" i="2" s="1"/>
  <c r="BY8" i="2" s="1"/>
  <c r="BZ8" i="2" s="1"/>
  <c r="CA8" i="2" s="1"/>
  <c r="CB8" i="2" s="1"/>
  <c r="CC8" i="2" s="1"/>
  <c r="CD8" i="2" s="1"/>
  <c r="CE8" i="2" s="1"/>
  <c r="CF8" i="2" s="1"/>
  <c r="CG8" i="2" s="1"/>
  <c r="CH8" i="2" s="1"/>
  <c r="CI8" i="2" s="1"/>
  <c r="CJ8" i="2" s="1"/>
  <c r="CK8" i="2" s="1"/>
  <c r="CL8" i="2" s="1"/>
  <c r="CM8" i="2" s="1"/>
  <c r="CN8" i="2" s="1"/>
  <c r="CO8" i="2" s="1"/>
  <c r="CP8" i="2" s="1"/>
  <c r="CQ8" i="2" s="1"/>
  <c r="CR8" i="2" s="1"/>
  <c r="CS8" i="2" s="1"/>
  <c r="CT8" i="2" s="1"/>
  <c r="CU8" i="2" s="1"/>
  <c r="CV8" i="2" s="1"/>
  <c r="CW8" i="2" s="1"/>
  <c r="CX8" i="2" s="1"/>
  <c r="CY8" i="2" s="1"/>
  <c r="CZ8" i="2" s="1"/>
  <c r="DA8" i="2" s="1"/>
  <c r="DB8" i="2" s="1"/>
  <c r="DC8" i="2" s="1"/>
  <c r="DD8" i="2" s="1"/>
  <c r="DE8" i="2" s="1"/>
  <c r="DF8" i="2" s="1"/>
  <c r="DG8" i="2" s="1"/>
  <c r="DH8" i="2" s="1"/>
  <c r="DI8" i="2" s="1"/>
  <c r="DJ8" i="2" s="1"/>
  <c r="DK8" i="2" s="1"/>
  <c r="DL8" i="2" s="1"/>
  <c r="DM8" i="2" s="1"/>
  <c r="DN8" i="2" s="1"/>
  <c r="DO8" i="2" s="1"/>
  <c r="DP8" i="2" s="1"/>
  <c r="DQ8" i="2" s="1"/>
  <c r="DR8" i="2" s="1"/>
  <c r="FL8" i="2" l="1"/>
  <c r="FM8" i="2" s="1"/>
  <c r="FN8" i="2" s="1"/>
  <c r="FO8" i="2" s="1"/>
  <c r="FP8" i="2" s="1"/>
  <c r="FQ8" i="2" s="1"/>
  <c r="FR8" i="2" s="1"/>
  <c r="FS8" i="2" s="1"/>
  <c r="FT8" i="2" s="1"/>
  <c r="FU8" i="2" s="1"/>
  <c r="FV8" i="2" s="1"/>
  <c r="FW8" i="2" s="1"/>
  <c r="FX8" i="2" s="1"/>
  <c r="FY8" i="2" s="1"/>
  <c r="FZ8" i="2" s="1"/>
  <c r="GA8" i="2"/>
  <c r="GB8" i="2" s="1"/>
  <c r="GC8" i="2" s="1"/>
  <c r="GD8" i="2" s="1"/>
  <c r="GE8" i="2" s="1"/>
  <c r="GF8" i="2" s="1"/>
  <c r="GG8" i="2" s="1"/>
  <c r="GH8" i="2" s="1"/>
  <c r="GI8" i="2" s="1"/>
  <c r="GJ8" i="2" s="1"/>
  <c r="GK8" i="2" s="1"/>
  <c r="GL8" i="2" s="1"/>
  <c r="GM8" i="2" s="1"/>
  <c r="GN8" i="2" s="1"/>
  <c r="GO8" i="2" s="1"/>
  <c r="GP8" i="2" s="1"/>
  <c r="GQ8" i="2" s="1"/>
  <c r="GR8" i="2" s="1"/>
  <c r="GS8" i="2" s="1"/>
  <c r="GT8" i="2" s="1"/>
  <c r="GU8" i="2" s="1"/>
  <c r="GV8" i="2" s="1"/>
  <c r="GW8" i="2" s="1"/>
  <c r="GX8" i="2" s="1"/>
  <c r="GY8" i="2" s="1"/>
  <c r="GZ8" i="2" s="1"/>
  <c r="HA8" i="2" s="1"/>
  <c r="HB8" i="2" s="1"/>
  <c r="HC8" i="2" s="1"/>
  <c r="HD8" i="2" s="1"/>
  <c r="GJ14" i="2"/>
  <c r="AD14" i="2"/>
  <c r="AA14" i="2"/>
  <c r="CI16" i="2"/>
  <c r="GY14" i="2"/>
  <c r="ET14" i="2"/>
  <c r="BH16" i="2"/>
  <c r="CL16" i="2"/>
  <c r="CO16" i="2"/>
  <c r="CX16" i="2" s="1"/>
  <c r="CX10" i="2"/>
  <c r="GP16" i="2"/>
  <c r="AG16" i="2"/>
  <c r="AP16" i="2" s="1"/>
  <c r="AP10" i="2"/>
  <c r="GG11" i="2"/>
  <c r="AD11" i="2"/>
  <c r="GG13" i="2"/>
  <c r="AD13" i="2"/>
  <c r="EB12" i="2"/>
  <c r="EE12" i="2"/>
  <c r="AS16" i="2"/>
  <c r="BW16" i="2"/>
  <c r="GP21" i="2"/>
  <c r="BH21" i="2"/>
  <c r="GV21" i="2"/>
  <c r="CX21" i="2"/>
  <c r="HB21" i="2"/>
  <c r="BH27" i="2"/>
  <c r="GP27" i="2"/>
  <c r="DA11" i="2"/>
  <c r="DA13" i="2"/>
  <c r="GP14" i="2"/>
  <c r="HB15" i="2"/>
  <c r="GN16" i="2"/>
  <c r="O18" i="2"/>
  <c r="GG18" i="2"/>
  <c r="GA19" i="2"/>
  <c r="GY19" i="2"/>
  <c r="O20" i="2"/>
  <c r="ET21" i="2"/>
  <c r="BH22" i="2"/>
  <c r="EE24" i="2"/>
  <c r="BE25" i="2"/>
  <c r="ET25" i="2"/>
  <c r="GM28" i="2"/>
  <c r="BH28" i="2"/>
  <c r="FI32" i="2"/>
  <c r="FF32" i="2"/>
  <c r="GG12" i="2"/>
  <c r="DD16" i="2"/>
  <c r="DM16" i="2" s="1"/>
  <c r="DS16" i="2"/>
  <c r="EB16" i="2" s="1"/>
  <c r="EH16" i="2"/>
  <c r="EQ16" i="2" s="1"/>
  <c r="FL16" i="2"/>
  <c r="FU16" i="2" s="1"/>
  <c r="HC16" i="2"/>
  <c r="GP24" i="2"/>
  <c r="GD24" i="2"/>
  <c r="AP26" i="2"/>
  <c r="EB26" i="2"/>
  <c r="FX26" i="2"/>
  <c r="DP31" i="2"/>
  <c r="DA34" i="2"/>
  <c r="GS14" i="2"/>
  <c r="GD15" i="2"/>
  <c r="R16" i="2"/>
  <c r="GB16" i="2"/>
  <c r="GQ16" i="2"/>
  <c r="AP18" i="2"/>
  <c r="BH18" i="2"/>
  <c r="CX18" i="2"/>
  <c r="GV18" i="2"/>
  <c r="AD19" i="2"/>
  <c r="GD19" i="2"/>
  <c r="GP19" i="2"/>
  <c r="HB19" i="2"/>
  <c r="AP20" i="2"/>
  <c r="BH20" i="2"/>
  <c r="O21" i="2"/>
  <c r="AP21" i="2"/>
  <c r="FX21" i="2"/>
  <c r="GG21" i="2"/>
  <c r="EQ24" i="2"/>
  <c r="CI25" i="2"/>
  <c r="FU25" i="2"/>
  <c r="CL26" i="2"/>
  <c r="AP27" i="2"/>
  <c r="FX27" i="2"/>
  <c r="AA30" i="2"/>
  <c r="GJ30" i="2"/>
  <c r="AA32" i="2"/>
  <c r="GJ32" i="2"/>
  <c r="GS35" i="2"/>
  <c r="DA35" i="2"/>
  <c r="GV12" i="2"/>
  <c r="ET15" i="2"/>
  <c r="GS15" i="2"/>
  <c r="M42" i="2"/>
  <c r="EK16" i="2"/>
  <c r="HB16" i="2" s="1"/>
  <c r="DA20" i="2"/>
  <c r="GA20" i="2"/>
  <c r="O22" i="2"/>
  <c r="DA22" i="2"/>
  <c r="ET22" i="2"/>
  <c r="GP22" i="2"/>
  <c r="AP23" i="2"/>
  <c r="CX23" i="2"/>
  <c r="GJ23" i="2"/>
  <c r="GV23" i="2"/>
  <c r="HB24" i="2"/>
  <c r="GY25" i="2"/>
  <c r="DP29" i="2"/>
  <c r="AD30" i="2"/>
  <c r="FD40" i="2"/>
  <c r="GD13" i="2"/>
  <c r="BH25" i="2"/>
  <c r="GP25" i="2"/>
  <c r="GS10" i="2"/>
  <c r="O12" i="2"/>
  <c r="AD15" i="2"/>
  <c r="F16" i="2"/>
  <c r="GD16" i="2" s="1"/>
  <c r="U16" i="2"/>
  <c r="GJ16" i="2" s="1"/>
  <c r="CR16" i="2"/>
  <c r="GV16" i="2" s="1"/>
  <c r="GE16" i="2"/>
  <c r="FU21" i="2"/>
  <c r="CL22" i="2"/>
  <c r="DM24" i="2"/>
  <c r="ET24" i="2"/>
  <c r="GY24" i="2"/>
  <c r="GY26" i="2"/>
  <c r="HB30" i="2"/>
  <c r="EQ30" i="2"/>
  <c r="ET32" i="2"/>
  <c r="GY32" i="2"/>
  <c r="GD33" i="2"/>
  <c r="O33" i="2"/>
  <c r="GP33" i="2"/>
  <c r="HB33" i="2"/>
  <c r="GM35" i="2"/>
  <c r="O37" i="2"/>
  <c r="GA37" i="2"/>
  <c r="GM37" i="2"/>
  <c r="BY40" i="2"/>
  <c r="BS42" i="2"/>
  <c r="BY42" i="2" s="1"/>
  <c r="O11" i="2"/>
  <c r="GY12" i="2"/>
  <c r="DY16" i="2"/>
  <c r="EE16" i="2" s="1"/>
  <c r="EN16" i="2"/>
  <c r="GT16" i="2"/>
  <c r="GA18" i="2"/>
  <c r="O19" i="2"/>
  <c r="GY27" i="2"/>
  <c r="BH31" i="2"/>
  <c r="BE31" i="2"/>
  <c r="GP31" i="2"/>
  <c r="GA36" i="2"/>
  <c r="GS36" i="2"/>
  <c r="O36" i="2"/>
  <c r="J40" i="2"/>
  <c r="GS12" i="2"/>
  <c r="GD10" i="2"/>
  <c r="GM12" i="2"/>
  <c r="GY13" i="2"/>
  <c r="I16" i="2"/>
  <c r="X16" i="2"/>
  <c r="GD20" i="2"/>
  <c r="GJ21" i="2"/>
  <c r="AS21" i="2"/>
  <c r="GY23" i="2"/>
  <c r="O24" i="2"/>
  <c r="AD26" i="2"/>
  <c r="GA35" i="2"/>
  <c r="GY35" i="2"/>
  <c r="BW33" i="2"/>
  <c r="BT33" i="2"/>
  <c r="GV10" i="2"/>
  <c r="GG10" i="2"/>
  <c r="HB11" i="2"/>
  <c r="GB42" i="2"/>
  <c r="P42" i="2"/>
  <c r="AA26" i="2"/>
  <c r="DP27" i="2"/>
  <c r="AA28" i="2"/>
  <c r="GJ28" i="2"/>
  <c r="BH29" i="2"/>
  <c r="BE29" i="2"/>
  <c r="GP29" i="2"/>
  <c r="FX31" i="2"/>
  <c r="FU31" i="2"/>
  <c r="W42" i="2"/>
  <c r="GL42" i="2" s="1"/>
  <c r="GL40" i="2"/>
  <c r="GM14" i="2"/>
  <c r="ET18" i="2"/>
  <c r="CX19" i="2"/>
  <c r="AD22" i="2"/>
  <c r="DP22" i="2"/>
  <c r="GJ24" i="2"/>
  <c r="DL40" i="2"/>
  <c r="DR39" i="2"/>
  <c r="M16" i="2"/>
  <c r="AB16" i="2"/>
  <c r="L21" i="2"/>
  <c r="AA22" i="2"/>
  <c r="GD23" i="2"/>
  <c r="GP23" i="2"/>
  <c r="BH24" i="2"/>
  <c r="EQ25" i="2"/>
  <c r="HB28" i="2"/>
  <c r="EQ28" i="2"/>
  <c r="FX29" i="2"/>
  <c r="FU29" i="2"/>
  <c r="O35" i="2"/>
  <c r="CS40" i="2"/>
  <c r="GP35" i="2"/>
  <c r="AP36" i="2"/>
  <c r="AS36" i="2"/>
  <c r="FF36" i="2"/>
  <c r="FI36" i="2"/>
  <c r="L37" i="2"/>
  <c r="GP37" i="2"/>
  <c r="BH37" i="2"/>
  <c r="EB37" i="2"/>
  <c r="FX37" i="2"/>
  <c r="GY37" i="2"/>
  <c r="GS38" i="2"/>
  <c r="BG39" i="2"/>
  <c r="EH39" i="2"/>
  <c r="FK39" i="2"/>
  <c r="DO42" i="2"/>
  <c r="FK42" i="2"/>
  <c r="GX40" i="2"/>
  <c r="GD25" i="2"/>
  <c r="BH26" i="2"/>
  <c r="CX26" i="2"/>
  <c r="GV28" i="2"/>
  <c r="AD29" i="2"/>
  <c r="BH30" i="2"/>
  <c r="AD31" i="2"/>
  <c r="BH32" i="2"/>
  <c r="GV35" i="2"/>
  <c r="CX35" i="2"/>
  <c r="DP36" i="2"/>
  <c r="EE36" i="2"/>
  <c r="AA38" i="2"/>
  <c r="AY39" i="2"/>
  <c r="DJ39" i="2"/>
  <c r="EJ42" i="2"/>
  <c r="ES40" i="2"/>
  <c r="FC39" i="2"/>
  <c r="FX35" i="2"/>
  <c r="FU35" i="2"/>
  <c r="CL37" i="2"/>
  <c r="AD38" i="2"/>
  <c r="ET38" i="2"/>
  <c r="GY38" i="2"/>
  <c r="GG38" i="2"/>
  <c r="BA42" i="2"/>
  <c r="GR42" i="2" s="1"/>
  <c r="GR40" i="2"/>
  <c r="AF40" i="2"/>
  <c r="Z42" i="2"/>
  <c r="GY28" i="2"/>
  <c r="GY30" i="2"/>
  <c r="BH39" i="2"/>
  <c r="CB42" i="2"/>
  <c r="CK42" i="2" s="1"/>
  <c r="CK40" i="2"/>
  <c r="DA39" i="2"/>
  <c r="DT40" i="2"/>
  <c r="EO40" i="2"/>
  <c r="FF33" i="2"/>
  <c r="GV33" i="2"/>
  <c r="AD34" i="2"/>
  <c r="GP34" i="2"/>
  <c r="AP35" i="2"/>
  <c r="BH35" i="2"/>
  <c r="GJ36" i="2"/>
  <c r="AA36" i="2"/>
  <c r="HB36" i="2"/>
  <c r="GM38" i="2"/>
  <c r="Q39" i="2"/>
  <c r="AK40" i="2"/>
  <c r="BD40" i="2"/>
  <c r="BJ39" i="2"/>
  <c r="CD40" i="2"/>
  <c r="CV40" i="2"/>
  <c r="ED39" i="2"/>
  <c r="DU40" i="2"/>
  <c r="GO39" i="2"/>
  <c r="AR40" i="2"/>
  <c r="AI42" i="2"/>
  <c r="AR42" i="2" s="1"/>
  <c r="EG40" i="2"/>
  <c r="EA42" i="2"/>
  <c r="EG42" i="2" s="1"/>
  <c r="BH33" i="2"/>
  <c r="GJ35" i="2"/>
  <c r="GV36" i="2"/>
  <c r="CX36" i="2"/>
  <c r="ET36" i="2"/>
  <c r="GY36" i="2"/>
  <c r="GG36" i="2"/>
  <c r="GD38" i="2"/>
  <c r="L38" i="2"/>
  <c r="AU39" i="2"/>
  <c r="BT39" i="2"/>
  <c r="CW40" i="2"/>
  <c r="GU39" i="2"/>
  <c r="DC39" i="2"/>
  <c r="FM40" i="2"/>
  <c r="GR39" i="2"/>
  <c r="AU42" i="2"/>
  <c r="CN40" i="2"/>
  <c r="CH42" i="2"/>
  <c r="CN42" i="2" s="1"/>
  <c r="GV25" i="2"/>
  <c r="CX27" i="2"/>
  <c r="AD32" i="2"/>
  <c r="GG35" i="2"/>
  <c r="BH36" i="2"/>
  <c r="GP36" i="2"/>
  <c r="DA36" i="2"/>
  <c r="DP37" i="2"/>
  <c r="T42" i="2"/>
  <c r="AC40" i="2"/>
  <c r="AM39" i="2"/>
  <c r="CG40" i="2"/>
  <c r="ES39" i="2"/>
  <c r="DA24" i="2"/>
  <c r="AP25" i="2"/>
  <c r="GY33" i="2"/>
  <c r="BT35" i="2"/>
  <c r="L36" i="2"/>
  <c r="GM36" i="2"/>
  <c r="GJ37" i="2"/>
  <c r="AS37" i="2"/>
  <c r="BW37" i="2"/>
  <c r="HB37" i="2"/>
  <c r="FI37" i="2"/>
  <c r="V40" i="2"/>
  <c r="AN40" i="2"/>
  <c r="BV39" i="2"/>
  <c r="BM40" i="2"/>
  <c r="DE40" i="2"/>
  <c r="DZ40" i="2"/>
  <c r="AU40" i="2"/>
  <c r="CZ40" i="2"/>
  <c r="CQ42" i="2"/>
  <c r="CZ42" i="2" s="1"/>
  <c r="HD40" i="2"/>
  <c r="EM42" i="2"/>
  <c r="HD42" i="2" s="1"/>
  <c r="GI40" i="2"/>
  <c r="AD37" i="2"/>
  <c r="GG37" i="2"/>
  <c r="AP38" i="2"/>
  <c r="AS38" i="2"/>
  <c r="L39" i="2"/>
  <c r="EV40" i="2"/>
  <c r="EP42" i="2"/>
  <c r="HA40" i="2"/>
  <c r="AA37" i="2"/>
  <c r="GV37" i="2"/>
  <c r="CX37" i="2"/>
  <c r="EQ37" i="2"/>
  <c r="O38" i="2"/>
  <c r="Y40" i="2"/>
  <c r="CK39" i="2"/>
  <c r="DG39" i="2"/>
  <c r="FZ39" i="2"/>
  <c r="FQ40" i="2"/>
  <c r="FW40" i="2" s="1"/>
  <c r="CX34" i="2"/>
  <c r="AD35" i="2"/>
  <c r="HB35" i="2"/>
  <c r="FI35" i="2"/>
  <c r="BE37" i="2"/>
  <c r="GS37" i="2"/>
  <c r="FU37" i="2"/>
  <c r="N39" i="2"/>
  <c r="E40" i="2"/>
  <c r="AW40" i="2"/>
  <c r="BR40" i="2"/>
  <c r="DH40" i="2"/>
  <c r="EG39" i="2"/>
  <c r="FA40" i="2"/>
  <c r="FR39" i="2"/>
  <c r="FX39" i="2" s="1"/>
  <c r="GC40" i="2"/>
  <c r="Q40" i="2"/>
  <c r="K42" i="2"/>
  <c r="BG40" i="2"/>
  <c r="FH40" i="2"/>
  <c r="EY42" i="2"/>
  <c r="FH42" i="2" s="1"/>
  <c r="FI38" i="2"/>
  <c r="I39" i="2"/>
  <c r="GS39" i="2" s="1"/>
  <c r="U39" i="2"/>
  <c r="AG39" i="2"/>
  <c r="BQ39" i="2"/>
  <c r="BW39" i="2" s="1"/>
  <c r="CC39" i="2"/>
  <c r="CI39" i="2" s="1"/>
  <c r="CO39" i="2"/>
  <c r="CX39" i="2" s="1"/>
  <c r="DY39" i="2"/>
  <c r="EE39" i="2" s="1"/>
  <c r="EK39" i="2"/>
  <c r="HB39" i="2" s="1"/>
  <c r="EW39" i="2"/>
  <c r="AT39" i="2"/>
  <c r="BF39" i="2"/>
  <c r="DB39" i="2"/>
  <c r="DN39" i="2"/>
  <c r="FJ39" i="2"/>
  <c r="FV39" i="2"/>
  <c r="GH39" i="2"/>
  <c r="GT39" i="2"/>
  <c r="D40" i="2"/>
  <c r="AZ40" i="2"/>
  <c r="BL40" i="2"/>
  <c r="FP40" i="2"/>
  <c r="GP38" i="2"/>
  <c r="X39" i="2"/>
  <c r="AJ39" i="2"/>
  <c r="AS39" i="2" s="1"/>
  <c r="AV39" i="2"/>
  <c r="BE39" i="2" s="1"/>
  <c r="CF39" i="2"/>
  <c r="CL39" i="2" s="1"/>
  <c r="CR39" i="2"/>
  <c r="DD39" i="2"/>
  <c r="EN39" i="2"/>
  <c r="EZ39" i="2"/>
  <c r="FI39" i="2" s="1"/>
  <c r="BI39" i="2"/>
  <c r="DQ39" i="2"/>
  <c r="EC39" i="2"/>
  <c r="GK39" i="2"/>
  <c r="GW39" i="2"/>
  <c r="G40" i="2"/>
  <c r="GE40" i="2" s="1"/>
  <c r="S40" i="2"/>
  <c r="BC40" i="2"/>
  <c r="BO40" i="2"/>
  <c r="CA40" i="2"/>
  <c r="DK40" i="2"/>
  <c r="DW40" i="2"/>
  <c r="EI40" i="2"/>
  <c r="FS40" i="2"/>
  <c r="P39" i="2"/>
  <c r="AB39" i="2"/>
  <c r="BX39" i="2"/>
  <c r="CJ39" i="2"/>
  <c r="EF39" i="2"/>
  <c r="ER39" i="2"/>
  <c r="GB39" i="2"/>
  <c r="GN39" i="2"/>
  <c r="GZ39" i="2"/>
  <c r="AH40" i="2"/>
  <c r="CP40" i="2"/>
  <c r="EL40" i="2"/>
  <c r="EX40" i="2"/>
  <c r="CX38" i="2"/>
  <c r="F39" i="2"/>
  <c r="AE39" i="2"/>
  <c r="CM39" i="2"/>
  <c r="EU39" i="2"/>
  <c r="HG42" i="1"/>
  <c r="BP42" i="1"/>
  <c r="O42" i="1"/>
  <c r="L42" i="1"/>
  <c r="IE41" i="1"/>
  <c r="ID41" i="1"/>
  <c r="IC41" i="1"/>
  <c r="IB41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HO41" i="1"/>
  <c r="HN41" i="1"/>
  <c r="HM41" i="1"/>
  <c r="HL41" i="1"/>
  <c r="HK41" i="1"/>
  <c r="HJ41" i="1"/>
  <c r="HI41" i="1"/>
  <c r="HH41" i="1"/>
  <c r="HG41" i="1"/>
  <c r="HF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H41" i="1"/>
  <c r="GG41" i="1"/>
  <c r="FZ41" i="1"/>
  <c r="FY41" i="1"/>
  <c r="FX41" i="1"/>
  <c r="FW41" i="1"/>
  <c r="FV41" i="1"/>
  <c r="FU41" i="1"/>
  <c r="FK41" i="1"/>
  <c r="FJ41" i="1"/>
  <c r="FI41" i="1"/>
  <c r="FH41" i="1"/>
  <c r="FG41" i="1"/>
  <c r="FF41" i="1"/>
  <c r="EV41" i="1"/>
  <c r="EU41" i="1"/>
  <c r="ET41" i="1"/>
  <c r="ES41" i="1"/>
  <c r="ER41" i="1"/>
  <c r="EQ41" i="1"/>
  <c r="EG41" i="1"/>
  <c r="EF41" i="1"/>
  <c r="EE41" i="1"/>
  <c r="ED41" i="1"/>
  <c r="EC41" i="1"/>
  <c r="EB41" i="1"/>
  <c r="DO41" i="1"/>
  <c r="DN41" i="1"/>
  <c r="DM41" i="1"/>
  <c r="DC41" i="1"/>
  <c r="DB41" i="1"/>
  <c r="DA41" i="1"/>
  <c r="CZ41" i="1"/>
  <c r="CY41" i="1"/>
  <c r="CX41" i="1"/>
  <c r="CM41" i="1"/>
  <c r="CL41" i="1"/>
  <c r="CJ41" i="1"/>
  <c r="CI41" i="1"/>
  <c r="BW41" i="1"/>
  <c r="BT41" i="1"/>
  <c r="BH41" i="1"/>
  <c r="BE41" i="1"/>
  <c r="AU41" i="1"/>
  <c r="AS41" i="1"/>
  <c r="AP41" i="1"/>
  <c r="AD41" i="1"/>
  <c r="AA41" i="1"/>
  <c r="O41" i="1"/>
  <c r="L41" i="1"/>
  <c r="HG40" i="1"/>
  <c r="EY40" i="1"/>
  <c r="EM40" i="1"/>
  <c r="EA40" i="1"/>
  <c r="CQ40" i="1"/>
  <c r="CE40" i="1"/>
  <c r="HM40" i="1" s="1"/>
  <c r="BP40" i="1"/>
  <c r="HX39" i="1"/>
  <c r="HM39" i="1"/>
  <c r="HL39" i="1"/>
  <c r="HG39" i="1"/>
  <c r="HA39" i="1"/>
  <c r="GZ39" i="1"/>
  <c r="GO39" i="1"/>
  <c r="GN39" i="1"/>
  <c r="GF39" i="1"/>
  <c r="GF40" i="1" s="1"/>
  <c r="GF42" i="1" s="1"/>
  <c r="GE39" i="1"/>
  <c r="GD39" i="1"/>
  <c r="GC39" i="1"/>
  <c r="GI39" i="1" s="1"/>
  <c r="GB39" i="1"/>
  <c r="FT39" i="1"/>
  <c r="FT40" i="1" s="1"/>
  <c r="FS39" i="1"/>
  <c r="FY39" i="1" s="1"/>
  <c r="FR39" i="1"/>
  <c r="FQ39" i="1"/>
  <c r="FZ39" i="1" s="1"/>
  <c r="FP39" i="1"/>
  <c r="FN39" i="1"/>
  <c r="FW39" i="1" s="1"/>
  <c r="FM39" i="1"/>
  <c r="FL39" i="1" s="1"/>
  <c r="FH39" i="1"/>
  <c r="FG39" i="1"/>
  <c r="FE39" i="1"/>
  <c r="FK39" i="1" s="1"/>
  <c r="FD39" i="1"/>
  <c r="FB39" i="1"/>
  <c r="FB40" i="1" s="1"/>
  <c r="FB42" i="1" s="1"/>
  <c r="FA39" i="1"/>
  <c r="EZ39" i="1" s="1"/>
  <c r="EY39" i="1"/>
  <c r="EX39" i="1"/>
  <c r="EU39" i="1"/>
  <c r="ES39" i="1"/>
  <c r="ER39" i="1"/>
  <c r="EP39" i="1"/>
  <c r="HP39" i="1" s="1"/>
  <c r="EO39" i="1"/>
  <c r="EN39" i="1" s="1"/>
  <c r="EM39" i="1"/>
  <c r="HS39" i="1" s="1"/>
  <c r="EL39" i="1"/>
  <c r="EJ39" i="1"/>
  <c r="EJ40" i="1" s="1"/>
  <c r="EI39" i="1"/>
  <c r="EI40" i="1" s="1"/>
  <c r="EH39" i="1"/>
  <c r="EG39" i="1"/>
  <c r="EF39" i="1"/>
  <c r="EA39" i="1"/>
  <c r="HV39" i="1" s="1"/>
  <c r="DZ39" i="1"/>
  <c r="DX39" i="1"/>
  <c r="DX40" i="1" s="1"/>
  <c r="DW39" i="1"/>
  <c r="EC39" i="1" s="1"/>
  <c r="DV39" i="1"/>
  <c r="DU39" i="1"/>
  <c r="ED39" i="1" s="1"/>
  <c r="DT39" i="1"/>
  <c r="DL39" i="1"/>
  <c r="DR39" i="1" s="1"/>
  <c r="DK39" i="1"/>
  <c r="DQ39" i="1" s="1"/>
  <c r="DJ39" i="1"/>
  <c r="DI39" i="1"/>
  <c r="DI40" i="1" s="1"/>
  <c r="DI42" i="1" s="1"/>
  <c r="DH39" i="1"/>
  <c r="DF39" i="1"/>
  <c r="DO39" i="1" s="1"/>
  <c r="DE39" i="1"/>
  <c r="DD39" i="1" s="1"/>
  <c r="CZ39" i="1"/>
  <c r="CY39" i="1"/>
  <c r="CW39" i="1"/>
  <c r="DC39" i="1" s="1"/>
  <c r="CV39" i="1"/>
  <c r="CT39" i="1"/>
  <c r="CT40" i="1" s="1"/>
  <c r="CT42" i="1" s="1"/>
  <c r="CS39" i="1"/>
  <c r="CR39" i="1" s="1"/>
  <c r="CQ39" i="1"/>
  <c r="CP39" i="1"/>
  <c r="CM39" i="1"/>
  <c r="CJ39" i="1"/>
  <c r="CI39" i="1"/>
  <c r="CH39" i="1"/>
  <c r="CG39" i="1"/>
  <c r="HI39" i="1" s="1"/>
  <c r="CE39" i="1"/>
  <c r="CD39" i="1"/>
  <c r="CC39" i="1"/>
  <c r="CB39" i="1"/>
  <c r="CB40" i="1" s="1"/>
  <c r="CA39" i="1"/>
  <c r="BZ39" i="1"/>
  <c r="BX39" i="1"/>
  <c r="BU39" i="1"/>
  <c r="BS39" i="1"/>
  <c r="BS40" i="1" s="1"/>
  <c r="BS42" i="1" s="1"/>
  <c r="BR39" i="1"/>
  <c r="BQ39" i="1" s="1"/>
  <c r="BP39" i="1"/>
  <c r="BO39" i="1"/>
  <c r="HF39" i="1" s="1"/>
  <c r="BM39" i="1"/>
  <c r="BM40" i="1" s="1"/>
  <c r="BM42" i="1" s="1"/>
  <c r="BL39" i="1"/>
  <c r="BJ39" i="1"/>
  <c r="BI39" i="1"/>
  <c r="BD39" i="1"/>
  <c r="GX39" i="1" s="1"/>
  <c r="BC39" i="1"/>
  <c r="GW39" i="1" s="1"/>
  <c r="BA39" i="1"/>
  <c r="BG39" i="1" s="1"/>
  <c r="AZ39" i="1"/>
  <c r="BF39" i="1" s="1"/>
  <c r="AX39" i="1"/>
  <c r="AX40" i="1" s="1"/>
  <c r="AX42" i="1" s="1"/>
  <c r="AW39" i="1"/>
  <c r="AV39" i="1"/>
  <c r="AO39" i="1"/>
  <c r="AU39" i="1" s="1"/>
  <c r="AN39" i="1"/>
  <c r="AL39" i="1"/>
  <c r="AR39" i="1" s="1"/>
  <c r="AK39" i="1"/>
  <c r="AT39" i="1" s="1"/>
  <c r="AJ39" i="1"/>
  <c r="AI39" i="1"/>
  <c r="AI40" i="1" s="1"/>
  <c r="AI42" i="1" s="1"/>
  <c r="AH39" i="1"/>
  <c r="AG39" i="1" s="1"/>
  <c r="AB39" i="1"/>
  <c r="Z39" i="1"/>
  <c r="GL39" i="1" s="1"/>
  <c r="Y39" i="1"/>
  <c r="GK39" i="1" s="1"/>
  <c r="X39" i="1"/>
  <c r="W39" i="1"/>
  <c r="AF39" i="1" s="1"/>
  <c r="V39" i="1"/>
  <c r="U39" i="1" s="1"/>
  <c r="T39" i="1"/>
  <c r="T40" i="1" s="1"/>
  <c r="T42" i="1" s="1"/>
  <c r="S39" i="1"/>
  <c r="R39" i="1" s="1"/>
  <c r="N39" i="1"/>
  <c r="M39" i="1"/>
  <c r="K39" i="1"/>
  <c r="K40" i="1" s="1"/>
  <c r="K42" i="1" s="1"/>
  <c r="J39" i="1"/>
  <c r="I39" i="1" s="1"/>
  <c r="H39" i="1"/>
  <c r="Q39" i="1" s="1"/>
  <c r="G39" i="1"/>
  <c r="F39" i="1" s="1"/>
  <c r="E39" i="1"/>
  <c r="E40" i="1" s="1"/>
  <c r="E42" i="1" s="1"/>
  <c r="D39" i="1"/>
  <c r="IE38" i="1"/>
  <c r="ID38" i="1"/>
  <c r="IC38" i="1"/>
  <c r="IB38" i="1"/>
  <c r="IA38" i="1"/>
  <c r="HY38" i="1"/>
  <c r="HX38" i="1"/>
  <c r="HV38" i="1"/>
  <c r="HU38" i="1"/>
  <c r="HS38" i="1"/>
  <c r="HR38" i="1"/>
  <c r="HP38" i="1"/>
  <c r="HO38" i="1"/>
  <c r="HM38" i="1"/>
  <c r="HL38" i="1"/>
  <c r="HJ38" i="1"/>
  <c r="HI38" i="1"/>
  <c r="HG38" i="1"/>
  <c r="HF38" i="1"/>
  <c r="HD38" i="1"/>
  <c r="HC38" i="1"/>
  <c r="HA38" i="1"/>
  <c r="GZ38" i="1"/>
  <c r="GX38" i="1"/>
  <c r="GW38" i="1"/>
  <c r="GU38" i="1"/>
  <c r="GT38" i="1"/>
  <c r="GR38" i="1"/>
  <c r="GQ38" i="1"/>
  <c r="GO38" i="1"/>
  <c r="GN38" i="1"/>
  <c r="GL38" i="1"/>
  <c r="GK38" i="1"/>
  <c r="GI38" i="1"/>
  <c r="GH38" i="1"/>
  <c r="GG38" i="1"/>
  <c r="GD38" i="1"/>
  <c r="GA38" i="1"/>
  <c r="FZ38" i="1"/>
  <c r="FY38" i="1"/>
  <c r="FW38" i="1"/>
  <c r="FV38" i="1"/>
  <c r="FR38" i="1"/>
  <c r="HZ38" i="1" s="1"/>
  <c r="FO38" i="1"/>
  <c r="FX38" i="1" s="1"/>
  <c r="FL38" i="1"/>
  <c r="FU38" i="1" s="1"/>
  <c r="FK38" i="1"/>
  <c r="FJ38" i="1"/>
  <c r="FI38" i="1"/>
  <c r="FH38" i="1"/>
  <c r="FG38" i="1"/>
  <c r="FF38" i="1"/>
  <c r="FC38" i="1"/>
  <c r="EZ38" i="1"/>
  <c r="EW38" i="1"/>
  <c r="EV38" i="1"/>
  <c r="EU38" i="1"/>
  <c r="ET38" i="1"/>
  <c r="ES38" i="1"/>
  <c r="ER38" i="1"/>
  <c r="EN38" i="1"/>
  <c r="HN38" i="1" s="1"/>
  <c r="EK38" i="1"/>
  <c r="EH38" i="1"/>
  <c r="EQ38" i="1" s="1"/>
  <c r="EG38" i="1"/>
  <c r="EF38" i="1"/>
  <c r="ED38" i="1"/>
  <c r="EC38" i="1"/>
  <c r="EB38" i="1"/>
  <c r="DY38" i="1"/>
  <c r="DV38" i="1"/>
  <c r="DS38" i="1"/>
  <c r="DR38" i="1"/>
  <c r="DQ38" i="1"/>
  <c r="DO38" i="1"/>
  <c r="DN38" i="1"/>
  <c r="DJ38" i="1"/>
  <c r="DG38" i="1"/>
  <c r="DP38" i="1" s="1"/>
  <c r="DD38" i="1"/>
  <c r="DM38" i="1" s="1"/>
  <c r="DC38" i="1"/>
  <c r="DB38" i="1"/>
  <c r="DA38" i="1"/>
  <c r="CZ38" i="1"/>
  <c r="CY38" i="1"/>
  <c r="CX38" i="1"/>
  <c r="CU38" i="1"/>
  <c r="CR38" i="1"/>
  <c r="CO38" i="1"/>
  <c r="CM38" i="1"/>
  <c r="CL38" i="1"/>
  <c r="CJ38" i="1"/>
  <c r="CI38" i="1"/>
  <c r="CF38" i="1"/>
  <c r="HH38" i="1" s="1"/>
  <c r="CC38" i="1"/>
  <c r="BZ38" i="1"/>
  <c r="BX38" i="1"/>
  <c r="BW38" i="1"/>
  <c r="BU38" i="1"/>
  <c r="BQ38" i="1"/>
  <c r="HB38" i="1" s="1"/>
  <c r="BN38" i="1"/>
  <c r="BT38" i="1" s="1"/>
  <c r="BK38" i="1"/>
  <c r="BJ38" i="1"/>
  <c r="BI38" i="1"/>
  <c r="BG38" i="1"/>
  <c r="BF38" i="1"/>
  <c r="BE38" i="1"/>
  <c r="BB38" i="1"/>
  <c r="BH38" i="1" s="1"/>
  <c r="AY38" i="1"/>
  <c r="GY38" i="1" s="1"/>
  <c r="AV38" i="1"/>
  <c r="AU38" i="1"/>
  <c r="AT38" i="1"/>
  <c r="AS38" i="1"/>
  <c r="AR38" i="1"/>
  <c r="AQ38" i="1"/>
  <c r="AM38" i="1"/>
  <c r="GP38" i="1" s="1"/>
  <c r="AJ38" i="1"/>
  <c r="AG38" i="1"/>
  <c r="AP38" i="1" s="1"/>
  <c r="AF38" i="1"/>
  <c r="AE38" i="1"/>
  <c r="AC38" i="1"/>
  <c r="AB38" i="1"/>
  <c r="X38" i="1"/>
  <c r="AD38" i="1" s="1"/>
  <c r="U38" i="1"/>
  <c r="GS38" i="1" s="1"/>
  <c r="R38" i="1"/>
  <c r="Q38" i="1"/>
  <c r="P38" i="1"/>
  <c r="N38" i="1"/>
  <c r="M38" i="1"/>
  <c r="I38" i="1"/>
  <c r="O38" i="1" s="1"/>
  <c r="F38" i="1"/>
  <c r="L38" i="1" s="1"/>
  <c r="C38" i="1"/>
  <c r="IE37" i="1"/>
  <c r="ID37" i="1"/>
  <c r="IB37" i="1"/>
  <c r="IA37" i="1"/>
  <c r="HY37" i="1"/>
  <c r="HX37" i="1"/>
  <c r="HV37" i="1"/>
  <c r="HU37" i="1"/>
  <c r="HS37" i="1"/>
  <c r="HR37" i="1"/>
  <c r="HP37" i="1"/>
  <c r="HO37" i="1"/>
  <c r="HM37" i="1"/>
  <c r="HL37" i="1"/>
  <c r="HJ37" i="1"/>
  <c r="HI37" i="1"/>
  <c r="HH37" i="1"/>
  <c r="HG37" i="1"/>
  <c r="HF37" i="1"/>
  <c r="HD37" i="1"/>
  <c r="HC37" i="1"/>
  <c r="HA37" i="1"/>
  <c r="GZ37" i="1"/>
  <c r="GX37" i="1"/>
  <c r="GW37" i="1"/>
  <c r="GU37" i="1"/>
  <c r="GT37" i="1"/>
  <c r="GR37" i="1"/>
  <c r="GQ37" i="1"/>
  <c r="GO37" i="1"/>
  <c r="GN37" i="1"/>
  <c r="GL37" i="1"/>
  <c r="GK37" i="1"/>
  <c r="GI37" i="1"/>
  <c r="GH37" i="1"/>
  <c r="GD37" i="1"/>
  <c r="GA37" i="1"/>
  <c r="GG37" i="1" s="1"/>
  <c r="FZ37" i="1"/>
  <c r="FY37" i="1"/>
  <c r="FW37" i="1"/>
  <c r="FV37" i="1"/>
  <c r="FR37" i="1"/>
  <c r="FO37" i="1"/>
  <c r="IC37" i="1" s="1"/>
  <c r="FL37" i="1"/>
  <c r="FK37" i="1"/>
  <c r="FJ37" i="1"/>
  <c r="FI37" i="1"/>
  <c r="FH37" i="1"/>
  <c r="FG37" i="1"/>
  <c r="FC37" i="1"/>
  <c r="EZ37" i="1"/>
  <c r="EW37" i="1"/>
  <c r="FF37" i="1" s="1"/>
  <c r="EV37" i="1"/>
  <c r="ET37" i="1"/>
  <c r="ES37" i="1"/>
  <c r="ER37" i="1"/>
  <c r="EN37" i="1"/>
  <c r="EK37" i="1"/>
  <c r="EH37" i="1"/>
  <c r="EQ37" i="1" s="1"/>
  <c r="EG37" i="1"/>
  <c r="EF37" i="1"/>
  <c r="ED37" i="1"/>
  <c r="EC37" i="1"/>
  <c r="EB37" i="1"/>
  <c r="DY37" i="1"/>
  <c r="DV37" i="1"/>
  <c r="DS37" i="1"/>
  <c r="DR37" i="1"/>
  <c r="DQ37" i="1"/>
  <c r="DP37" i="1"/>
  <c r="DO37" i="1"/>
  <c r="DN37" i="1"/>
  <c r="DJ37" i="1"/>
  <c r="DG37" i="1"/>
  <c r="DD37" i="1"/>
  <c r="DM37" i="1" s="1"/>
  <c r="DC37" i="1"/>
  <c r="DB37" i="1"/>
  <c r="CZ37" i="1"/>
  <c r="CY37" i="1"/>
  <c r="CX37" i="1"/>
  <c r="CU37" i="1"/>
  <c r="DA37" i="1" s="1"/>
  <c r="CR37" i="1"/>
  <c r="CO37" i="1"/>
  <c r="CM37" i="1"/>
  <c r="CL37" i="1"/>
  <c r="CJ37" i="1"/>
  <c r="CI37" i="1"/>
  <c r="CF37" i="1"/>
  <c r="CC37" i="1"/>
  <c r="HK37" i="1" s="1"/>
  <c r="BZ37" i="1"/>
  <c r="BX37" i="1"/>
  <c r="BW37" i="1"/>
  <c r="BU37" i="1"/>
  <c r="BQ37" i="1"/>
  <c r="BN37" i="1"/>
  <c r="BK37" i="1"/>
  <c r="BJ37" i="1"/>
  <c r="BI37" i="1"/>
  <c r="BG37" i="1"/>
  <c r="BF37" i="1"/>
  <c r="BB37" i="1"/>
  <c r="AY37" i="1"/>
  <c r="BH37" i="1" s="1"/>
  <c r="AV37" i="1"/>
  <c r="AU37" i="1"/>
  <c r="AT37" i="1"/>
  <c r="AS37" i="1"/>
  <c r="AR37" i="1"/>
  <c r="AQ37" i="1"/>
  <c r="AM37" i="1"/>
  <c r="AJ37" i="1"/>
  <c r="AG37" i="1"/>
  <c r="AF37" i="1"/>
  <c r="AE37" i="1"/>
  <c r="AC37" i="1"/>
  <c r="AB37" i="1"/>
  <c r="X37" i="1"/>
  <c r="U37" i="1"/>
  <c r="R37" i="1"/>
  <c r="Q37" i="1"/>
  <c r="P37" i="1"/>
  <c r="N37" i="1"/>
  <c r="M37" i="1"/>
  <c r="I37" i="1"/>
  <c r="O37" i="1" s="1"/>
  <c r="F37" i="1"/>
  <c r="L37" i="1" s="1"/>
  <c r="C37" i="1"/>
  <c r="IE36" i="1"/>
  <c r="ID36" i="1"/>
  <c r="IB36" i="1"/>
  <c r="IA36" i="1"/>
  <c r="HY36" i="1"/>
  <c r="HX36" i="1"/>
  <c r="HV36" i="1"/>
  <c r="HU36" i="1"/>
  <c r="HS36" i="1"/>
  <c r="HR36" i="1"/>
  <c r="HP36" i="1"/>
  <c r="HO36" i="1"/>
  <c r="HM36" i="1"/>
  <c r="HL36" i="1"/>
  <c r="HJ36" i="1"/>
  <c r="HI36" i="1"/>
  <c r="HH36" i="1"/>
  <c r="HG36" i="1"/>
  <c r="HF36" i="1"/>
  <c r="HD36" i="1"/>
  <c r="HC36" i="1"/>
  <c r="HA36" i="1"/>
  <c r="GZ36" i="1"/>
  <c r="GX36" i="1"/>
  <c r="GW36" i="1"/>
  <c r="GU36" i="1"/>
  <c r="GT36" i="1"/>
  <c r="GR36" i="1"/>
  <c r="GQ36" i="1"/>
  <c r="GO36" i="1"/>
  <c r="GN36" i="1"/>
  <c r="GL36" i="1"/>
  <c r="GK36" i="1"/>
  <c r="GI36" i="1"/>
  <c r="GH36" i="1"/>
  <c r="GD36" i="1"/>
  <c r="GA36" i="1"/>
  <c r="GG36" i="1" s="1"/>
  <c r="FZ36" i="1"/>
  <c r="FY36" i="1"/>
  <c r="FW36" i="1"/>
  <c r="FV36" i="1"/>
  <c r="FR36" i="1"/>
  <c r="FO36" i="1"/>
  <c r="FL36" i="1"/>
  <c r="FU36" i="1" s="1"/>
  <c r="FK36" i="1"/>
  <c r="FJ36" i="1"/>
  <c r="FI36" i="1"/>
  <c r="FH36" i="1"/>
  <c r="FG36" i="1"/>
  <c r="FF36" i="1"/>
  <c r="FC36" i="1"/>
  <c r="EZ36" i="1"/>
  <c r="EW36" i="1"/>
  <c r="EV36" i="1"/>
  <c r="ET36" i="1"/>
  <c r="ES36" i="1"/>
  <c r="ER36" i="1"/>
  <c r="EN36" i="1"/>
  <c r="HN36" i="1" s="1"/>
  <c r="EK36" i="1"/>
  <c r="EH36" i="1"/>
  <c r="EQ36" i="1" s="1"/>
  <c r="EG36" i="1"/>
  <c r="EF36" i="1"/>
  <c r="ED36" i="1"/>
  <c r="EC36" i="1"/>
  <c r="EB36" i="1"/>
  <c r="DY36" i="1"/>
  <c r="DV36" i="1"/>
  <c r="DS36" i="1"/>
  <c r="DR36" i="1"/>
  <c r="DQ36" i="1"/>
  <c r="DO36" i="1"/>
  <c r="DN36" i="1"/>
  <c r="DJ36" i="1"/>
  <c r="DG36" i="1"/>
  <c r="DP36" i="1" s="1"/>
  <c r="DD36" i="1"/>
  <c r="DM36" i="1" s="1"/>
  <c r="DC36" i="1"/>
  <c r="DB36" i="1"/>
  <c r="CZ36" i="1"/>
  <c r="CY36" i="1"/>
  <c r="CX36" i="1"/>
  <c r="CU36" i="1"/>
  <c r="DA36" i="1" s="1"/>
  <c r="CR36" i="1"/>
  <c r="CO36" i="1"/>
  <c r="CM36" i="1"/>
  <c r="CL36" i="1"/>
  <c r="CJ36" i="1"/>
  <c r="CI36" i="1"/>
  <c r="CF36" i="1"/>
  <c r="CC36" i="1"/>
  <c r="BZ36" i="1"/>
  <c r="BX36" i="1"/>
  <c r="BW36" i="1"/>
  <c r="BU36" i="1"/>
  <c r="BQ36" i="1"/>
  <c r="HB36" i="1" s="1"/>
  <c r="BN36" i="1"/>
  <c r="HE36" i="1" s="1"/>
  <c r="BK36" i="1"/>
  <c r="BJ36" i="1"/>
  <c r="BI36" i="1"/>
  <c r="BG36" i="1"/>
  <c r="BF36" i="1"/>
  <c r="BB36" i="1"/>
  <c r="AY36" i="1"/>
  <c r="BH36" i="1" s="1"/>
  <c r="AV36" i="1"/>
  <c r="AU36" i="1"/>
  <c r="AT36" i="1"/>
  <c r="AS36" i="1"/>
  <c r="AR36" i="1"/>
  <c r="AQ36" i="1"/>
  <c r="AM36" i="1"/>
  <c r="AJ36" i="1"/>
  <c r="GS36" i="1" s="1"/>
  <c r="AG36" i="1"/>
  <c r="AF36" i="1"/>
  <c r="AE36" i="1"/>
  <c r="AC36" i="1"/>
  <c r="AB36" i="1"/>
  <c r="X36" i="1"/>
  <c r="U36" i="1"/>
  <c r="R36" i="1"/>
  <c r="Q36" i="1"/>
  <c r="P36" i="1"/>
  <c r="N36" i="1"/>
  <c r="M36" i="1"/>
  <c r="I36" i="1"/>
  <c r="O36" i="1" s="1"/>
  <c r="F36" i="1"/>
  <c r="L36" i="1" s="1"/>
  <c r="C36" i="1"/>
  <c r="IE35" i="1"/>
  <c r="ID35" i="1"/>
  <c r="IB35" i="1"/>
  <c r="IA35" i="1"/>
  <c r="HY35" i="1"/>
  <c r="HX35" i="1"/>
  <c r="HV35" i="1"/>
  <c r="HU35" i="1"/>
  <c r="HS35" i="1"/>
  <c r="HR35" i="1"/>
  <c r="HP35" i="1"/>
  <c r="HO35" i="1"/>
  <c r="HM35" i="1"/>
  <c r="HL35" i="1"/>
  <c r="HJ35" i="1"/>
  <c r="HI35" i="1"/>
  <c r="HH35" i="1"/>
  <c r="HG35" i="1"/>
  <c r="HF35" i="1"/>
  <c r="HD35" i="1"/>
  <c r="HC35" i="1"/>
  <c r="HA35" i="1"/>
  <c r="GZ35" i="1"/>
  <c r="GX35" i="1"/>
  <c r="GW35" i="1"/>
  <c r="GU35" i="1"/>
  <c r="GT35" i="1"/>
  <c r="GR35" i="1"/>
  <c r="GQ35" i="1"/>
  <c r="GO35" i="1"/>
  <c r="GN35" i="1"/>
  <c r="GL35" i="1"/>
  <c r="GK35" i="1"/>
  <c r="GI35" i="1"/>
  <c r="GH35" i="1"/>
  <c r="GD35" i="1"/>
  <c r="GA35" i="1"/>
  <c r="GG35" i="1" s="1"/>
  <c r="FZ35" i="1"/>
  <c r="FY35" i="1"/>
  <c r="FW35" i="1"/>
  <c r="FV35" i="1"/>
  <c r="FR35" i="1"/>
  <c r="FO35" i="1"/>
  <c r="IC35" i="1" s="1"/>
  <c r="FL35" i="1"/>
  <c r="FK35" i="1"/>
  <c r="FJ35" i="1"/>
  <c r="FH35" i="1"/>
  <c r="FG35" i="1"/>
  <c r="FF35" i="1"/>
  <c r="FC35" i="1"/>
  <c r="EZ35" i="1"/>
  <c r="FI35" i="1" s="1"/>
  <c r="EW35" i="1"/>
  <c r="EV35" i="1"/>
  <c r="EU35" i="1"/>
  <c r="ET35" i="1"/>
  <c r="ES35" i="1"/>
  <c r="ER35" i="1"/>
  <c r="EN35" i="1"/>
  <c r="HN35" i="1" s="1"/>
  <c r="EK35" i="1"/>
  <c r="HQ35" i="1" s="1"/>
  <c r="EH35" i="1"/>
  <c r="EQ35" i="1" s="1"/>
  <c r="EG35" i="1"/>
  <c r="EF35" i="1"/>
  <c r="ED35" i="1"/>
  <c r="EC35" i="1"/>
  <c r="EB35" i="1"/>
  <c r="DY35" i="1"/>
  <c r="DV35" i="1"/>
  <c r="HW35" i="1" s="1"/>
  <c r="DS35" i="1"/>
  <c r="DR35" i="1"/>
  <c r="DQ35" i="1"/>
  <c r="DO35" i="1"/>
  <c r="DN35" i="1"/>
  <c r="DJ35" i="1"/>
  <c r="DG35" i="1"/>
  <c r="DD35" i="1"/>
  <c r="DM35" i="1" s="1"/>
  <c r="DC35" i="1"/>
  <c r="DB35" i="1"/>
  <c r="CZ35" i="1"/>
  <c r="CY35" i="1"/>
  <c r="CX35" i="1"/>
  <c r="CU35" i="1"/>
  <c r="DA35" i="1" s="1"/>
  <c r="CR35" i="1"/>
  <c r="CO35" i="1"/>
  <c r="CM35" i="1"/>
  <c r="CL35" i="1"/>
  <c r="CJ35" i="1"/>
  <c r="CF35" i="1"/>
  <c r="CC35" i="1"/>
  <c r="HK35" i="1" s="1"/>
  <c r="BZ35" i="1"/>
  <c r="CI35" i="1" s="1"/>
  <c r="BX35" i="1"/>
  <c r="BU35" i="1"/>
  <c r="BQ35" i="1"/>
  <c r="BN35" i="1"/>
  <c r="BK35" i="1"/>
  <c r="BJ35" i="1"/>
  <c r="BI35" i="1"/>
  <c r="BG35" i="1"/>
  <c r="BF35" i="1"/>
  <c r="BE35" i="1"/>
  <c r="BB35" i="1"/>
  <c r="BH35" i="1" s="1"/>
  <c r="AY35" i="1"/>
  <c r="GY35" i="1" s="1"/>
  <c r="AV35" i="1"/>
  <c r="AU35" i="1"/>
  <c r="AT35" i="1"/>
  <c r="AS35" i="1"/>
  <c r="AR35" i="1"/>
  <c r="AQ35" i="1"/>
  <c r="AM35" i="1"/>
  <c r="AJ35" i="1"/>
  <c r="GS35" i="1" s="1"/>
  <c r="AG35" i="1"/>
  <c r="AP35" i="1" s="1"/>
  <c r="AF35" i="1"/>
  <c r="AE35" i="1"/>
  <c r="AC35" i="1"/>
  <c r="AB35" i="1"/>
  <c r="AA35" i="1"/>
  <c r="X35" i="1"/>
  <c r="U35" i="1"/>
  <c r="GM35" i="1" s="1"/>
  <c r="R35" i="1"/>
  <c r="Q35" i="1"/>
  <c r="P35" i="1"/>
  <c r="N35" i="1"/>
  <c r="M35" i="1"/>
  <c r="I35" i="1"/>
  <c r="F35" i="1"/>
  <c r="C35" i="1"/>
  <c r="IE34" i="1"/>
  <c r="ID34" i="1"/>
  <c r="IB34" i="1"/>
  <c r="IA34" i="1"/>
  <c r="HY34" i="1"/>
  <c r="HX34" i="1"/>
  <c r="HV34" i="1"/>
  <c r="HU34" i="1"/>
  <c r="HT34" i="1"/>
  <c r="HS34" i="1"/>
  <c r="HR34" i="1"/>
  <c r="HP34" i="1"/>
  <c r="HO34" i="1"/>
  <c r="HM34" i="1"/>
  <c r="HL34" i="1"/>
  <c r="HJ34" i="1"/>
  <c r="HI34" i="1"/>
  <c r="HH34" i="1"/>
  <c r="HG34" i="1"/>
  <c r="HF34" i="1"/>
  <c r="HD34" i="1"/>
  <c r="HC34" i="1"/>
  <c r="HA34" i="1"/>
  <c r="GZ34" i="1"/>
  <c r="GX34" i="1"/>
  <c r="GW34" i="1"/>
  <c r="GV34" i="1"/>
  <c r="GU34" i="1"/>
  <c r="GT34" i="1"/>
  <c r="GR34" i="1"/>
  <c r="GQ34" i="1"/>
  <c r="GP34" i="1"/>
  <c r="GO34" i="1"/>
  <c r="GN34" i="1"/>
  <c r="GL34" i="1"/>
  <c r="GK34" i="1"/>
  <c r="GI34" i="1"/>
  <c r="GH34" i="1"/>
  <c r="GG34" i="1"/>
  <c r="GD34" i="1"/>
  <c r="GA34" i="1"/>
  <c r="FZ34" i="1"/>
  <c r="FY34" i="1"/>
  <c r="FW34" i="1"/>
  <c r="FV34" i="1"/>
  <c r="FR34" i="1"/>
  <c r="HZ34" i="1" s="1"/>
  <c r="FO34" i="1"/>
  <c r="FL34" i="1"/>
  <c r="FK34" i="1"/>
  <c r="FJ34" i="1"/>
  <c r="FH34" i="1"/>
  <c r="FG34" i="1"/>
  <c r="FC34" i="1"/>
  <c r="FI34" i="1" s="1"/>
  <c r="EZ34" i="1"/>
  <c r="EW34" i="1"/>
  <c r="FF34" i="1" s="1"/>
  <c r="EV34" i="1"/>
  <c r="EU34" i="1"/>
  <c r="ES34" i="1"/>
  <c r="ER34" i="1"/>
  <c r="EN34" i="1"/>
  <c r="ET34" i="1" s="1"/>
  <c r="EK34" i="1"/>
  <c r="HQ34" i="1" s="1"/>
  <c r="EH34" i="1"/>
  <c r="EQ34" i="1" s="1"/>
  <c r="EG34" i="1"/>
  <c r="EF34" i="1"/>
  <c r="EE34" i="1"/>
  <c r="ED34" i="1"/>
  <c r="EC34" i="1"/>
  <c r="DY34" i="1"/>
  <c r="DV34" i="1"/>
  <c r="EB34" i="1" s="1"/>
  <c r="DS34" i="1"/>
  <c r="DR34" i="1"/>
  <c r="DQ34" i="1"/>
  <c r="DO34" i="1"/>
  <c r="DN34" i="1"/>
  <c r="DM34" i="1"/>
  <c r="DJ34" i="1"/>
  <c r="DP34" i="1" s="1"/>
  <c r="DG34" i="1"/>
  <c r="DD34" i="1"/>
  <c r="DC34" i="1"/>
  <c r="DB34" i="1"/>
  <c r="CZ34" i="1"/>
  <c r="CY34" i="1"/>
  <c r="CU34" i="1"/>
  <c r="DA34" i="1" s="1"/>
  <c r="CR34" i="1"/>
  <c r="CO34" i="1"/>
  <c r="CX34" i="1" s="1"/>
  <c r="CM34" i="1"/>
  <c r="CL34" i="1"/>
  <c r="CJ34" i="1"/>
  <c r="CF34" i="1"/>
  <c r="CC34" i="1"/>
  <c r="HK34" i="1" s="1"/>
  <c r="BZ34" i="1"/>
  <c r="CI34" i="1" s="1"/>
  <c r="BX34" i="1"/>
  <c r="BU34" i="1"/>
  <c r="BQ34" i="1"/>
  <c r="HB34" i="1" s="1"/>
  <c r="BN34" i="1"/>
  <c r="BK34" i="1"/>
  <c r="BJ34" i="1"/>
  <c r="BI34" i="1"/>
  <c r="BG34" i="1"/>
  <c r="BF34" i="1"/>
  <c r="BB34" i="1"/>
  <c r="AY34" i="1"/>
  <c r="BH34" i="1" s="1"/>
  <c r="AV34" i="1"/>
  <c r="BE34" i="1" s="1"/>
  <c r="AU34" i="1"/>
  <c r="AT34" i="1"/>
  <c r="AS34" i="1"/>
  <c r="AR34" i="1"/>
  <c r="AQ34" i="1"/>
  <c r="AM34" i="1"/>
  <c r="AJ34" i="1"/>
  <c r="GS34" i="1" s="1"/>
  <c r="AG34" i="1"/>
  <c r="AF34" i="1"/>
  <c r="AE34" i="1"/>
  <c r="AD34" i="1"/>
  <c r="AC34" i="1"/>
  <c r="AB34" i="1"/>
  <c r="AA34" i="1"/>
  <c r="X34" i="1"/>
  <c r="U34" i="1"/>
  <c r="R34" i="1"/>
  <c r="Q34" i="1"/>
  <c r="P34" i="1"/>
  <c r="N34" i="1"/>
  <c r="M34" i="1"/>
  <c r="I34" i="1"/>
  <c r="GJ34" i="1" s="1"/>
  <c r="F34" i="1"/>
  <c r="L34" i="1" s="1"/>
  <c r="C34" i="1"/>
  <c r="IE33" i="1"/>
  <c r="ID33" i="1"/>
  <c r="IB33" i="1"/>
  <c r="IA33" i="1"/>
  <c r="HY33" i="1"/>
  <c r="HX33" i="1"/>
  <c r="HW33" i="1"/>
  <c r="HV33" i="1"/>
  <c r="HU33" i="1"/>
  <c r="HT33" i="1"/>
  <c r="HS33" i="1"/>
  <c r="HR33" i="1"/>
  <c r="HP33" i="1"/>
  <c r="HO33" i="1"/>
  <c r="HM33" i="1"/>
  <c r="HL33" i="1"/>
  <c r="HJ33" i="1"/>
  <c r="HI33" i="1"/>
  <c r="HH33" i="1"/>
  <c r="HG33" i="1"/>
  <c r="HF33" i="1"/>
  <c r="HD33" i="1"/>
  <c r="HC33" i="1"/>
  <c r="HA33" i="1"/>
  <c r="GZ33" i="1"/>
  <c r="GX33" i="1"/>
  <c r="GW33" i="1"/>
  <c r="GV33" i="1"/>
  <c r="GU33" i="1"/>
  <c r="GT33" i="1"/>
  <c r="GR33" i="1"/>
  <c r="GQ33" i="1"/>
  <c r="GO33" i="1"/>
  <c r="GN33" i="1"/>
  <c r="GL33" i="1"/>
  <c r="GK33" i="1"/>
  <c r="GJ33" i="1"/>
  <c r="GI33" i="1"/>
  <c r="GH33" i="1"/>
  <c r="GD33" i="1"/>
  <c r="GA33" i="1"/>
  <c r="GG33" i="1" s="1"/>
  <c r="FZ33" i="1"/>
  <c r="FY33" i="1"/>
  <c r="FW33" i="1"/>
  <c r="FV33" i="1"/>
  <c r="FU33" i="1"/>
  <c r="FR33" i="1"/>
  <c r="FO33" i="1"/>
  <c r="IC33" i="1" s="1"/>
  <c r="FL33" i="1"/>
  <c r="FK33" i="1"/>
  <c r="FJ33" i="1"/>
  <c r="FH33" i="1"/>
  <c r="FG33" i="1"/>
  <c r="FC33" i="1"/>
  <c r="EZ33" i="1"/>
  <c r="EW33" i="1"/>
  <c r="FF33" i="1" s="1"/>
  <c r="EV33" i="1"/>
  <c r="EU33" i="1"/>
  <c r="ES33" i="1"/>
  <c r="ER33" i="1"/>
  <c r="EQ33" i="1"/>
  <c r="EN33" i="1"/>
  <c r="ET33" i="1" s="1"/>
  <c r="EK33" i="1"/>
  <c r="HQ33" i="1" s="1"/>
  <c r="EH33" i="1"/>
  <c r="EG33" i="1"/>
  <c r="EF33" i="1"/>
  <c r="EE33" i="1"/>
  <c r="ED33" i="1"/>
  <c r="EC33" i="1"/>
  <c r="DY33" i="1"/>
  <c r="DV33" i="1"/>
  <c r="DS33" i="1"/>
  <c r="EB33" i="1" s="1"/>
  <c r="DR33" i="1"/>
  <c r="DQ33" i="1"/>
  <c r="DO33" i="1"/>
  <c r="DN33" i="1"/>
  <c r="DM33" i="1"/>
  <c r="DJ33" i="1"/>
  <c r="DP33" i="1" s="1"/>
  <c r="DG33" i="1"/>
  <c r="DD33" i="1"/>
  <c r="DC33" i="1"/>
  <c r="DB33" i="1"/>
  <c r="CZ33" i="1"/>
  <c r="CY33" i="1"/>
  <c r="CU33" i="1"/>
  <c r="CR33" i="1"/>
  <c r="DA33" i="1" s="1"/>
  <c r="CO33" i="1"/>
  <c r="CM33" i="1"/>
  <c r="CJ33" i="1"/>
  <c r="CF33" i="1"/>
  <c r="CC33" i="1"/>
  <c r="CL33" i="1" s="1"/>
  <c r="BZ33" i="1"/>
  <c r="BX33" i="1"/>
  <c r="BU33" i="1"/>
  <c r="BT33" i="1"/>
  <c r="BQ33" i="1"/>
  <c r="HB33" i="1" s="1"/>
  <c r="BN33" i="1"/>
  <c r="BK33" i="1"/>
  <c r="BJ33" i="1"/>
  <c r="BI33" i="1"/>
  <c r="BG33" i="1"/>
  <c r="BF33" i="1"/>
  <c r="BB33" i="1"/>
  <c r="AY33" i="1"/>
  <c r="GY33" i="1" s="1"/>
  <c r="AV33" i="1"/>
  <c r="AU33" i="1"/>
  <c r="AT33" i="1"/>
  <c r="AR33" i="1"/>
  <c r="AQ33" i="1"/>
  <c r="AM33" i="1"/>
  <c r="AJ33" i="1"/>
  <c r="AG33" i="1"/>
  <c r="AF33" i="1"/>
  <c r="AE33" i="1"/>
  <c r="AD33" i="1"/>
  <c r="AC33" i="1"/>
  <c r="AB33" i="1"/>
  <c r="X33" i="1"/>
  <c r="U33" i="1"/>
  <c r="AA33" i="1" s="1"/>
  <c r="R33" i="1"/>
  <c r="Q33" i="1"/>
  <c r="P33" i="1"/>
  <c r="N33" i="1"/>
  <c r="M33" i="1"/>
  <c r="I33" i="1"/>
  <c r="F33" i="1"/>
  <c r="L33" i="1" s="1"/>
  <c r="C33" i="1"/>
  <c r="IE32" i="1"/>
  <c r="ID32" i="1"/>
  <c r="IB32" i="1"/>
  <c r="IA32" i="1"/>
  <c r="HY32" i="1"/>
  <c r="HX32" i="1"/>
  <c r="HV32" i="1"/>
  <c r="HU32" i="1"/>
  <c r="HS32" i="1"/>
  <c r="HR32" i="1"/>
  <c r="HP32" i="1"/>
  <c r="HO32" i="1"/>
  <c r="HM32" i="1"/>
  <c r="HL32" i="1"/>
  <c r="HK32" i="1"/>
  <c r="HJ32" i="1"/>
  <c r="HI32" i="1"/>
  <c r="HG32" i="1"/>
  <c r="HF32" i="1"/>
  <c r="HD32" i="1"/>
  <c r="HC32" i="1"/>
  <c r="HA32" i="1"/>
  <c r="GZ32" i="1"/>
  <c r="GX32" i="1"/>
  <c r="GW32" i="1"/>
  <c r="GU32" i="1"/>
  <c r="GT32" i="1"/>
  <c r="GR32" i="1"/>
  <c r="GQ32" i="1"/>
  <c r="GO32" i="1"/>
  <c r="GN32" i="1"/>
  <c r="GL32" i="1"/>
  <c r="GK32" i="1"/>
  <c r="GI32" i="1"/>
  <c r="GH32" i="1"/>
  <c r="GD32" i="1"/>
  <c r="GA32" i="1"/>
  <c r="GG32" i="1" s="1"/>
  <c r="FZ32" i="1"/>
  <c r="FY32" i="1"/>
  <c r="FX32" i="1"/>
  <c r="FW32" i="1"/>
  <c r="FV32" i="1"/>
  <c r="FR32" i="1"/>
  <c r="FO32" i="1"/>
  <c r="IC32" i="1" s="1"/>
  <c r="FL32" i="1"/>
  <c r="FK32" i="1"/>
  <c r="FJ32" i="1"/>
  <c r="FI32" i="1"/>
  <c r="FH32" i="1"/>
  <c r="FG32" i="1"/>
  <c r="FF32" i="1"/>
  <c r="FC32" i="1"/>
  <c r="EZ32" i="1"/>
  <c r="EW32" i="1"/>
  <c r="EV32" i="1"/>
  <c r="EU32" i="1"/>
  <c r="ES32" i="1"/>
  <c r="ER32" i="1"/>
  <c r="EN32" i="1"/>
  <c r="EK32" i="1"/>
  <c r="EH32" i="1"/>
  <c r="EQ32" i="1" s="1"/>
  <c r="EG32" i="1"/>
  <c r="EF32" i="1"/>
  <c r="ED32" i="1"/>
  <c r="EC32" i="1"/>
  <c r="DY32" i="1"/>
  <c r="DV32" i="1"/>
  <c r="HW32" i="1" s="1"/>
  <c r="DS32" i="1"/>
  <c r="DR32" i="1"/>
  <c r="DQ32" i="1"/>
  <c r="DP32" i="1"/>
  <c r="DO32" i="1"/>
  <c r="DN32" i="1"/>
  <c r="DJ32" i="1"/>
  <c r="DG32" i="1"/>
  <c r="DD32" i="1"/>
  <c r="DM32" i="1" s="1"/>
  <c r="DC32" i="1"/>
  <c r="DB32" i="1"/>
  <c r="CZ32" i="1"/>
  <c r="CY32" i="1"/>
  <c r="CX32" i="1"/>
  <c r="CU32" i="1"/>
  <c r="DA32" i="1" s="1"/>
  <c r="CR32" i="1"/>
  <c r="CO32" i="1"/>
  <c r="CM32" i="1"/>
  <c r="CJ32" i="1"/>
  <c r="CF32" i="1"/>
  <c r="HH32" i="1" s="1"/>
  <c r="CC32" i="1"/>
  <c r="CL32" i="1" s="1"/>
  <c r="BZ32" i="1"/>
  <c r="CI32" i="1" s="1"/>
  <c r="BX32" i="1"/>
  <c r="BW32" i="1"/>
  <c r="BU32" i="1"/>
  <c r="BQ32" i="1"/>
  <c r="BN32" i="1"/>
  <c r="HE32" i="1" s="1"/>
  <c r="BK32" i="1"/>
  <c r="BT32" i="1" s="1"/>
  <c r="BJ32" i="1"/>
  <c r="BI32" i="1"/>
  <c r="BG32" i="1"/>
  <c r="BF32" i="1"/>
  <c r="BB32" i="1"/>
  <c r="AY32" i="1"/>
  <c r="GY32" i="1" s="1"/>
  <c r="AV32" i="1"/>
  <c r="AU32" i="1"/>
  <c r="AT32" i="1"/>
  <c r="AR32" i="1"/>
  <c r="AQ32" i="1"/>
  <c r="AM32" i="1"/>
  <c r="AJ32" i="1"/>
  <c r="AG32" i="1"/>
  <c r="AF32" i="1"/>
  <c r="AE32" i="1"/>
  <c r="AC32" i="1"/>
  <c r="AB32" i="1"/>
  <c r="X32" i="1"/>
  <c r="U32" i="1"/>
  <c r="GM32" i="1" s="1"/>
  <c r="R32" i="1"/>
  <c r="AA32" i="1" s="1"/>
  <c r="Q32" i="1"/>
  <c r="P32" i="1"/>
  <c r="N32" i="1"/>
  <c r="M32" i="1"/>
  <c r="I32" i="1"/>
  <c r="F32" i="1"/>
  <c r="L32" i="1" s="1"/>
  <c r="C32" i="1"/>
  <c r="IE31" i="1"/>
  <c r="ID31" i="1"/>
  <c r="IB31" i="1"/>
  <c r="IA31" i="1"/>
  <c r="HY31" i="1"/>
  <c r="HX31" i="1"/>
  <c r="HV31" i="1"/>
  <c r="HU31" i="1"/>
  <c r="HS31" i="1"/>
  <c r="HR31" i="1"/>
  <c r="HP31" i="1"/>
  <c r="HO31" i="1"/>
  <c r="HM31" i="1"/>
  <c r="HL31" i="1"/>
  <c r="HJ31" i="1"/>
  <c r="HI31" i="1"/>
  <c r="HG31" i="1"/>
  <c r="HF31" i="1"/>
  <c r="HD31" i="1"/>
  <c r="HC31" i="1"/>
  <c r="HA31" i="1"/>
  <c r="GZ31" i="1"/>
  <c r="GX31" i="1"/>
  <c r="GW31" i="1"/>
  <c r="GU31" i="1"/>
  <c r="GT31" i="1"/>
  <c r="GR31" i="1"/>
  <c r="GQ31" i="1"/>
  <c r="GO31" i="1"/>
  <c r="GN31" i="1"/>
  <c r="GL31" i="1"/>
  <c r="GK31" i="1"/>
  <c r="GI31" i="1"/>
  <c r="GH31" i="1"/>
  <c r="GD31" i="1"/>
  <c r="GA31" i="1"/>
  <c r="GG31" i="1" s="1"/>
  <c r="FZ31" i="1"/>
  <c r="FY31" i="1"/>
  <c r="FX31" i="1"/>
  <c r="FW31" i="1"/>
  <c r="FV31" i="1"/>
  <c r="FR31" i="1"/>
  <c r="HZ31" i="1" s="1"/>
  <c r="FO31" i="1"/>
  <c r="FU31" i="1" s="1"/>
  <c r="FL31" i="1"/>
  <c r="FK31" i="1"/>
  <c r="FJ31" i="1"/>
  <c r="FI31" i="1"/>
  <c r="FH31" i="1"/>
  <c r="FG31" i="1"/>
  <c r="FF31" i="1"/>
  <c r="FC31" i="1"/>
  <c r="EZ31" i="1"/>
  <c r="EW31" i="1"/>
  <c r="EV31" i="1"/>
  <c r="EU31" i="1"/>
  <c r="ES31" i="1"/>
  <c r="ER31" i="1"/>
  <c r="EQ31" i="1"/>
  <c r="EN31" i="1"/>
  <c r="ET31" i="1" s="1"/>
  <c r="EK31" i="1"/>
  <c r="HQ31" i="1" s="1"/>
  <c r="EH31" i="1"/>
  <c r="EG31" i="1"/>
  <c r="EF31" i="1"/>
  <c r="ED31" i="1"/>
  <c r="EC31" i="1"/>
  <c r="DY31" i="1"/>
  <c r="HT31" i="1" s="1"/>
  <c r="DV31" i="1"/>
  <c r="HW31" i="1" s="1"/>
  <c r="DS31" i="1"/>
  <c r="DR31" i="1"/>
  <c r="DQ31" i="1"/>
  <c r="DP31" i="1"/>
  <c r="DO31" i="1"/>
  <c r="DN31" i="1"/>
  <c r="DJ31" i="1"/>
  <c r="DG31" i="1"/>
  <c r="DM31" i="1" s="1"/>
  <c r="DD31" i="1"/>
  <c r="DC31" i="1"/>
  <c r="DB31" i="1"/>
  <c r="DA31" i="1"/>
  <c r="CZ31" i="1"/>
  <c r="CY31" i="1"/>
  <c r="CX31" i="1"/>
  <c r="CU31" i="1"/>
  <c r="CR31" i="1"/>
  <c r="CO31" i="1"/>
  <c r="CM31" i="1"/>
  <c r="CJ31" i="1"/>
  <c r="CF31" i="1"/>
  <c r="HH31" i="1" s="1"/>
  <c r="CC31" i="1"/>
  <c r="BZ31" i="1"/>
  <c r="BX31" i="1"/>
  <c r="BW31" i="1"/>
  <c r="BU31" i="1"/>
  <c r="BQ31" i="1"/>
  <c r="HB31" i="1" s="1"/>
  <c r="BN31" i="1"/>
  <c r="BT31" i="1" s="1"/>
  <c r="BK31" i="1"/>
  <c r="BJ31" i="1"/>
  <c r="BI31" i="1"/>
  <c r="BG31" i="1"/>
  <c r="BF31" i="1"/>
  <c r="BE31" i="1"/>
  <c r="BB31" i="1"/>
  <c r="GV31" i="1" s="1"/>
  <c r="AY31" i="1"/>
  <c r="GY31" i="1" s="1"/>
  <c r="AV31" i="1"/>
  <c r="AU31" i="1"/>
  <c r="AT31" i="1"/>
  <c r="AR31" i="1"/>
  <c r="AQ31" i="1"/>
  <c r="AM31" i="1"/>
  <c r="AJ31" i="1"/>
  <c r="AG31" i="1"/>
  <c r="AP31" i="1" s="1"/>
  <c r="AF31" i="1"/>
  <c r="AE31" i="1"/>
  <c r="AC31" i="1"/>
  <c r="AB31" i="1"/>
  <c r="X31" i="1"/>
  <c r="U31" i="1"/>
  <c r="GM31" i="1" s="1"/>
  <c r="R31" i="1"/>
  <c r="Q31" i="1"/>
  <c r="P31" i="1"/>
  <c r="O31" i="1"/>
  <c r="N31" i="1"/>
  <c r="M31" i="1"/>
  <c r="I31" i="1"/>
  <c r="GJ31" i="1" s="1"/>
  <c r="F31" i="1"/>
  <c r="L31" i="1" s="1"/>
  <c r="C31" i="1"/>
  <c r="IE30" i="1"/>
  <c r="ID30" i="1"/>
  <c r="IB30" i="1"/>
  <c r="IA30" i="1"/>
  <c r="HZ30" i="1"/>
  <c r="HY30" i="1"/>
  <c r="HX30" i="1"/>
  <c r="HV30" i="1"/>
  <c r="HU30" i="1"/>
  <c r="HS30" i="1"/>
  <c r="HR30" i="1"/>
  <c r="HP30" i="1"/>
  <c r="HO30" i="1"/>
  <c r="HN30" i="1"/>
  <c r="HM30" i="1"/>
  <c r="HL30" i="1"/>
  <c r="HJ30" i="1"/>
  <c r="HI30" i="1"/>
  <c r="HG30" i="1"/>
  <c r="HF30" i="1"/>
  <c r="HD30" i="1"/>
  <c r="HC30" i="1"/>
  <c r="HB30" i="1"/>
  <c r="HA30" i="1"/>
  <c r="GZ30" i="1"/>
  <c r="GX30" i="1"/>
  <c r="GW30" i="1"/>
  <c r="GU30" i="1"/>
  <c r="GT30" i="1"/>
  <c r="GR30" i="1"/>
  <c r="GQ30" i="1"/>
  <c r="GP30" i="1"/>
  <c r="GO30" i="1"/>
  <c r="GN30" i="1"/>
  <c r="GL30" i="1"/>
  <c r="GK30" i="1"/>
  <c r="GI30" i="1"/>
  <c r="GH30" i="1"/>
  <c r="GG30" i="1"/>
  <c r="GD30" i="1"/>
  <c r="GA30" i="1"/>
  <c r="FZ30" i="1"/>
  <c r="FY30" i="1"/>
  <c r="FW30" i="1"/>
  <c r="FV30" i="1"/>
  <c r="FR30" i="1"/>
  <c r="FX30" i="1" s="1"/>
  <c r="FO30" i="1"/>
  <c r="FL30" i="1"/>
  <c r="FU30" i="1" s="1"/>
  <c r="FK30" i="1"/>
  <c r="FJ30" i="1"/>
  <c r="FI30" i="1"/>
  <c r="FH30" i="1"/>
  <c r="FG30" i="1"/>
  <c r="FC30" i="1"/>
  <c r="EZ30" i="1"/>
  <c r="EW30" i="1"/>
  <c r="FF30" i="1" s="1"/>
  <c r="EV30" i="1"/>
  <c r="EU30" i="1"/>
  <c r="ES30" i="1"/>
  <c r="ER30" i="1"/>
  <c r="EN30" i="1"/>
  <c r="ET30" i="1" s="1"/>
  <c r="EK30" i="1"/>
  <c r="HQ30" i="1" s="1"/>
  <c r="EH30" i="1"/>
  <c r="EQ30" i="1" s="1"/>
  <c r="EG30" i="1"/>
  <c r="EF30" i="1"/>
  <c r="ED30" i="1"/>
  <c r="EC30" i="1"/>
  <c r="DY30" i="1"/>
  <c r="HT30" i="1" s="1"/>
  <c r="DV30" i="1"/>
  <c r="DS30" i="1"/>
  <c r="DR30" i="1"/>
  <c r="DQ30" i="1"/>
  <c r="DO30" i="1"/>
  <c r="DN30" i="1"/>
  <c r="DJ30" i="1"/>
  <c r="DP30" i="1" s="1"/>
  <c r="DG30" i="1"/>
  <c r="DD30" i="1"/>
  <c r="DM30" i="1" s="1"/>
  <c r="DC30" i="1"/>
  <c r="DB30" i="1"/>
  <c r="CZ30" i="1"/>
  <c r="CY30" i="1"/>
  <c r="CU30" i="1"/>
  <c r="CR30" i="1"/>
  <c r="DA30" i="1" s="1"/>
  <c r="CO30" i="1"/>
  <c r="CX30" i="1" s="1"/>
  <c r="CM30" i="1"/>
  <c r="CJ30" i="1"/>
  <c r="CF30" i="1"/>
  <c r="HH30" i="1" s="1"/>
  <c r="CC30" i="1"/>
  <c r="HK30" i="1" s="1"/>
  <c r="BZ30" i="1"/>
  <c r="CI30" i="1" s="1"/>
  <c r="BX30" i="1"/>
  <c r="BU30" i="1"/>
  <c r="BQ30" i="1"/>
  <c r="BN30" i="1"/>
  <c r="BW30" i="1" s="1"/>
  <c r="BK30" i="1"/>
  <c r="BJ30" i="1"/>
  <c r="BI30" i="1"/>
  <c r="BH30" i="1"/>
  <c r="BG30" i="1"/>
  <c r="BF30" i="1"/>
  <c r="BE30" i="1"/>
  <c r="BB30" i="1"/>
  <c r="AY30" i="1"/>
  <c r="GY30" i="1" s="1"/>
  <c r="AV30" i="1"/>
  <c r="AU30" i="1"/>
  <c r="AT30" i="1"/>
  <c r="AR30" i="1"/>
  <c r="AQ30" i="1"/>
  <c r="AM30" i="1"/>
  <c r="AJ30" i="1"/>
  <c r="GS30" i="1" s="1"/>
  <c r="AG30" i="1"/>
  <c r="AF30" i="1"/>
  <c r="AE30" i="1"/>
  <c r="AC30" i="1"/>
  <c r="AB30" i="1"/>
  <c r="X30" i="1"/>
  <c r="AD30" i="1" s="1"/>
  <c r="U30" i="1"/>
  <c r="GM30" i="1" s="1"/>
  <c r="R30" i="1"/>
  <c r="Q30" i="1"/>
  <c r="P30" i="1"/>
  <c r="O30" i="1"/>
  <c r="N30" i="1"/>
  <c r="M30" i="1"/>
  <c r="I30" i="1"/>
  <c r="F30" i="1"/>
  <c r="L30" i="1" s="1"/>
  <c r="C30" i="1"/>
  <c r="IE29" i="1"/>
  <c r="ID29" i="1"/>
  <c r="IC29" i="1"/>
  <c r="IB29" i="1"/>
  <c r="IA29" i="1"/>
  <c r="HY29" i="1"/>
  <c r="HX29" i="1"/>
  <c r="HV29" i="1"/>
  <c r="HU29" i="1"/>
  <c r="HS29" i="1"/>
  <c r="HR29" i="1"/>
  <c r="HP29" i="1"/>
  <c r="HO29" i="1"/>
  <c r="HM29" i="1"/>
  <c r="HL29" i="1"/>
  <c r="HJ29" i="1"/>
  <c r="HI29" i="1"/>
  <c r="HG29" i="1"/>
  <c r="HF29" i="1"/>
  <c r="HE29" i="1"/>
  <c r="HD29" i="1"/>
  <c r="HC29" i="1"/>
  <c r="HA29" i="1"/>
  <c r="GZ29" i="1"/>
  <c r="GX29" i="1"/>
  <c r="GW29" i="1"/>
  <c r="GU29" i="1"/>
  <c r="GT29" i="1"/>
  <c r="GS29" i="1"/>
  <c r="GR29" i="1"/>
  <c r="GQ29" i="1"/>
  <c r="GO29" i="1"/>
  <c r="GN29" i="1"/>
  <c r="GL29" i="1"/>
  <c r="GK29" i="1"/>
  <c r="GI29" i="1"/>
  <c r="GH29" i="1"/>
  <c r="GG29" i="1"/>
  <c r="GD29" i="1"/>
  <c r="GA29" i="1"/>
  <c r="FZ29" i="1"/>
  <c r="FY29" i="1"/>
  <c r="FW29" i="1"/>
  <c r="FV29" i="1"/>
  <c r="FR29" i="1"/>
  <c r="FO29" i="1"/>
  <c r="FX29" i="1" s="1"/>
  <c r="FL29" i="1"/>
  <c r="FK29" i="1"/>
  <c r="FJ29" i="1"/>
  <c r="FI29" i="1"/>
  <c r="FH29" i="1"/>
  <c r="FG29" i="1"/>
  <c r="FC29" i="1"/>
  <c r="EZ29" i="1"/>
  <c r="EW29" i="1"/>
  <c r="FF29" i="1" s="1"/>
  <c r="EV29" i="1"/>
  <c r="EU29" i="1"/>
  <c r="ES29" i="1"/>
  <c r="ER29" i="1"/>
  <c r="EQ29" i="1"/>
  <c r="EN29" i="1"/>
  <c r="HN29" i="1" s="1"/>
  <c r="EK29" i="1"/>
  <c r="EH29" i="1"/>
  <c r="EG29" i="1"/>
  <c r="EF29" i="1"/>
  <c r="ED29" i="1"/>
  <c r="EC29" i="1"/>
  <c r="DY29" i="1"/>
  <c r="DV29" i="1"/>
  <c r="DS29" i="1"/>
  <c r="EB29" i="1" s="1"/>
  <c r="DR29" i="1"/>
  <c r="DQ29" i="1"/>
  <c r="DO29" i="1"/>
  <c r="DN29" i="1"/>
  <c r="DJ29" i="1"/>
  <c r="DG29" i="1"/>
  <c r="DP29" i="1" s="1"/>
  <c r="DD29" i="1"/>
  <c r="DC29" i="1"/>
  <c r="DB29" i="1"/>
  <c r="DA29" i="1"/>
  <c r="CZ29" i="1"/>
  <c r="CY29" i="1"/>
  <c r="CU29" i="1"/>
  <c r="CR29" i="1"/>
  <c r="CO29" i="1"/>
  <c r="CX29" i="1" s="1"/>
  <c r="CM29" i="1"/>
  <c r="CJ29" i="1"/>
  <c r="CF29" i="1"/>
  <c r="HH29" i="1" s="1"/>
  <c r="CC29" i="1"/>
  <c r="BZ29" i="1"/>
  <c r="BX29" i="1"/>
  <c r="BU29" i="1"/>
  <c r="BQ29" i="1"/>
  <c r="HB29" i="1" s="1"/>
  <c r="BN29" i="1"/>
  <c r="BK29" i="1"/>
  <c r="BT29" i="1" s="1"/>
  <c r="BJ29" i="1"/>
  <c r="BI29" i="1"/>
  <c r="BH29" i="1"/>
  <c r="BG29" i="1"/>
  <c r="BF29" i="1"/>
  <c r="BB29" i="1"/>
  <c r="GV29" i="1" s="1"/>
  <c r="AY29" i="1"/>
  <c r="GY29" i="1" s="1"/>
  <c r="AV29" i="1"/>
  <c r="BE29" i="1" s="1"/>
  <c r="AU29" i="1"/>
  <c r="AT29" i="1"/>
  <c r="AR29" i="1"/>
  <c r="AQ29" i="1"/>
  <c r="AM29" i="1"/>
  <c r="AJ29" i="1"/>
  <c r="AP29" i="1" s="1"/>
  <c r="AG29" i="1"/>
  <c r="AF29" i="1"/>
  <c r="AE29" i="1"/>
  <c r="AC29" i="1"/>
  <c r="AB29" i="1"/>
  <c r="X29" i="1"/>
  <c r="HZ29" i="1" s="1"/>
  <c r="U29" i="1"/>
  <c r="HQ29" i="1" s="1"/>
  <c r="R29" i="1"/>
  <c r="Q29" i="1"/>
  <c r="P29" i="1"/>
  <c r="N29" i="1"/>
  <c r="M29" i="1"/>
  <c r="I29" i="1"/>
  <c r="O29" i="1" s="1"/>
  <c r="F29" i="1"/>
  <c r="C29" i="1"/>
  <c r="L29" i="1" s="1"/>
  <c r="IE28" i="1"/>
  <c r="ID28" i="1"/>
  <c r="IB28" i="1"/>
  <c r="IA28" i="1"/>
  <c r="HY28" i="1"/>
  <c r="HX28" i="1"/>
  <c r="HV28" i="1"/>
  <c r="HU28" i="1"/>
  <c r="HS28" i="1"/>
  <c r="HR28" i="1"/>
  <c r="HP28" i="1"/>
  <c r="HO28" i="1"/>
  <c r="HM28" i="1"/>
  <c r="HL28" i="1"/>
  <c r="HJ28" i="1"/>
  <c r="HI28" i="1"/>
  <c r="HG28" i="1"/>
  <c r="HF28" i="1"/>
  <c r="HD28" i="1"/>
  <c r="HC28" i="1"/>
  <c r="HA28" i="1"/>
  <c r="GZ28" i="1"/>
  <c r="GX28" i="1"/>
  <c r="GW28" i="1"/>
  <c r="GU28" i="1"/>
  <c r="GT28" i="1"/>
  <c r="GR28" i="1"/>
  <c r="GQ28" i="1"/>
  <c r="GO28" i="1"/>
  <c r="GN28" i="1"/>
  <c r="GL28" i="1"/>
  <c r="GK28" i="1"/>
  <c r="GI28" i="1"/>
  <c r="GH28" i="1"/>
  <c r="GD28" i="1"/>
  <c r="GA28" i="1"/>
  <c r="GG28" i="1" s="1"/>
  <c r="FZ28" i="1"/>
  <c r="FY28" i="1"/>
  <c r="FW28" i="1"/>
  <c r="FV28" i="1"/>
  <c r="FR28" i="1"/>
  <c r="HZ28" i="1" s="1"/>
  <c r="FO28" i="1"/>
  <c r="IC28" i="1" s="1"/>
  <c r="FL28" i="1"/>
  <c r="FU28" i="1" s="1"/>
  <c r="FK28" i="1"/>
  <c r="FJ28" i="1"/>
  <c r="FI28" i="1"/>
  <c r="FH28" i="1"/>
  <c r="FG28" i="1"/>
  <c r="FF28" i="1"/>
  <c r="FC28" i="1"/>
  <c r="EZ28" i="1"/>
  <c r="EW28" i="1"/>
  <c r="EV28" i="1"/>
  <c r="EU28" i="1"/>
  <c r="ET28" i="1"/>
  <c r="ES28" i="1"/>
  <c r="ER28" i="1"/>
  <c r="EQ28" i="1"/>
  <c r="EN28" i="1"/>
  <c r="HN28" i="1" s="1"/>
  <c r="EK28" i="1"/>
  <c r="HQ28" i="1" s="1"/>
  <c r="EH28" i="1"/>
  <c r="EG28" i="1"/>
  <c r="EF28" i="1"/>
  <c r="ED28" i="1"/>
  <c r="EC28" i="1"/>
  <c r="DY28" i="1"/>
  <c r="DV28" i="1"/>
  <c r="DS28" i="1"/>
  <c r="DR28" i="1"/>
  <c r="DQ28" i="1"/>
  <c r="DO28" i="1"/>
  <c r="DN28" i="1"/>
  <c r="DJ28" i="1"/>
  <c r="DP28" i="1" s="1"/>
  <c r="DG28" i="1"/>
  <c r="DD28" i="1"/>
  <c r="DM28" i="1" s="1"/>
  <c r="DC28" i="1"/>
  <c r="DB28" i="1"/>
  <c r="DA28" i="1"/>
  <c r="CZ28" i="1"/>
  <c r="CY28" i="1"/>
  <c r="CU28" i="1"/>
  <c r="CR28" i="1"/>
  <c r="CX28" i="1" s="1"/>
  <c r="CO28" i="1"/>
  <c r="CM28" i="1"/>
  <c r="CJ28" i="1"/>
  <c r="CF28" i="1"/>
  <c r="HH28" i="1" s="1"/>
  <c r="CC28" i="1"/>
  <c r="HK28" i="1" s="1"/>
  <c r="BZ28" i="1"/>
  <c r="BX28" i="1"/>
  <c r="BU28" i="1"/>
  <c r="BQ28" i="1"/>
  <c r="BN28" i="1"/>
  <c r="BW28" i="1" s="1"/>
  <c r="BK28" i="1"/>
  <c r="BJ28" i="1"/>
  <c r="BI28" i="1"/>
  <c r="BH28" i="1"/>
  <c r="BG28" i="1"/>
  <c r="BF28" i="1"/>
  <c r="BB28" i="1"/>
  <c r="AY28" i="1"/>
  <c r="BE28" i="1" s="1"/>
  <c r="AV28" i="1"/>
  <c r="AU28" i="1"/>
  <c r="AT28" i="1"/>
  <c r="AR28" i="1"/>
  <c r="AQ28" i="1"/>
  <c r="AP28" i="1"/>
  <c r="AM28" i="1"/>
  <c r="GP28" i="1" s="1"/>
  <c r="AJ28" i="1"/>
  <c r="GS28" i="1" s="1"/>
  <c r="AG28" i="1"/>
  <c r="AF28" i="1"/>
  <c r="AE28" i="1"/>
  <c r="AC28" i="1"/>
  <c r="AB28" i="1"/>
  <c r="X28" i="1"/>
  <c r="U28" i="1"/>
  <c r="GM28" i="1" s="1"/>
  <c r="R28" i="1"/>
  <c r="AA28" i="1" s="1"/>
  <c r="Q28" i="1"/>
  <c r="P28" i="1"/>
  <c r="N28" i="1"/>
  <c r="M28" i="1"/>
  <c r="I28" i="1"/>
  <c r="F28" i="1"/>
  <c r="O28" i="1" s="1"/>
  <c r="C28" i="1"/>
  <c r="IE27" i="1"/>
  <c r="ID27" i="1"/>
  <c r="IC27" i="1"/>
  <c r="IB27" i="1"/>
  <c r="IA27" i="1"/>
  <c r="HY27" i="1"/>
  <c r="HX27" i="1"/>
  <c r="HV27" i="1"/>
  <c r="HU27" i="1"/>
  <c r="HS27" i="1"/>
  <c r="HR27" i="1"/>
  <c r="HP27" i="1"/>
  <c r="HO27" i="1"/>
  <c r="HM27" i="1"/>
  <c r="HL27" i="1"/>
  <c r="HK27" i="1"/>
  <c r="HJ27" i="1"/>
  <c r="HI27" i="1"/>
  <c r="HG27" i="1"/>
  <c r="HF27" i="1"/>
  <c r="HE27" i="1"/>
  <c r="HD27" i="1"/>
  <c r="HC27" i="1"/>
  <c r="HA27" i="1"/>
  <c r="GZ27" i="1"/>
  <c r="GX27" i="1"/>
  <c r="GW27" i="1"/>
  <c r="GU27" i="1"/>
  <c r="GT27" i="1"/>
  <c r="GS27" i="1"/>
  <c r="GR27" i="1"/>
  <c r="GQ27" i="1"/>
  <c r="GO27" i="1"/>
  <c r="GN27" i="1"/>
  <c r="GL27" i="1"/>
  <c r="GK27" i="1"/>
  <c r="GI27" i="1"/>
  <c r="GH27" i="1"/>
  <c r="GG27" i="1"/>
  <c r="GD27" i="1"/>
  <c r="GA27" i="1"/>
  <c r="FZ27" i="1"/>
  <c r="FY27" i="1"/>
  <c r="FW27" i="1"/>
  <c r="FV27" i="1"/>
  <c r="FR27" i="1"/>
  <c r="HZ27" i="1" s="1"/>
  <c r="FO27" i="1"/>
  <c r="FL27" i="1"/>
  <c r="FK27" i="1"/>
  <c r="FJ27" i="1"/>
  <c r="FH27" i="1"/>
  <c r="FG27" i="1"/>
  <c r="FC27" i="1"/>
  <c r="FI27" i="1" s="1"/>
  <c r="EZ27" i="1"/>
  <c r="EW27" i="1"/>
  <c r="FF27" i="1" s="1"/>
  <c r="EV27" i="1"/>
  <c r="EU27" i="1"/>
  <c r="ES27" i="1"/>
  <c r="ER27" i="1"/>
  <c r="EN27" i="1"/>
  <c r="HN27" i="1" s="1"/>
  <c r="EK27" i="1"/>
  <c r="EH27" i="1"/>
  <c r="EQ27" i="1" s="1"/>
  <c r="EG27" i="1"/>
  <c r="EF27" i="1"/>
  <c r="ED27" i="1"/>
  <c r="EC27" i="1"/>
  <c r="DY27" i="1"/>
  <c r="DV27" i="1"/>
  <c r="HW27" i="1" s="1"/>
  <c r="DS27" i="1"/>
  <c r="DR27" i="1"/>
  <c r="DQ27" i="1"/>
  <c r="DO27" i="1"/>
  <c r="DN27" i="1"/>
  <c r="DJ27" i="1"/>
  <c r="DG27" i="1"/>
  <c r="DD27" i="1"/>
  <c r="DC27" i="1"/>
  <c r="DB27" i="1"/>
  <c r="CZ27" i="1"/>
  <c r="CY27" i="1"/>
  <c r="CU27" i="1"/>
  <c r="DA27" i="1" s="1"/>
  <c r="CR27" i="1"/>
  <c r="CO27" i="1"/>
  <c r="CX27" i="1" s="1"/>
  <c r="CM27" i="1"/>
  <c r="CL27" i="1"/>
  <c r="CJ27" i="1"/>
  <c r="CI27" i="1"/>
  <c r="CF27" i="1"/>
  <c r="HH27" i="1" s="1"/>
  <c r="CC27" i="1"/>
  <c r="BZ27" i="1"/>
  <c r="BX27" i="1"/>
  <c r="BU27" i="1"/>
  <c r="BQ27" i="1"/>
  <c r="HB27" i="1" s="1"/>
  <c r="BN27" i="1"/>
  <c r="BT27" i="1" s="1"/>
  <c r="BK27" i="1"/>
  <c r="BJ27" i="1"/>
  <c r="BI27" i="1"/>
  <c r="BH27" i="1"/>
  <c r="BG27" i="1"/>
  <c r="BF27" i="1"/>
  <c r="BB27" i="1"/>
  <c r="GV27" i="1" s="1"/>
  <c r="AY27" i="1"/>
  <c r="BE27" i="1" s="1"/>
  <c r="AV27" i="1"/>
  <c r="AU27" i="1"/>
  <c r="AT27" i="1"/>
  <c r="AS27" i="1"/>
  <c r="AR27" i="1"/>
  <c r="AQ27" i="1"/>
  <c r="AP27" i="1"/>
  <c r="AM27" i="1"/>
  <c r="GP27" i="1" s="1"/>
  <c r="AJ27" i="1"/>
  <c r="AG27" i="1"/>
  <c r="AF27" i="1"/>
  <c r="AE27" i="1"/>
  <c r="AC27" i="1"/>
  <c r="AB27" i="1"/>
  <c r="AA27" i="1"/>
  <c r="X27" i="1"/>
  <c r="AD27" i="1" s="1"/>
  <c r="U27" i="1"/>
  <c r="GM27" i="1" s="1"/>
  <c r="R27" i="1"/>
  <c r="Q27" i="1"/>
  <c r="P27" i="1"/>
  <c r="N27" i="1"/>
  <c r="M27" i="1"/>
  <c r="I27" i="1"/>
  <c r="O27" i="1" s="1"/>
  <c r="F27" i="1"/>
  <c r="C27" i="1"/>
  <c r="IE26" i="1"/>
  <c r="ID26" i="1"/>
  <c r="IB26" i="1"/>
  <c r="IA26" i="1"/>
  <c r="HY26" i="1"/>
  <c r="HX26" i="1"/>
  <c r="HV26" i="1"/>
  <c r="HU26" i="1"/>
  <c r="HT26" i="1"/>
  <c r="HS26" i="1"/>
  <c r="HR26" i="1"/>
  <c r="HP26" i="1"/>
  <c r="HO26" i="1"/>
  <c r="HM26" i="1"/>
  <c r="HL26" i="1"/>
  <c r="HJ26" i="1"/>
  <c r="HI26" i="1"/>
  <c r="HH26" i="1"/>
  <c r="HG26" i="1"/>
  <c r="HF26" i="1"/>
  <c r="HD26" i="1"/>
  <c r="HC26" i="1"/>
  <c r="HA26" i="1"/>
  <c r="GZ26" i="1"/>
  <c r="GX26" i="1"/>
  <c r="GW26" i="1"/>
  <c r="GU26" i="1"/>
  <c r="GT26" i="1"/>
  <c r="GR26" i="1"/>
  <c r="GQ26" i="1"/>
  <c r="GO26" i="1"/>
  <c r="GN26" i="1"/>
  <c r="GL26" i="1"/>
  <c r="GK26" i="1"/>
  <c r="GJ26" i="1"/>
  <c r="GI26" i="1"/>
  <c r="GH26" i="1"/>
  <c r="GG26" i="1"/>
  <c r="GD26" i="1"/>
  <c r="GA26" i="1"/>
  <c r="FZ26" i="1"/>
  <c r="FY26" i="1"/>
  <c r="FW26" i="1"/>
  <c r="FV26" i="1"/>
  <c r="FR26" i="1"/>
  <c r="FO26" i="1"/>
  <c r="FL26" i="1"/>
  <c r="FU26" i="1" s="1"/>
  <c r="FK26" i="1"/>
  <c r="FJ26" i="1"/>
  <c r="FI26" i="1"/>
  <c r="FH26" i="1"/>
  <c r="FG26" i="1"/>
  <c r="FF26" i="1"/>
  <c r="FC26" i="1"/>
  <c r="EZ26" i="1"/>
  <c r="EW26" i="1"/>
  <c r="EV26" i="1"/>
  <c r="EU26" i="1"/>
  <c r="ET26" i="1"/>
  <c r="ES26" i="1"/>
  <c r="ER26" i="1"/>
  <c r="EN26" i="1"/>
  <c r="EK26" i="1"/>
  <c r="HQ26" i="1" s="1"/>
  <c r="EH26" i="1"/>
  <c r="EQ26" i="1" s="1"/>
  <c r="EG26" i="1"/>
  <c r="EF26" i="1"/>
  <c r="ED26" i="1"/>
  <c r="EC26" i="1"/>
  <c r="EB26" i="1"/>
  <c r="DY26" i="1"/>
  <c r="EE26" i="1" s="1"/>
  <c r="DV26" i="1"/>
  <c r="HW26" i="1" s="1"/>
  <c r="DS26" i="1"/>
  <c r="DR26" i="1"/>
  <c r="DQ26" i="1"/>
  <c r="DO26" i="1"/>
  <c r="DN26" i="1"/>
  <c r="DJ26" i="1"/>
  <c r="DP26" i="1" s="1"/>
  <c r="DG26" i="1"/>
  <c r="DD26" i="1"/>
  <c r="DM26" i="1" s="1"/>
  <c r="DC26" i="1"/>
  <c r="DB26" i="1"/>
  <c r="CZ26" i="1"/>
  <c r="CY26" i="1"/>
  <c r="CU26" i="1"/>
  <c r="CR26" i="1"/>
  <c r="DA26" i="1" s="1"/>
  <c r="CO26" i="1"/>
  <c r="CM26" i="1"/>
  <c r="CL26" i="1"/>
  <c r="CJ26" i="1"/>
  <c r="CI26" i="1"/>
  <c r="CF26" i="1"/>
  <c r="CC26" i="1"/>
  <c r="HK26" i="1" s="1"/>
  <c r="BZ26" i="1"/>
  <c r="BX26" i="1"/>
  <c r="BU26" i="1"/>
  <c r="BQ26" i="1"/>
  <c r="HB26" i="1" s="1"/>
  <c r="BN26" i="1"/>
  <c r="BK26" i="1"/>
  <c r="BJ26" i="1"/>
  <c r="BI26" i="1"/>
  <c r="BG26" i="1"/>
  <c r="BF26" i="1"/>
  <c r="BB26" i="1"/>
  <c r="BH26" i="1" s="1"/>
  <c r="AY26" i="1"/>
  <c r="GY26" i="1" s="1"/>
  <c r="AV26" i="1"/>
  <c r="BE26" i="1" s="1"/>
  <c r="AU26" i="1"/>
  <c r="AT26" i="1"/>
  <c r="AS26" i="1"/>
  <c r="AR26" i="1"/>
  <c r="AQ26" i="1"/>
  <c r="AM26" i="1"/>
  <c r="AJ26" i="1"/>
  <c r="AP26" i="1" s="1"/>
  <c r="AG26" i="1"/>
  <c r="AF26" i="1"/>
  <c r="AE26" i="1"/>
  <c r="AC26" i="1"/>
  <c r="AB26" i="1"/>
  <c r="X26" i="1"/>
  <c r="AD26" i="1" s="1"/>
  <c r="U26" i="1"/>
  <c r="IC26" i="1" s="1"/>
  <c r="R26" i="1"/>
  <c r="Q26" i="1"/>
  <c r="P26" i="1"/>
  <c r="N26" i="1"/>
  <c r="M26" i="1"/>
  <c r="I26" i="1"/>
  <c r="F26" i="1"/>
  <c r="C26" i="1"/>
  <c r="IE25" i="1"/>
  <c r="ID25" i="1"/>
  <c r="IB25" i="1"/>
  <c r="IA25" i="1"/>
  <c r="HY25" i="1"/>
  <c r="HX25" i="1"/>
  <c r="HW25" i="1"/>
  <c r="HV25" i="1"/>
  <c r="HU25" i="1"/>
  <c r="HS25" i="1"/>
  <c r="HR25" i="1"/>
  <c r="HP25" i="1"/>
  <c r="HO25" i="1"/>
  <c r="HM25" i="1"/>
  <c r="HL25" i="1"/>
  <c r="HK25" i="1"/>
  <c r="HJ25" i="1"/>
  <c r="HI25" i="1"/>
  <c r="HH25" i="1"/>
  <c r="HG25" i="1"/>
  <c r="HF25" i="1"/>
  <c r="HD25" i="1"/>
  <c r="HC25" i="1"/>
  <c r="HA25" i="1"/>
  <c r="GZ25" i="1"/>
  <c r="GX25" i="1"/>
  <c r="GW25" i="1"/>
  <c r="GU25" i="1"/>
  <c r="GT25" i="1"/>
  <c r="GR25" i="1"/>
  <c r="GQ25" i="1"/>
  <c r="GO25" i="1"/>
  <c r="GN25" i="1"/>
  <c r="GL25" i="1"/>
  <c r="GK25" i="1"/>
  <c r="GI25" i="1"/>
  <c r="GH25" i="1"/>
  <c r="GD25" i="1"/>
  <c r="GA25" i="1"/>
  <c r="GG25" i="1" s="1"/>
  <c r="FZ25" i="1"/>
  <c r="FY25" i="1"/>
  <c r="FW25" i="1"/>
  <c r="FV25" i="1"/>
  <c r="FU25" i="1"/>
  <c r="FR25" i="1"/>
  <c r="FX25" i="1" s="1"/>
  <c r="FO25" i="1"/>
  <c r="IC25" i="1" s="1"/>
  <c r="FL25" i="1"/>
  <c r="FK25" i="1"/>
  <c r="FJ25" i="1"/>
  <c r="FH25" i="1"/>
  <c r="FG25" i="1"/>
  <c r="FC25" i="1"/>
  <c r="FI25" i="1" s="1"/>
  <c r="EZ25" i="1"/>
  <c r="EW25" i="1"/>
  <c r="FF25" i="1" s="1"/>
  <c r="EV25" i="1"/>
  <c r="EU25" i="1"/>
  <c r="ET25" i="1"/>
  <c r="ES25" i="1"/>
  <c r="ER25" i="1"/>
  <c r="EN25" i="1"/>
  <c r="EK25" i="1"/>
  <c r="HQ25" i="1" s="1"/>
  <c r="EH25" i="1"/>
  <c r="EG25" i="1"/>
  <c r="EF25" i="1"/>
  <c r="ED25" i="1"/>
  <c r="EC25" i="1"/>
  <c r="EB25" i="1"/>
  <c r="DY25" i="1"/>
  <c r="EE25" i="1" s="1"/>
  <c r="DV25" i="1"/>
  <c r="DS25" i="1"/>
  <c r="DR25" i="1"/>
  <c r="DQ25" i="1"/>
  <c r="DO25" i="1"/>
  <c r="DN25" i="1"/>
  <c r="DJ25" i="1"/>
  <c r="DP25" i="1" s="1"/>
  <c r="DG25" i="1"/>
  <c r="DD25" i="1"/>
  <c r="DM25" i="1" s="1"/>
  <c r="DC25" i="1"/>
  <c r="DB25" i="1"/>
  <c r="CZ25" i="1"/>
  <c r="CY25" i="1"/>
  <c r="CU25" i="1"/>
  <c r="CR25" i="1"/>
  <c r="DA25" i="1" s="1"/>
  <c r="CO25" i="1"/>
  <c r="CM25" i="1"/>
  <c r="CL25" i="1"/>
  <c r="CJ25" i="1"/>
  <c r="CI25" i="1"/>
  <c r="CF25" i="1"/>
  <c r="CC25" i="1"/>
  <c r="BZ25" i="1"/>
  <c r="BX25" i="1"/>
  <c r="BU25" i="1"/>
  <c r="BQ25" i="1"/>
  <c r="BN25" i="1"/>
  <c r="BK25" i="1"/>
  <c r="BJ25" i="1"/>
  <c r="BI25" i="1"/>
  <c r="BG25" i="1"/>
  <c r="BF25" i="1"/>
  <c r="BB25" i="1"/>
  <c r="GV25" i="1" s="1"/>
  <c r="AY25" i="1"/>
  <c r="BH25" i="1" s="1"/>
  <c r="AV25" i="1"/>
  <c r="AU25" i="1"/>
  <c r="AT25" i="1"/>
  <c r="AS25" i="1"/>
  <c r="AR25" i="1"/>
  <c r="AQ25" i="1"/>
  <c r="AM25" i="1"/>
  <c r="GP25" i="1" s="1"/>
  <c r="AJ25" i="1"/>
  <c r="GS25" i="1" s="1"/>
  <c r="AG25" i="1"/>
  <c r="AF25" i="1"/>
  <c r="AE25" i="1"/>
  <c r="AC25" i="1"/>
  <c r="AB25" i="1"/>
  <c r="X25" i="1"/>
  <c r="U25" i="1"/>
  <c r="AA25" i="1" s="1"/>
  <c r="R25" i="1"/>
  <c r="Q25" i="1"/>
  <c r="P25" i="1"/>
  <c r="N25" i="1"/>
  <c r="M25" i="1"/>
  <c r="I25" i="1"/>
  <c r="F25" i="1"/>
  <c r="C25" i="1"/>
  <c r="IE24" i="1"/>
  <c r="ID24" i="1"/>
  <c r="IB24" i="1"/>
  <c r="IA24" i="1"/>
  <c r="HY24" i="1"/>
  <c r="HX24" i="1"/>
  <c r="HW24" i="1"/>
  <c r="HV24" i="1"/>
  <c r="HU24" i="1"/>
  <c r="HS24" i="1"/>
  <c r="HR24" i="1"/>
  <c r="HP24" i="1"/>
  <c r="HO24" i="1"/>
  <c r="HM24" i="1"/>
  <c r="HL24" i="1"/>
  <c r="HK24" i="1"/>
  <c r="HJ24" i="1"/>
  <c r="HI24" i="1"/>
  <c r="HG24" i="1"/>
  <c r="HF24" i="1"/>
  <c r="HD24" i="1"/>
  <c r="HC24" i="1"/>
  <c r="HA24" i="1"/>
  <c r="GZ24" i="1"/>
  <c r="GX24" i="1"/>
  <c r="GW24" i="1"/>
  <c r="GU24" i="1"/>
  <c r="GT24" i="1"/>
  <c r="GR24" i="1"/>
  <c r="GQ24" i="1"/>
  <c r="GO24" i="1"/>
  <c r="GN24" i="1"/>
  <c r="GM24" i="1"/>
  <c r="GL24" i="1"/>
  <c r="GK24" i="1"/>
  <c r="GI24" i="1"/>
  <c r="GH24" i="1"/>
  <c r="GD24" i="1"/>
  <c r="GA24" i="1"/>
  <c r="GG24" i="1" s="1"/>
  <c r="FZ24" i="1"/>
  <c r="FY24" i="1"/>
  <c r="FW24" i="1"/>
  <c r="FV24" i="1"/>
  <c r="FU24" i="1"/>
  <c r="FR24" i="1"/>
  <c r="FO24" i="1"/>
  <c r="FL24" i="1"/>
  <c r="FK24" i="1"/>
  <c r="FJ24" i="1"/>
  <c r="FH24" i="1"/>
  <c r="FG24" i="1"/>
  <c r="FC24" i="1"/>
  <c r="FI24" i="1" s="1"/>
  <c r="EZ24" i="1"/>
  <c r="EW24" i="1"/>
  <c r="FF24" i="1" s="1"/>
  <c r="EV24" i="1"/>
  <c r="EU24" i="1"/>
  <c r="ES24" i="1"/>
  <c r="ER24" i="1"/>
  <c r="EN24" i="1"/>
  <c r="HN24" i="1" s="1"/>
  <c r="EK24" i="1"/>
  <c r="ET24" i="1" s="1"/>
  <c r="EH24" i="1"/>
  <c r="EQ24" i="1" s="1"/>
  <c r="EG24" i="1"/>
  <c r="EF24" i="1"/>
  <c r="EE24" i="1"/>
  <c r="ED24" i="1"/>
  <c r="EC24" i="1"/>
  <c r="EB24" i="1"/>
  <c r="DY24" i="1"/>
  <c r="DV24" i="1"/>
  <c r="DS24" i="1"/>
  <c r="DR24" i="1"/>
  <c r="DQ24" i="1"/>
  <c r="DO24" i="1"/>
  <c r="DN24" i="1"/>
  <c r="DM24" i="1"/>
  <c r="DJ24" i="1"/>
  <c r="DG24" i="1"/>
  <c r="DP24" i="1" s="1"/>
  <c r="DD24" i="1"/>
  <c r="DC24" i="1"/>
  <c r="DB24" i="1"/>
  <c r="CZ24" i="1"/>
  <c r="CY24" i="1"/>
  <c r="CU24" i="1"/>
  <c r="DA24" i="1" s="1"/>
  <c r="CR24" i="1"/>
  <c r="CO24" i="1"/>
  <c r="CX24" i="1" s="1"/>
  <c r="CM24" i="1"/>
  <c r="CL24" i="1"/>
  <c r="CJ24" i="1"/>
  <c r="CF24" i="1"/>
  <c r="HH24" i="1" s="1"/>
  <c r="CC24" i="1"/>
  <c r="BZ24" i="1"/>
  <c r="CI24" i="1" s="1"/>
  <c r="BX24" i="1"/>
  <c r="BU24" i="1"/>
  <c r="BQ24" i="1"/>
  <c r="BN24" i="1"/>
  <c r="HE24" i="1" s="1"/>
  <c r="BK24" i="1"/>
  <c r="BT24" i="1" s="1"/>
  <c r="BJ24" i="1"/>
  <c r="BI24" i="1"/>
  <c r="BG24" i="1"/>
  <c r="BF24" i="1"/>
  <c r="BE24" i="1"/>
  <c r="BB24" i="1"/>
  <c r="GV24" i="1" s="1"/>
  <c r="AY24" i="1"/>
  <c r="BH24" i="1" s="1"/>
  <c r="AV24" i="1"/>
  <c r="AU24" i="1"/>
  <c r="AT24" i="1"/>
  <c r="AS24" i="1"/>
  <c r="AR24" i="1"/>
  <c r="AQ24" i="1"/>
  <c r="AM24" i="1"/>
  <c r="AJ24" i="1"/>
  <c r="GS24" i="1" s="1"/>
  <c r="AG24" i="1"/>
  <c r="AF24" i="1"/>
  <c r="AE24" i="1"/>
  <c r="AC24" i="1"/>
  <c r="AB24" i="1"/>
  <c r="AA24" i="1"/>
  <c r="X24" i="1"/>
  <c r="HZ24" i="1" s="1"/>
  <c r="U24" i="1"/>
  <c r="R24" i="1"/>
  <c r="Q24" i="1"/>
  <c r="P24" i="1"/>
  <c r="N24" i="1"/>
  <c r="M24" i="1"/>
  <c r="I24" i="1"/>
  <c r="O24" i="1" s="1"/>
  <c r="F24" i="1"/>
  <c r="L24" i="1" s="1"/>
  <c r="C24" i="1"/>
  <c r="IE23" i="1"/>
  <c r="ID23" i="1"/>
  <c r="IB23" i="1"/>
  <c r="IA23" i="1"/>
  <c r="HY23" i="1"/>
  <c r="HX23" i="1"/>
  <c r="HV23" i="1"/>
  <c r="HU23" i="1"/>
  <c r="HT23" i="1"/>
  <c r="HS23" i="1"/>
  <c r="HR23" i="1"/>
  <c r="HP23" i="1"/>
  <c r="HO23" i="1"/>
  <c r="HM23" i="1"/>
  <c r="HL23" i="1"/>
  <c r="HJ23" i="1"/>
  <c r="HI23" i="1"/>
  <c r="HH23" i="1"/>
  <c r="HG23" i="1"/>
  <c r="HF23" i="1"/>
  <c r="HD23" i="1"/>
  <c r="HC23" i="1"/>
  <c r="HB23" i="1"/>
  <c r="HA23" i="1"/>
  <c r="GZ23" i="1"/>
  <c r="GX23" i="1"/>
  <c r="GW23" i="1"/>
  <c r="GV23" i="1"/>
  <c r="GU23" i="1"/>
  <c r="GT23" i="1"/>
  <c r="GR23" i="1"/>
  <c r="GQ23" i="1"/>
  <c r="GP23" i="1"/>
  <c r="GO23" i="1"/>
  <c r="GN23" i="1"/>
  <c r="GL23" i="1"/>
  <c r="GK23" i="1"/>
  <c r="GJ23" i="1"/>
  <c r="GI23" i="1"/>
  <c r="GH23" i="1"/>
  <c r="GD23" i="1"/>
  <c r="GA23" i="1"/>
  <c r="GG23" i="1" s="1"/>
  <c r="FZ23" i="1"/>
  <c r="FY23" i="1"/>
  <c r="FW23" i="1"/>
  <c r="FV23" i="1"/>
  <c r="FR23" i="1"/>
  <c r="FO23" i="1"/>
  <c r="IC23" i="1" s="1"/>
  <c r="FL23" i="1"/>
  <c r="FK23" i="1"/>
  <c r="FJ23" i="1"/>
  <c r="FH23" i="1"/>
  <c r="FG23" i="1"/>
  <c r="FC23" i="1"/>
  <c r="EZ23" i="1"/>
  <c r="EW23" i="1"/>
  <c r="EV23" i="1"/>
  <c r="EU23" i="1"/>
  <c r="ES23" i="1"/>
  <c r="ER23" i="1"/>
  <c r="EN23" i="1"/>
  <c r="ET23" i="1" s="1"/>
  <c r="EK23" i="1"/>
  <c r="HQ23" i="1" s="1"/>
  <c r="EH23" i="1"/>
  <c r="EQ23" i="1" s="1"/>
  <c r="EG23" i="1"/>
  <c r="EF23" i="1"/>
  <c r="EE23" i="1"/>
  <c r="ED23" i="1"/>
  <c r="EC23" i="1"/>
  <c r="DY23" i="1"/>
  <c r="DV23" i="1"/>
  <c r="EB23" i="1" s="1"/>
  <c r="DS23" i="1"/>
  <c r="DR23" i="1"/>
  <c r="DQ23" i="1"/>
  <c r="DO23" i="1"/>
  <c r="DN23" i="1"/>
  <c r="DJ23" i="1"/>
  <c r="DP23" i="1" s="1"/>
  <c r="DG23" i="1"/>
  <c r="DM23" i="1" s="1"/>
  <c r="DD23" i="1"/>
  <c r="DC23" i="1"/>
  <c r="DB23" i="1"/>
  <c r="CZ23" i="1"/>
  <c r="CY23" i="1"/>
  <c r="CU23" i="1"/>
  <c r="CR23" i="1"/>
  <c r="CO23" i="1"/>
  <c r="CM23" i="1"/>
  <c r="CL23" i="1"/>
  <c r="CJ23" i="1"/>
  <c r="CF23" i="1"/>
  <c r="CC23" i="1"/>
  <c r="HK23" i="1" s="1"/>
  <c r="BZ23" i="1"/>
  <c r="CI23" i="1" s="1"/>
  <c r="BX23" i="1"/>
  <c r="BU23" i="1"/>
  <c r="BQ23" i="1"/>
  <c r="BN23" i="1"/>
  <c r="BK23" i="1"/>
  <c r="BJ23" i="1"/>
  <c r="BI23" i="1"/>
  <c r="BG23" i="1"/>
  <c r="BF23" i="1"/>
  <c r="BB23" i="1"/>
  <c r="AY23" i="1"/>
  <c r="BH23" i="1" s="1"/>
  <c r="AV23" i="1"/>
  <c r="BE23" i="1" s="1"/>
  <c r="AU23" i="1"/>
  <c r="AT23" i="1"/>
  <c r="AR23" i="1"/>
  <c r="AQ23" i="1"/>
  <c r="AM23" i="1"/>
  <c r="AJ23" i="1"/>
  <c r="AS23" i="1" s="1"/>
  <c r="AG23" i="1"/>
  <c r="AF23" i="1"/>
  <c r="AE23" i="1"/>
  <c r="AD23" i="1"/>
  <c r="AC23" i="1"/>
  <c r="AB23" i="1"/>
  <c r="AA23" i="1"/>
  <c r="X23" i="1"/>
  <c r="U23" i="1"/>
  <c r="HW23" i="1" s="1"/>
  <c r="R23" i="1"/>
  <c r="Q23" i="1"/>
  <c r="P23" i="1"/>
  <c r="N23" i="1"/>
  <c r="M23" i="1"/>
  <c r="L23" i="1"/>
  <c r="I23" i="1"/>
  <c r="F23" i="1"/>
  <c r="O23" i="1" s="1"/>
  <c r="C23" i="1"/>
  <c r="IE22" i="1"/>
  <c r="ID22" i="1"/>
  <c r="IB22" i="1"/>
  <c r="IA22" i="1"/>
  <c r="HZ22" i="1"/>
  <c r="HY22" i="1"/>
  <c r="HX22" i="1"/>
  <c r="HW22" i="1"/>
  <c r="HV22" i="1"/>
  <c r="HU22" i="1"/>
  <c r="HT22" i="1"/>
  <c r="HS22" i="1"/>
  <c r="HR22" i="1"/>
  <c r="HP22" i="1"/>
  <c r="HO22" i="1"/>
  <c r="HM22" i="1"/>
  <c r="HL22" i="1"/>
  <c r="HK22" i="1"/>
  <c r="HJ22" i="1"/>
  <c r="HI22" i="1"/>
  <c r="HH22" i="1"/>
  <c r="HG22" i="1"/>
  <c r="HF22" i="1"/>
  <c r="HD22" i="1"/>
  <c r="HC22" i="1"/>
  <c r="HA22" i="1"/>
  <c r="GZ22" i="1"/>
  <c r="GX22" i="1"/>
  <c r="GW22" i="1"/>
  <c r="GV22" i="1"/>
  <c r="GU22" i="1"/>
  <c r="GT22" i="1"/>
  <c r="GR22" i="1"/>
  <c r="GQ22" i="1"/>
  <c r="GO22" i="1"/>
  <c r="GN22" i="1"/>
  <c r="GM22" i="1"/>
  <c r="GL22" i="1"/>
  <c r="GK22" i="1"/>
  <c r="GI22" i="1"/>
  <c r="GH22" i="1"/>
  <c r="GD22" i="1"/>
  <c r="GA22" i="1"/>
  <c r="GG22" i="1" s="1"/>
  <c r="FZ22" i="1"/>
  <c r="FY22" i="1"/>
  <c r="FW22" i="1"/>
  <c r="FV22" i="1"/>
  <c r="FU22" i="1"/>
  <c r="FR22" i="1"/>
  <c r="FX22" i="1" s="1"/>
  <c r="FO22" i="1"/>
  <c r="IC22" i="1" s="1"/>
  <c r="FL22" i="1"/>
  <c r="FK22" i="1"/>
  <c r="FJ22" i="1"/>
  <c r="FH22" i="1"/>
  <c r="FG22" i="1"/>
  <c r="FC22" i="1"/>
  <c r="FI22" i="1" s="1"/>
  <c r="EZ22" i="1"/>
  <c r="EW22" i="1"/>
  <c r="FF22" i="1" s="1"/>
  <c r="EV22" i="1"/>
  <c r="EU22" i="1"/>
  <c r="ES22" i="1"/>
  <c r="ER22" i="1"/>
  <c r="EQ22" i="1"/>
  <c r="EN22" i="1"/>
  <c r="ET22" i="1" s="1"/>
  <c r="EK22" i="1"/>
  <c r="HQ22" i="1" s="1"/>
  <c r="EH22" i="1"/>
  <c r="EG22" i="1"/>
  <c r="EF22" i="1"/>
  <c r="EE22" i="1"/>
  <c r="ED22" i="1"/>
  <c r="EC22" i="1"/>
  <c r="DY22" i="1"/>
  <c r="DV22" i="1"/>
  <c r="EB22" i="1" s="1"/>
  <c r="DS22" i="1"/>
  <c r="DR22" i="1"/>
  <c r="DQ22" i="1"/>
  <c r="DO22" i="1"/>
  <c r="DN22" i="1"/>
  <c r="DM22" i="1"/>
  <c r="DJ22" i="1"/>
  <c r="DP22" i="1" s="1"/>
  <c r="DG22" i="1"/>
  <c r="DD22" i="1"/>
  <c r="DC22" i="1"/>
  <c r="DB22" i="1"/>
  <c r="CZ22" i="1"/>
  <c r="CY22" i="1"/>
  <c r="CU22" i="1"/>
  <c r="DA22" i="1" s="1"/>
  <c r="CR22" i="1"/>
  <c r="CO22" i="1"/>
  <c r="CX22" i="1" s="1"/>
  <c r="CM22" i="1"/>
  <c r="CJ22" i="1"/>
  <c r="CF22" i="1"/>
  <c r="CC22" i="1"/>
  <c r="CL22" i="1" s="1"/>
  <c r="BZ22" i="1"/>
  <c r="CI22" i="1" s="1"/>
  <c r="BX22" i="1"/>
  <c r="BU22" i="1"/>
  <c r="BQ22" i="1"/>
  <c r="HB22" i="1" s="1"/>
  <c r="BN22" i="1"/>
  <c r="HE22" i="1" s="1"/>
  <c r="BK22" i="1"/>
  <c r="BJ22" i="1"/>
  <c r="BI22" i="1"/>
  <c r="BG22" i="1"/>
  <c r="BF22" i="1"/>
  <c r="BB22" i="1"/>
  <c r="AY22" i="1"/>
  <c r="GY22" i="1" s="1"/>
  <c r="AV22" i="1"/>
  <c r="AU22" i="1"/>
  <c r="AT22" i="1"/>
  <c r="AR22" i="1"/>
  <c r="AQ22" i="1"/>
  <c r="AM22" i="1"/>
  <c r="AS22" i="1" s="1"/>
  <c r="AJ22" i="1"/>
  <c r="GS22" i="1" s="1"/>
  <c r="AG22" i="1"/>
  <c r="AF22" i="1"/>
  <c r="AE22" i="1"/>
  <c r="AD22" i="1"/>
  <c r="AC22" i="1"/>
  <c r="AB22" i="1"/>
  <c r="X22" i="1"/>
  <c r="U22" i="1"/>
  <c r="AA22" i="1" s="1"/>
  <c r="R22" i="1"/>
  <c r="Q22" i="1"/>
  <c r="P22" i="1"/>
  <c r="N22" i="1"/>
  <c r="M22" i="1"/>
  <c r="I22" i="1"/>
  <c r="F22" i="1"/>
  <c r="L22" i="1" s="1"/>
  <c r="C22" i="1"/>
  <c r="IE21" i="1"/>
  <c r="ID21" i="1"/>
  <c r="IB21" i="1"/>
  <c r="IA21" i="1"/>
  <c r="HZ21" i="1"/>
  <c r="HY21" i="1"/>
  <c r="HX21" i="1"/>
  <c r="HV21" i="1"/>
  <c r="HU21" i="1"/>
  <c r="HS21" i="1"/>
  <c r="HR21" i="1"/>
  <c r="HP21" i="1"/>
  <c r="HO21" i="1"/>
  <c r="HM21" i="1"/>
  <c r="HL21" i="1"/>
  <c r="HJ21" i="1"/>
  <c r="HI21" i="1"/>
  <c r="HG21" i="1"/>
  <c r="HF21" i="1"/>
  <c r="HD21" i="1"/>
  <c r="HC21" i="1"/>
  <c r="HB21" i="1"/>
  <c r="HA21" i="1"/>
  <c r="GZ21" i="1"/>
  <c r="GX21" i="1"/>
  <c r="GW21" i="1"/>
  <c r="GU21" i="1"/>
  <c r="GT21" i="1"/>
  <c r="GR21" i="1"/>
  <c r="GQ21" i="1"/>
  <c r="GO21" i="1"/>
  <c r="GN21" i="1"/>
  <c r="GL21" i="1"/>
  <c r="GK21" i="1"/>
  <c r="GI21" i="1"/>
  <c r="GH21" i="1"/>
  <c r="GD21" i="1"/>
  <c r="GA21" i="1"/>
  <c r="GG21" i="1" s="1"/>
  <c r="FZ21" i="1"/>
  <c r="FY21" i="1"/>
  <c r="FX21" i="1"/>
  <c r="FW21" i="1"/>
  <c r="FV21" i="1"/>
  <c r="FU21" i="1"/>
  <c r="FR21" i="1"/>
  <c r="FO21" i="1"/>
  <c r="FL21" i="1"/>
  <c r="FK21" i="1"/>
  <c r="FJ21" i="1"/>
  <c r="FH21" i="1"/>
  <c r="FG21" i="1"/>
  <c r="FF21" i="1"/>
  <c r="FC21" i="1"/>
  <c r="EZ21" i="1"/>
  <c r="FI21" i="1" s="1"/>
  <c r="EW21" i="1"/>
  <c r="EV21" i="1"/>
  <c r="EU21" i="1"/>
  <c r="ES21" i="1"/>
  <c r="ER21" i="1"/>
  <c r="EN21" i="1"/>
  <c r="ET21" i="1" s="1"/>
  <c r="EK21" i="1"/>
  <c r="HQ21" i="1" s="1"/>
  <c r="EH21" i="1"/>
  <c r="EQ21" i="1" s="1"/>
  <c r="EG21" i="1"/>
  <c r="EF21" i="1"/>
  <c r="ED21" i="1"/>
  <c r="EC21" i="1"/>
  <c r="DY21" i="1"/>
  <c r="HT21" i="1" s="1"/>
  <c r="DV21" i="1"/>
  <c r="EE21" i="1" s="1"/>
  <c r="DS21" i="1"/>
  <c r="DR21" i="1"/>
  <c r="DQ21" i="1"/>
  <c r="DP21" i="1"/>
  <c r="DO21" i="1"/>
  <c r="DN21" i="1"/>
  <c r="DM21" i="1"/>
  <c r="DJ21" i="1"/>
  <c r="DG21" i="1"/>
  <c r="DD21" i="1"/>
  <c r="DC21" i="1"/>
  <c r="DB21" i="1"/>
  <c r="CZ21" i="1"/>
  <c r="CY21" i="1"/>
  <c r="CU21" i="1"/>
  <c r="CR21" i="1"/>
  <c r="DA21" i="1" s="1"/>
  <c r="CO21" i="1"/>
  <c r="CM21" i="1"/>
  <c r="CJ21" i="1"/>
  <c r="CF21" i="1"/>
  <c r="HH21" i="1" s="1"/>
  <c r="CC21" i="1"/>
  <c r="CL21" i="1" s="1"/>
  <c r="BZ21" i="1"/>
  <c r="CI21" i="1" s="1"/>
  <c r="BX21" i="1"/>
  <c r="BW21" i="1"/>
  <c r="BU21" i="1"/>
  <c r="BT21" i="1"/>
  <c r="BQ21" i="1"/>
  <c r="BN21" i="1"/>
  <c r="BK21" i="1"/>
  <c r="BJ21" i="1"/>
  <c r="BI21" i="1"/>
  <c r="BG21" i="1"/>
  <c r="BF21" i="1"/>
  <c r="BB21" i="1"/>
  <c r="AY21" i="1"/>
  <c r="BE21" i="1" s="1"/>
  <c r="AV21" i="1"/>
  <c r="AU21" i="1"/>
  <c r="AT21" i="1"/>
  <c r="AR21" i="1"/>
  <c r="AQ21" i="1"/>
  <c r="AP21" i="1"/>
  <c r="AM21" i="1"/>
  <c r="AS21" i="1" s="1"/>
  <c r="AJ21" i="1"/>
  <c r="GS21" i="1" s="1"/>
  <c r="AG21" i="1"/>
  <c r="AF21" i="1"/>
  <c r="AE21" i="1"/>
  <c r="AD21" i="1"/>
  <c r="AC21" i="1"/>
  <c r="AB21" i="1"/>
  <c r="X21" i="1"/>
  <c r="GJ21" i="1" s="1"/>
  <c r="U21" i="1"/>
  <c r="AA21" i="1" s="1"/>
  <c r="R21" i="1"/>
  <c r="Q21" i="1"/>
  <c r="P21" i="1"/>
  <c r="N21" i="1"/>
  <c r="M21" i="1"/>
  <c r="L21" i="1"/>
  <c r="I21" i="1"/>
  <c r="O21" i="1" s="1"/>
  <c r="F21" i="1"/>
  <c r="C21" i="1"/>
  <c r="IE20" i="1"/>
  <c r="ID20" i="1"/>
  <c r="IC20" i="1"/>
  <c r="IB20" i="1"/>
  <c r="IA20" i="1"/>
  <c r="HY20" i="1"/>
  <c r="HX20" i="1"/>
  <c r="HW20" i="1"/>
  <c r="HV20" i="1"/>
  <c r="HU20" i="1"/>
  <c r="HS20" i="1"/>
  <c r="HR20" i="1"/>
  <c r="HP20" i="1"/>
  <c r="HO20" i="1"/>
  <c r="HM20" i="1"/>
  <c r="HL20" i="1"/>
  <c r="HK20" i="1"/>
  <c r="HJ20" i="1"/>
  <c r="HI20" i="1"/>
  <c r="HG20" i="1"/>
  <c r="HF20" i="1"/>
  <c r="HE20" i="1"/>
  <c r="HD20" i="1"/>
  <c r="HC20" i="1"/>
  <c r="HA20" i="1"/>
  <c r="GZ20" i="1"/>
  <c r="GY20" i="1"/>
  <c r="GX20" i="1"/>
  <c r="GW20" i="1"/>
  <c r="GU20" i="1"/>
  <c r="GT20" i="1"/>
  <c r="GS20" i="1"/>
  <c r="GR20" i="1"/>
  <c r="GQ20" i="1"/>
  <c r="GO20" i="1"/>
  <c r="GN20" i="1"/>
  <c r="GM20" i="1"/>
  <c r="GL20" i="1"/>
  <c r="GK20" i="1"/>
  <c r="GI20" i="1"/>
  <c r="GH20" i="1"/>
  <c r="GG20" i="1"/>
  <c r="GD20" i="1"/>
  <c r="GA20" i="1"/>
  <c r="FZ20" i="1"/>
  <c r="FY20" i="1"/>
  <c r="FX20" i="1"/>
  <c r="FW20" i="1"/>
  <c r="FV20" i="1"/>
  <c r="FR20" i="1"/>
  <c r="FO20" i="1"/>
  <c r="FL20" i="1"/>
  <c r="FU20" i="1" s="1"/>
  <c r="FK20" i="1"/>
  <c r="FJ20" i="1"/>
  <c r="FH20" i="1"/>
  <c r="FG20" i="1"/>
  <c r="FC20" i="1"/>
  <c r="FI20" i="1" s="1"/>
  <c r="EZ20" i="1"/>
  <c r="FF20" i="1" s="1"/>
  <c r="EW20" i="1"/>
  <c r="EV20" i="1"/>
  <c r="EU20" i="1"/>
  <c r="ES20" i="1"/>
  <c r="ER20" i="1"/>
  <c r="EN20" i="1"/>
  <c r="HN20" i="1" s="1"/>
  <c r="EK20" i="1"/>
  <c r="EH20" i="1"/>
  <c r="EG20" i="1"/>
  <c r="EF20" i="1"/>
  <c r="ED20" i="1"/>
  <c r="EC20" i="1"/>
  <c r="DY20" i="1"/>
  <c r="HT20" i="1" s="1"/>
  <c r="DV20" i="1"/>
  <c r="EE20" i="1" s="1"/>
  <c r="DS20" i="1"/>
  <c r="DR20" i="1"/>
  <c r="DQ20" i="1"/>
  <c r="DP20" i="1"/>
  <c r="DO20" i="1"/>
  <c r="DN20" i="1"/>
  <c r="DJ20" i="1"/>
  <c r="DG20" i="1"/>
  <c r="DD20" i="1"/>
  <c r="DM20" i="1" s="1"/>
  <c r="DC20" i="1"/>
  <c r="DB20" i="1"/>
  <c r="CZ20" i="1"/>
  <c r="CY20" i="1"/>
  <c r="CU20" i="1"/>
  <c r="DA20" i="1" s="1"/>
  <c r="CR20" i="1"/>
  <c r="CX20" i="1" s="1"/>
  <c r="CO20" i="1"/>
  <c r="CM20" i="1"/>
  <c r="CJ20" i="1"/>
  <c r="CI20" i="1"/>
  <c r="CF20" i="1"/>
  <c r="HH20" i="1" s="1"/>
  <c r="CC20" i="1"/>
  <c r="CL20" i="1" s="1"/>
  <c r="BZ20" i="1"/>
  <c r="BX20" i="1"/>
  <c r="BW20" i="1"/>
  <c r="BU20" i="1"/>
  <c r="BT20" i="1"/>
  <c r="BQ20" i="1"/>
  <c r="BN20" i="1"/>
  <c r="BK20" i="1"/>
  <c r="BJ20" i="1"/>
  <c r="BI20" i="1"/>
  <c r="BG20" i="1"/>
  <c r="BB20" i="1"/>
  <c r="AY20" i="1"/>
  <c r="AV20" i="1"/>
  <c r="AU20" i="1"/>
  <c r="AT20" i="1"/>
  <c r="AR20" i="1"/>
  <c r="AQ20" i="1"/>
  <c r="AP20" i="1"/>
  <c r="AM20" i="1"/>
  <c r="AS20" i="1" s="1"/>
  <c r="AJ20" i="1"/>
  <c r="AG20" i="1"/>
  <c r="AF20" i="1"/>
  <c r="AE20" i="1"/>
  <c r="AD20" i="1"/>
  <c r="AC20" i="1"/>
  <c r="AB20" i="1"/>
  <c r="X20" i="1"/>
  <c r="GJ20" i="1" s="1"/>
  <c r="U20" i="1"/>
  <c r="AA20" i="1" s="1"/>
  <c r="R20" i="1"/>
  <c r="Q20" i="1"/>
  <c r="P20" i="1"/>
  <c r="N20" i="1"/>
  <c r="M20" i="1"/>
  <c r="L20" i="1"/>
  <c r="I20" i="1"/>
  <c r="O20" i="1" s="1"/>
  <c r="F20" i="1"/>
  <c r="C20" i="1"/>
  <c r="IE19" i="1"/>
  <c r="ID19" i="1"/>
  <c r="IB19" i="1"/>
  <c r="IA19" i="1"/>
  <c r="HY19" i="1"/>
  <c r="HX19" i="1"/>
  <c r="HW19" i="1"/>
  <c r="HV19" i="1"/>
  <c r="HU19" i="1"/>
  <c r="HS19" i="1"/>
  <c r="HR19" i="1"/>
  <c r="HP19" i="1"/>
  <c r="HO19" i="1"/>
  <c r="HM19" i="1"/>
  <c r="HL19" i="1"/>
  <c r="HK19" i="1"/>
  <c r="HJ19" i="1"/>
  <c r="HI19" i="1"/>
  <c r="HG19" i="1"/>
  <c r="HF19" i="1"/>
  <c r="HD19" i="1"/>
  <c r="HC19" i="1"/>
  <c r="HA19" i="1"/>
  <c r="GZ19" i="1"/>
  <c r="GY19" i="1"/>
  <c r="GX19" i="1"/>
  <c r="GW19" i="1"/>
  <c r="GU19" i="1"/>
  <c r="GT19" i="1"/>
  <c r="GR19" i="1"/>
  <c r="GQ19" i="1"/>
  <c r="GO19" i="1"/>
  <c r="GN19" i="1"/>
  <c r="GM19" i="1"/>
  <c r="GL19" i="1"/>
  <c r="GK19" i="1"/>
  <c r="GI19" i="1"/>
  <c r="GH19" i="1"/>
  <c r="GG19" i="1"/>
  <c r="GD19" i="1"/>
  <c r="GA19" i="1"/>
  <c r="FZ19" i="1"/>
  <c r="FY19" i="1"/>
  <c r="FX19" i="1"/>
  <c r="FW19" i="1"/>
  <c r="FV19" i="1"/>
  <c r="FR19" i="1"/>
  <c r="FO19" i="1"/>
  <c r="FL19" i="1"/>
  <c r="FU19" i="1" s="1"/>
  <c r="FK19" i="1"/>
  <c r="FJ19" i="1"/>
  <c r="FH19" i="1"/>
  <c r="FG19" i="1"/>
  <c r="FC19" i="1"/>
  <c r="FI19" i="1" s="1"/>
  <c r="EZ19" i="1"/>
  <c r="FF19" i="1" s="1"/>
  <c r="EW19" i="1"/>
  <c r="EV19" i="1"/>
  <c r="EU19" i="1"/>
  <c r="ES19" i="1"/>
  <c r="ER19" i="1"/>
  <c r="EN19" i="1"/>
  <c r="HN19" i="1" s="1"/>
  <c r="EK19" i="1"/>
  <c r="EH19" i="1"/>
  <c r="EG19" i="1"/>
  <c r="EF19" i="1"/>
  <c r="ED19" i="1"/>
  <c r="EC19" i="1"/>
  <c r="DY19" i="1"/>
  <c r="HT19" i="1" s="1"/>
  <c r="DV19" i="1"/>
  <c r="EE19" i="1" s="1"/>
  <c r="DS19" i="1"/>
  <c r="DR19" i="1"/>
  <c r="DQ19" i="1"/>
  <c r="DP19" i="1"/>
  <c r="DO19" i="1"/>
  <c r="DN19" i="1"/>
  <c r="DJ19" i="1"/>
  <c r="DG19" i="1"/>
  <c r="DD19" i="1"/>
  <c r="DM19" i="1" s="1"/>
  <c r="DC19" i="1"/>
  <c r="DB19" i="1"/>
  <c r="CZ19" i="1"/>
  <c r="CY19" i="1"/>
  <c r="CU19" i="1"/>
  <c r="DA19" i="1" s="1"/>
  <c r="CR19" i="1"/>
  <c r="CX19" i="1" s="1"/>
  <c r="CO19" i="1"/>
  <c r="CM19" i="1"/>
  <c r="CJ19" i="1"/>
  <c r="CI19" i="1"/>
  <c r="CF19" i="1"/>
  <c r="HH19" i="1" s="1"/>
  <c r="CC19" i="1"/>
  <c r="CL19" i="1" s="1"/>
  <c r="BZ19" i="1"/>
  <c r="BX19" i="1"/>
  <c r="BW19" i="1"/>
  <c r="BU19" i="1"/>
  <c r="BT19" i="1"/>
  <c r="BQ19" i="1"/>
  <c r="BN19" i="1"/>
  <c r="BK19" i="1"/>
  <c r="BJ19" i="1"/>
  <c r="BI19" i="1"/>
  <c r="BG19" i="1"/>
  <c r="BF19" i="1"/>
  <c r="BE19" i="1"/>
  <c r="BB19" i="1"/>
  <c r="GV19" i="1" s="1"/>
  <c r="AY19" i="1"/>
  <c r="BH19" i="1" s="1"/>
  <c r="AV19" i="1"/>
  <c r="AU19" i="1"/>
  <c r="AT19" i="1"/>
  <c r="AR19" i="1"/>
  <c r="AQ19" i="1"/>
  <c r="AM19" i="1"/>
  <c r="AS19" i="1" s="1"/>
  <c r="AJ19" i="1"/>
  <c r="AG19" i="1"/>
  <c r="AP19" i="1" s="1"/>
  <c r="AF19" i="1"/>
  <c r="AE19" i="1"/>
  <c r="AC19" i="1"/>
  <c r="AB19" i="1"/>
  <c r="X19" i="1"/>
  <c r="GJ19" i="1" s="1"/>
  <c r="U19" i="1"/>
  <c r="AD19" i="1" s="1"/>
  <c r="R19" i="1"/>
  <c r="Q19" i="1"/>
  <c r="P19" i="1"/>
  <c r="O19" i="1"/>
  <c r="N19" i="1"/>
  <c r="M19" i="1"/>
  <c r="L19" i="1"/>
  <c r="I19" i="1"/>
  <c r="F19" i="1"/>
  <c r="C19" i="1"/>
  <c r="IE18" i="1"/>
  <c r="ID18" i="1"/>
  <c r="IB18" i="1"/>
  <c r="IA18" i="1"/>
  <c r="HZ18" i="1"/>
  <c r="HY18" i="1"/>
  <c r="HX18" i="1"/>
  <c r="HW18" i="1"/>
  <c r="HV18" i="1"/>
  <c r="HU18" i="1"/>
  <c r="HS18" i="1"/>
  <c r="HR18" i="1"/>
  <c r="HP18" i="1"/>
  <c r="HO18" i="1"/>
  <c r="HN18" i="1"/>
  <c r="HM18" i="1"/>
  <c r="HL18" i="1"/>
  <c r="HK18" i="1"/>
  <c r="HJ18" i="1"/>
  <c r="HI18" i="1"/>
  <c r="HG18" i="1"/>
  <c r="HF18" i="1"/>
  <c r="HD18" i="1"/>
  <c r="HC18" i="1"/>
  <c r="HB18" i="1"/>
  <c r="HA18" i="1"/>
  <c r="GZ18" i="1"/>
  <c r="GX18" i="1"/>
  <c r="GW18" i="1"/>
  <c r="GU18" i="1"/>
  <c r="GT18" i="1"/>
  <c r="GR18" i="1"/>
  <c r="GQ18" i="1"/>
  <c r="GP18" i="1"/>
  <c r="GO18" i="1"/>
  <c r="GN18" i="1"/>
  <c r="GM18" i="1"/>
  <c r="GL18" i="1"/>
  <c r="GK18" i="1"/>
  <c r="GI18" i="1"/>
  <c r="GH18" i="1"/>
  <c r="GG18" i="1"/>
  <c r="GD18" i="1"/>
  <c r="GA18" i="1"/>
  <c r="FZ18" i="1"/>
  <c r="FY18" i="1"/>
  <c r="FX18" i="1"/>
  <c r="FW18" i="1"/>
  <c r="FV18" i="1"/>
  <c r="FR18" i="1"/>
  <c r="FO18" i="1"/>
  <c r="FL18" i="1"/>
  <c r="FU18" i="1" s="1"/>
  <c r="FK18" i="1"/>
  <c r="FJ18" i="1"/>
  <c r="FH18" i="1"/>
  <c r="FG18" i="1"/>
  <c r="FF18" i="1"/>
  <c r="FC18" i="1"/>
  <c r="FI18" i="1" s="1"/>
  <c r="EZ18" i="1"/>
  <c r="EW18" i="1"/>
  <c r="EV18" i="1"/>
  <c r="EU18" i="1"/>
  <c r="ES18" i="1"/>
  <c r="ER18" i="1"/>
  <c r="EN18" i="1"/>
  <c r="ET18" i="1" s="1"/>
  <c r="EK18" i="1"/>
  <c r="EH18" i="1"/>
  <c r="EQ18" i="1" s="1"/>
  <c r="EG18" i="1"/>
  <c r="EF18" i="1"/>
  <c r="ED18" i="1"/>
  <c r="EC18" i="1"/>
  <c r="EB18" i="1"/>
  <c r="DY18" i="1"/>
  <c r="EE18" i="1" s="1"/>
  <c r="DV18" i="1"/>
  <c r="DS18" i="1"/>
  <c r="DR18" i="1"/>
  <c r="DQ18" i="1"/>
  <c r="DP18" i="1"/>
  <c r="DO18" i="1"/>
  <c r="DN18" i="1"/>
  <c r="DJ18" i="1"/>
  <c r="DG18" i="1"/>
  <c r="DD18" i="1"/>
  <c r="DM18" i="1" s="1"/>
  <c r="DC18" i="1"/>
  <c r="DB18" i="1"/>
  <c r="CZ18" i="1"/>
  <c r="CY18" i="1"/>
  <c r="CX18" i="1"/>
  <c r="CU18" i="1"/>
  <c r="DA18" i="1" s="1"/>
  <c r="CR18" i="1"/>
  <c r="CO18" i="1"/>
  <c r="CM18" i="1"/>
  <c r="CL18" i="1"/>
  <c r="CJ18" i="1"/>
  <c r="CF18" i="1"/>
  <c r="HH18" i="1" s="1"/>
  <c r="CC18" i="1"/>
  <c r="BZ18" i="1"/>
  <c r="CI18" i="1" s="1"/>
  <c r="BX18" i="1"/>
  <c r="BW18" i="1"/>
  <c r="BU18" i="1"/>
  <c r="BQ18" i="1"/>
  <c r="BN18" i="1"/>
  <c r="BK18" i="1"/>
  <c r="BJ18" i="1"/>
  <c r="BI18" i="1"/>
  <c r="BG18" i="1"/>
  <c r="BF18" i="1"/>
  <c r="BB18" i="1"/>
  <c r="GV18" i="1" s="1"/>
  <c r="AY18" i="1"/>
  <c r="GY18" i="1" s="1"/>
  <c r="AV18" i="1"/>
  <c r="AU18" i="1"/>
  <c r="AT18" i="1"/>
  <c r="AS18" i="1"/>
  <c r="AR18" i="1"/>
  <c r="AQ18" i="1"/>
  <c r="AM18" i="1"/>
  <c r="AJ18" i="1"/>
  <c r="AG18" i="1"/>
  <c r="AF18" i="1"/>
  <c r="AE18" i="1"/>
  <c r="AC18" i="1"/>
  <c r="AB18" i="1"/>
  <c r="AA18" i="1"/>
  <c r="X18" i="1"/>
  <c r="AD18" i="1" s="1"/>
  <c r="U18" i="1"/>
  <c r="IC18" i="1" s="1"/>
  <c r="R18" i="1"/>
  <c r="Q18" i="1"/>
  <c r="P18" i="1"/>
  <c r="O18" i="1"/>
  <c r="N18" i="1"/>
  <c r="M18" i="1"/>
  <c r="I18" i="1"/>
  <c r="F18" i="1"/>
  <c r="L18" i="1" s="1"/>
  <c r="C18" i="1"/>
  <c r="IE17" i="1"/>
  <c r="ID17" i="1"/>
  <c r="IC17" i="1"/>
  <c r="IB17" i="1"/>
  <c r="IA17" i="1"/>
  <c r="HZ17" i="1"/>
  <c r="HY17" i="1"/>
  <c r="HX17" i="1"/>
  <c r="HW17" i="1"/>
  <c r="HV17" i="1"/>
  <c r="HU17" i="1"/>
  <c r="HT17" i="1"/>
  <c r="HS17" i="1"/>
  <c r="HR17" i="1"/>
  <c r="HQ17" i="1"/>
  <c r="HP17" i="1"/>
  <c r="HO17" i="1"/>
  <c r="HN17" i="1"/>
  <c r="HM17" i="1"/>
  <c r="HL17" i="1"/>
  <c r="HK17" i="1"/>
  <c r="HJ17" i="1"/>
  <c r="HI17" i="1"/>
  <c r="HH17" i="1"/>
  <c r="HG17" i="1"/>
  <c r="HF17" i="1"/>
  <c r="HE17" i="1"/>
  <c r="HD17" i="1"/>
  <c r="HC17" i="1"/>
  <c r="HB17" i="1"/>
  <c r="GZ17" i="1"/>
  <c r="GY17" i="1"/>
  <c r="GX17" i="1"/>
  <c r="GW17" i="1"/>
  <c r="GV17" i="1"/>
  <c r="GU17" i="1"/>
  <c r="GT17" i="1"/>
  <c r="GS17" i="1"/>
  <c r="GR17" i="1"/>
  <c r="GQ17" i="1"/>
  <c r="GP17" i="1"/>
  <c r="GO17" i="1"/>
  <c r="GN17" i="1"/>
  <c r="GM17" i="1"/>
  <c r="GL17" i="1"/>
  <c r="GK17" i="1"/>
  <c r="GJ17" i="1"/>
  <c r="IE16" i="1"/>
  <c r="IB16" i="1"/>
  <c r="HY16" i="1"/>
  <c r="HX16" i="1"/>
  <c r="HV16" i="1"/>
  <c r="HS16" i="1"/>
  <c r="HP16" i="1"/>
  <c r="HM16" i="1"/>
  <c r="HJ16" i="1"/>
  <c r="HG16" i="1"/>
  <c r="HD16" i="1"/>
  <c r="GX16" i="1"/>
  <c r="GU16" i="1"/>
  <c r="GT16" i="1"/>
  <c r="GR16" i="1"/>
  <c r="GO16" i="1"/>
  <c r="GL16" i="1"/>
  <c r="GE16" i="1"/>
  <c r="GE42" i="1" s="1"/>
  <c r="GB16" i="1"/>
  <c r="GA16" i="1" s="1"/>
  <c r="FZ16" i="1"/>
  <c r="FW16" i="1"/>
  <c r="FS16" i="1"/>
  <c r="FS42" i="1" s="1"/>
  <c r="FR16" i="1"/>
  <c r="FP16" i="1"/>
  <c r="FP42" i="1" s="1"/>
  <c r="FM16" i="1"/>
  <c r="FL16" i="1" s="1"/>
  <c r="FJ16" i="1"/>
  <c r="FD16" i="1"/>
  <c r="FD42" i="1" s="1"/>
  <c r="FA16" i="1"/>
  <c r="EZ16" i="1"/>
  <c r="EX16" i="1"/>
  <c r="ER16" i="1"/>
  <c r="EO16" i="1"/>
  <c r="EN16" i="1"/>
  <c r="EL16" i="1"/>
  <c r="EL42" i="1" s="1"/>
  <c r="EI16" i="1"/>
  <c r="EI42" i="1" s="1"/>
  <c r="ER42" i="1" s="1"/>
  <c r="EH16" i="1"/>
  <c r="DZ16" i="1"/>
  <c r="DW16" i="1"/>
  <c r="DW42" i="1" s="1"/>
  <c r="DV16" i="1"/>
  <c r="DT16" i="1"/>
  <c r="DT42" i="1" s="1"/>
  <c r="DK16" i="1"/>
  <c r="DK42" i="1" s="1"/>
  <c r="DH16" i="1"/>
  <c r="DE16" i="1"/>
  <c r="DD16" i="1" s="1"/>
  <c r="CV16" i="1"/>
  <c r="CS16" i="1"/>
  <c r="CR16" i="1" s="1"/>
  <c r="CP16" i="1"/>
  <c r="CG16" i="1"/>
  <c r="CG42" i="1" s="1"/>
  <c r="HI42" i="1" s="1"/>
  <c r="CF16" i="1"/>
  <c r="HH16" i="1" s="1"/>
  <c r="CD16" i="1"/>
  <c r="CA16" i="1"/>
  <c r="CA42" i="1" s="1"/>
  <c r="BX16" i="1"/>
  <c r="BR16" i="1"/>
  <c r="BR42" i="1" s="1"/>
  <c r="HC42" i="1" s="1"/>
  <c r="BO16" i="1"/>
  <c r="BO42" i="1" s="1"/>
  <c r="BN16" i="1"/>
  <c r="BL16" i="1"/>
  <c r="BF16" i="1"/>
  <c r="BC16" i="1"/>
  <c r="BB16" i="1"/>
  <c r="AZ16" i="1"/>
  <c r="AZ42" i="1" s="1"/>
  <c r="AW16" i="1"/>
  <c r="AW42" i="1" s="1"/>
  <c r="AV16" i="1"/>
  <c r="AN16" i="1"/>
  <c r="AK16" i="1"/>
  <c r="AJ16" i="1"/>
  <c r="AH16" i="1"/>
  <c r="AH42" i="1" s="1"/>
  <c r="Y16" i="1"/>
  <c r="Y42" i="1" s="1"/>
  <c r="V16" i="1"/>
  <c r="AB16" i="1" s="1"/>
  <c r="S16" i="1"/>
  <c r="R16" i="1"/>
  <c r="J16" i="1"/>
  <c r="G16" i="1"/>
  <c r="G42" i="1" s="1"/>
  <c r="D16" i="1"/>
  <c r="M16" i="1" s="1"/>
  <c r="IE15" i="1"/>
  <c r="ID15" i="1"/>
  <c r="IC15" i="1"/>
  <c r="IB15" i="1"/>
  <c r="IA15" i="1"/>
  <c r="HZ15" i="1"/>
  <c r="HY15" i="1"/>
  <c r="HX15" i="1"/>
  <c r="HV15" i="1"/>
  <c r="HU15" i="1"/>
  <c r="HS15" i="1"/>
  <c r="HR15" i="1"/>
  <c r="HP15" i="1"/>
  <c r="HO15" i="1"/>
  <c r="HM15" i="1"/>
  <c r="HL15" i="1"/>
  <c r="HJ15" i="1"/>
  <c r="HI15" i="1"/>
  <c r="HG15" i="1"/>
  <c r="HF15" i="1"/>
  <c r="HD15" i="1"/>
  <c r="HC15" i="1"/>
  <c r="GZ15" i="1"/>
  <c r="GX15" i="1"/>
  <c r="GW15" i="1"/>
  <c r="GU15" i="1"/>
  <c r="GT15" i="1"/>
  <c r="GS15" i="1"/>
  <c r="GR15" i="1"/>
  <c r="GQ15" i="1"/>
  <c r="GO15" i="1"/>
  <c r="GN15" i="1"/>
  <c r="GL15" i="1"/>
  <c r="GK15" i="1"/>
  <c r="GI15" i="1"/>
  <c r="GH15" i="1"/>
  <c r="GD15" i="1"/>
  <c r="GG15" i="1" s="1"/>
  <c r="GA15" i="1"/>
  <c r="FZ15" i="1"/>
  <c r="FY15" i="1"/>
  <c r="FW15" i="1"/>
  <c r="FV15" i="1"/>
  <c r="FR15" i="1"/>
  <c r="FX15" i="1" s="1"/>
  <c r="FO15" i="1"/>
  <c r="FL15" i="1"/>
  <c r="FU15" i="1" s="1"/>
  <c r="FJ15" i="1"/>
  <c r="FG15" i="1"/>
  <c r="FF15" i="1"/>
  <c r="FC15" i="1"/>
  <c r="FI15" i="1" s="1"/>
  <c r="EZ15" i="1"/>
  <c r="EW15" i="1"/>
  <c r="EU15" i="1"/>
  <c r="ER15" i="1"/>
  <c r="EN15" i="1"/>
  <c r="ET15" i="1" s="1"/>
  <c r="EK15" i="1"/>
  <c r="HQ15" i="1" s="1"/>
  <c r="EH15" i="1"/>
  <c r="EQ15" i="1" s="1"/>
  <c r="EF15" i="1"/>
  <c r="EE15" i="1"/>
  <c r="EC15" i="1"/>
  <c r="EB15" i="1"/>
  <c r="DY15" i="1"/>
  <c r="HT15" i="1" s="1"/>
  <c r="DV15" i="1"/>
  <c r="HW15" i="1" s="1"/>
  <c r="DS15" i="1"/>
  <c r="DQ15" i="1"/>
  <c r="DN15" i="1"/>
  <c r="DM15" i="1"/>
  <c r="DJ15" i="1"/>
  <c r="DP15" i="1" s="1"/>
  <c r="DG15" i="1"/>
  <c r="DD15" i="1"/>
  <c r="DB15" i="1"/>
  <c r="DA15" i="1"/>
  <c r="CY15" i="1"/>
  <c r="CU15" i="1"/>
  <c r="CR15" i="1"/>
  <c r="CX15" i="1" s="1"/>
  <c r="CO15" i="1"/>
  <c r="CM15" i="1"/>
  <c r="CJ15" i="1"/>
  <c r="CF15" i="1"/>
  <c r="CC15" i="1"/>
  <c r="HK15" i="1" s="1"/>
  <c r="BZ15" i="1"/>
  <c r="BX15" i="1"/>
  <c r="BU15" i="1"/>
  <c r="BT15" i="1"/>
  <c r="BQ15" i="1"/>
  <c r="BN15" i="1"/>
  <c r="BK15" i="1"/>
  <c r="BI15" i="1"/>
  <c r="BF15" i="1"/>
  <c r="BE15" i="1"/>
  <c r="BB15" i="1"/>
  <c r="GV15" i="1" s="1"/>
  <c r="AY15" i="1"/>
  <c r="BH15" i="1" s="1"/>
  <c r="AV15" i="1"/>
  <c r="AT15" i="1"/>
  <c r="AS15" i="1"/>
  <c r="AQ15" i="1"/>
  <c r="AP15" i="1"/>
  <c r="AM15" i="1"/>
  <c r="AJ15" i="1"/>
  <c r="AG15" i="1"/>
  <c r="AE15" i="1"/>
  <c r="AD15" i="1"/>
  <c r="AB15" i="1"/>
  <c r="X15" i="1"/>
  <c r="HB15" i="1" s="1"/>
  <c r="U15" i="1"/>
  <c r="R15" i="1"/>
  <c r="AA15" i="1" s="1"/>
  <c r="P15" i="1"/>
  <c r="O15" i="1"/>
  <c r="M15" i="1"/>
  <c r="L15" i="1"/>
  <c r="I15" i="1"/>
  <c r="F15" i="1"/>
  <c r="GM15" i="1" s="1"/>
  <c r="C15" i="1"/>
  <c r="IE14" i="1"/>
  <c r="ID14" i="1"/>
  <c r="IB14" i="1"/>
  <c r="IA14" i="1"/>
  <c r="HY14" i="1"/>
  <c r="HX14" i="1"/>
  <c r="HW14" i="1"/>
  <c r="HV14" i="1"/>
  <c r="HU14" i="1"/>
  <c r="HS14" i="1"/>
  <c r="HR14" i="1"/>
  <c r="HP14" i="1"/>
  <c r="HO14" i="1"/>
  <c r="HM14" i="1"/>
  <c r="HL14" i="1"/>
  <c r="HK14" i="1"/>
  <c r="HJ14" i="1"/>
  <c r="HI14" i="1"/>
  <c r="HG14" i="1"/>
  <c r="HF14" i="1"/>
  <c r="HE14" i="1"/>
  <c r="HD14" i="1"/>
  <c r="HC14" i="1"/>
  <c r="GZ14" i="1"/>
  <c r="GX14" i="1"/>
  <c r="GW14" i="1"/>
  <c r="GV14" i="1"/>
  <c r="GU14" i="1"/>
  <c r="GT14" i="1"/>
  <c r="GR14" i="1"/>
  <c r="GQ14" i="1"/>
  <c r="GP14" i="1"/>
  <c r="GO14" i="1"/>
  <c r="GN14" i="1"/>
  <c r="GL14" i="1"/>
  <c r="GK14" i="1"/>
  <c r="GJ14" i="1"/>
  <c r="GI14" i="1"/>
  <c r="GH14" i="1"/>
  <c r="GD14" i="1"/>
  <c r="GG14" i="1" s="1"/>
  <c r="GA14" i="1"/>
  <c r="FZ14" i="1"/>
  <c r="FY14" i="1"/>
  <c r="FW14" i="1"/>
  <c r="FV14" i="1"/>
  <c r="FR14" i="1"/>
  <c r="HZ14" i="1" s="1"/>
  <c r="FO14" i="1"/>
  <c r="IC14" i="1" s="1"/>
  <c r="FL14" i="1"/>
  <c r="FU14" i="1" s="1"/>
  <c r="FJ14" i="1"/>
  <c r="FI14" i="1"/>
  <c r="FG14" i="1"/>
  <c r="FF14" i="1"/>
  <c r="FC14" i="1"/>
  <c r="EZ14" i="1"/>
  <c r="EW14" i="1"/>
  <c r="EU14" i="1"/>
  <c r="ER14" i="1"/>
  <c r="EN14" i="1"/>
  <c r="EK14" i="1"/>
  <c r="HQ14" i="1" s="1"/>
  <c r="EH14" i="1"/>
  <c r="EQ14" i="1" s="1"/>
  <c r="EF14" i="1"/>
  <c r="EC14" i="1"/>
  <c r="DY14" i="1"/>
  <c r="EE14" i="1" s="1"/>
  <c r="DV14" i="1"/>
  <c r="EB14" i="1" s="1"/>
  <c r="DS14" i="1"/>
  <c r="DQ14" i="1"/>
  <c r="DN14" i="1"/>
  <c r="DM14" i="1"/>
  <c r="DJ14" i="1"/>
  <c r="DP14" i="1" s="1"/>
  <c r="DG14" i="1"/>
  <c r="DD14" i="1"/>
  <c r="DB14" i="1"/>
  <c r="CY14" i="1"/>
  <c r="CU14" i="1"/>
  <c r="CR14" i="1"/>
  <c r="DA14" i="1" s="1"/>
  <c r="CO14" i="1"/>
  <c r="CX14" i="1" s="1"/>
  <c r="CM14" i="1"/>
  <c r="CL14" i="1"/>
  <c r="CJ14" i="1"/>
  <c r="CF14" i="1"/>
  <c r="HH14" i="1" s="1"/>
  <c r="CC14" i="1"/>
  <c r="BZ14" i="1"/>
  <c r="CI14" i="1" s="1"/>
  <c r="BX14" i="1"/>
  <c r="BW14" i="1"/>
  <c r="BU14" i="1"/>
  <c r="BQ14" i="1"/>
  <c r="HB14" i="1" s="1"/>
  <c r="BN14" i="1"/>
  <c r="BK14" i="1"/>
  <c r="BT14" i="1" s="1"/>
  <c r="BI14" i="1"/>
  <c r="BF14" i="1"/>
  <c r="BB14" i="1"/>
  <c r="AY14" i="1"/>
  <c r="AV14" i="1"/>
  <c r="AT14" i="1"/>
  <c r="AS14" i="1"/>
  <c r="AQ14" i="1"/>
  <c r="AP14" i="1"/>
  <c r="AM14" i="1"/>
  <c r="AJ14" i="1"/>
  <c r="GS14" i="1" s="1"/>
  <c r="AG14" i="1"/>
  <c r="AE14" i="1"/>
  <c r="AB14" i="1"/>
  <c r="AA14" i="1"/>
  <c r="X14" i="1"/>
  <c r="U14" i="1"/>
  <c r="AD14" i="1" s="1"/>
  <c r="R14" i="1"/>
  <c r="P14" i="1"/>
  <c r="M14" i="1"/>
  <c r="I14" i="1"/>
  <c r="F14" i="1"/>
  <c r="O14" i="1" s="1"/>
  <c r="C14" i="1"/>
  <c r="IE13" i="1"/>
  <c r="ID13" i="1"/>
  <c r="IC13" i="1"/>
  <c r="IB13" i="1"/>
  <c r="IA13" i="1"/>
  <c r="HZ13" i="1"/>
  <c r="HY13" i="1"/>
  <c r="HX13" i="1"/>
  <c r="HV13" i="1"/>
  <c r="HU13" i="1"/>
  <c r="HS13" i="1"/>
  <c r="HR13" i="1"/>
  <c r="HQ13" i="1"/>
  <c r="HP13" i="1"/>
  <c r="HO13" i="1"/>
  <c r="HM13" i="1"/>
  <c r="HL13" i="1"/>
  <c r="HJ13" i="1"/>
  <c r="HI13" i="1"/>
  <c r="HG13" i="1"/>
  <c r="HF13" i="1"/>
  <c r="HE13" i="1"/>
  <c r="HD13" i="1"/>
  <c r="HC13" i="1"/>
  <c r="HB13" i="1"/>
  <c r="GZ13" i="1"/>
  <c r="GX13" i="1"/>
  <c r="GW13" i="1"/>
  <c r="GU13" i="1"/>
  <c r="GT13" i="1"/>
  <c r="GS13" i="1"/>
  <c r="GR13" i="1"/>
  <c r="GQ13" i="1"/>
  <c r="GO13" i="1"/>
  <c r="GN13" i="1"/>
  <c r="GL13" i="1"/>
  <c r="GK13" i="1"/>
  <c r="GI13" i="1"/>
  <c r="GH13" i="1"/>
  <c r="GG13" i="1"/>
  <c r="GD13" i="1"/>
  <c r="GA13" i="1"/>
  <c r="FZ13" i="1"/>
  <c r="FY13" i="1"/>
  <c r="FW13" i="1"/>
  <c r="FV13" i="1"/>
  <c r="FR13" i="1"/>
  <c r="FX13" i="1" s="1"/>
  <c r="FO13" i="1"/>
  <c r="FL13" i="1"/>
  <c r="FU13" i="1" s="1"/>
  <c r="FJ13" i="1"/>
  <c r="FI13" i="1"/>
  <c r="FG13" i="1"/>
  <c r="FF13" i="1"/>
  <c r="FC13" i="1"/>
  <c r="EZ13" i="1"/>
  <c r="EW13" i="1"/>
  <c r="EU13" i="1"/>
  <c r="ER13" i="1"/>
  <c r="EN13" i="1"/>
  <c r="ET13" i="1" s="1"/>
  <c r="EK13" i="1"/>
  <c r="EH13" i="1"/>
  <c r="EQ13" i="1" s="1"/>
  <c r="EF13" i="1"/>
  <c r="EE13" i="1"/>
  <c r="EC13" i="1"/>
  <c r="EB13" i="1"/>
  <c r="DY13" i="1"/>
  <c r="DV13" i="1"/>
  <c r="HW13" i="1" s="1"/>
  <c r="DS13" i="1"/>
  <c r="DQ13" i="1"/>
  <c r="DN13" i="1"/>
  <c r="DJ13" i="1"/>
  <c r="DP13" i="1" s="1"/>
  <c r="DG13" i="1"/>
  <c r="DD13" i="1"/>
  <c r="DM13" i="1" s="1"/>
  <c r="DB13" i="1"/>
  <c r="DA13" i="1"/>
  <c r="CY13" i="1"/>
  <c r="CX13" i="1"/>
  <c r="CU13" i="1"/>
  <c r="CR13" i="1"/>
  <c r="CO13" i="1"/>
  <c r="CM13" i="1"/>
  <c r="CJ13" i="1"/>
  <c r="CF13" i="1"/>
  <c r="HH13" i="1" s="1"/>
  <c r="CC13" i="1"/>
  <c r="HK13" i="1" s="1"/>
  <c r="BZ13" i="1"/>
  <c r="CI13" i="1" s="1"/>
  <c r="BX13" i="1"/>
  <c r="BU13" i="1"/>
  <c r="BQ13" i="1"/>
  <c r="BN13" i="1"/>
  <c r="BW13" i="1" s="1"/>
  <c r="BK13" i="1"/>
  <c r="BI13" i="1"/>
  <c r="BF13" i="1"/>
  <c r="BE13" i="1"/>
  <c r="BB13" i="1"/>
  <c r="GV13" i="1" s="1"/>
  <c r="AY13" i="1"/>
  <c r="GY13" i="1" s="1"/>
  <c r="AV13" i="1"/>
  <c r="AT13" i="1"/>
  <c r="AQ13" i="1"/>
  <c r="AM13" i="1"/>
  <c r="GP13" i="1" s="1"/>
  <c r="AJ13" i="1"/>
  <c r="AS13" i="1" s="1"/>
  <c r="AG13" i="1"/>
  <c r="AE13" i="1"/>
  <c r="AD13" i="1"/>
  <c r="AB13" i="1"/>
  <c r="AA13" i="1"/>
  <c r="X13" i="1"/>
  <c r="U13" i="1"/>
  <c r="R13" i="1"/>
  <c r="P13" i="1"/>
  <c r="M13" i="1"/>
  <c r="I13" i="1"/>
  <c r="GJ13" i="1" s="1"/>
  <c r="F13" i="1"/>
  <c r="GM13" i="1" s="1"/>
  <c r="C13" i="1"/>
  <c r="IE12" i="1"/>
  <c r="ID12" i="1"/>
  <c r="IB12" i="1"/>
  <c r="IA12" i="1"/>
  <c r="HY12" i="1"/>
  <c r="HX12" i="1"/>
  <c r="HV12" i="1"/>
  <c r="HU12" i="1"/>
  <c r="HT12" i="1"/>
  <c r="HS12" i="1"/>
  <c r="HR12" i="1"/>
  <c r="HP12" i="1"/>
  <c r="HO12" i="1"/>
  <c r="HM12" i="1"/>
  <c r="HL12" i="1"/>
  <c r="HK12" i="1"/>
  <c r="HJ12" i="1"/>
  <c r="HI12" i="1"/>
  <c r="HG12" i="1"/>
  <c r="HF12" i="1"/>
  <c r="HE12" i="1"/>
  <c r="HD12" i="1"/>
  <c r="HC12" i="1"/>
  <c r="GZ12" i="1"/>
  <c r="GX12" i="1"/>
  <c r="GW12" i="1"/>
  <c r="GU12" i="1"/>
  <c r="GT12" i="1"/>
  <c r="GS12" i="1"/>
  <c r="GR12" i="1"/>
  <c r="GQ12" i="1"/>
  <c r="GO12" i="1"/>
  <c r="GN12" i="1"/>
  <c r="GL12" i="1"/>
  <c r="GK12" i="1"/>
  <c r="GI12" i="1"/>
  <c r="GH12" i="1"/>
  <c r="GD12" i="1"/>
  <c r="GG12" i="1" s="1"/>
  <c r="GA12" i="1"/>
  <c r="FZ12" i="1"/>
  <c r="FY12" i="1"/>
  <c r="FW12" i="1"/>
  <c r="FV12" i="1"/>
  <c r="FR12" i="1"/>
  <c r="FO12" i="1"/>
  <c r="IC12" i="1" s="1"/>
  <c r="FL12" i="1"/>
  <c r="FU12" i="1" s="1"/>
  <c r="FJ12" i="1"/>
  <c r="FI12" i="1"/>
  <c r="FG12" i="1"/>
  <c r="FF12" i="1"/>
  <c r="FC12" i="1"/>
  <c r="EZ12" i="1"/>
  <c r="EW12" i="1"/>
  <c r="EU12" i="1"/>
  <c r="ER12" i="1"/>
  <c r="EN12" i="1"/>
  <c r="EK12" i="1"/>
  <c r="HQ12" i="1" s="1"/>
  <c r="EH12" i="1"/>
  <c r="EQ12" i="1" s="1"/>
  <c r="EF12" i="1"/>
  <c r="EC12" i="1"/>
  <c r="DY12" i="1"/>
  <c r="DV12" i="1"/>
  <c r="EE12" i="1" s="1"/>
  <c r="DS12" i="1"/>
  <c r="DQ12" i="1"/>
  <c r="DN12" i="1"/>
  <c r="DM12" i="1"/>
  <c r="DJ12" i="1"/>
  <c r="DP12" i="1" s="1"/>
  <c r="DG12" i="1"/>
  <c r="DD12" i="1"/>
  <c r="DB12" i="1"/>
  <c r="CY12" i="1"/>
  <c r="CX12" i="1"/>
  <c r="CU12" i="1"/>
  <c r="CR12" i="1"/>
  <c r="DA12" i="1" s="1"/>
  <c r="CO12" i="1"/>
  <c r="CM12" i="1"/>
  <c r="CJ12" i="1"/>
  <c r="CF12" i="1"/>
  <c r="CL12" i="1" s="1"/>
  <c r="CC12" i="1"/>
  <c r="BZ12" i="1"/>
  <c r="CI12" i="1" s="1"/>
  <c r="BX12" i="1"/>
  <c r="BU12" i="1"/>
  <c r="BQ12" i="1"/>
  <c r="BN12" i="1"/>
  <c r="BW12" i="1" s="1"/>
  <c r="BK12" i="1"/>
  <c r="BI12" i="1"/>
  <c r="BF12" i="1"/>
  <c r="BB12" i="1"/>
  <c r="GV12" i="1" s="1"/>
  <c r="AY12" i="1"/>
  <c r="GY12" i="1" s="1"/>
  <c r="AV12" i="1"/>
  <c r="AT12" i="1"/>
  <c r="AQ12" i="1"/>
  <c r="AM12" i="1"/>
  <c r="GP12" i="1" s="1"/>
  <c r="AJ12" i="1"/>
  <c r="AS12" i="1" s="1"/>
  <c r="AG12" i="1"/>
  <c r="AE12" i="1"/>
  <c r="AB12" i="1"/>
  <c r="AA12" i="1"/>
  <c r="X12" i="1"/>
  <c r="GJ12" i="1" s="1"/>
  <c r="U12" i="1"/>
  <c r="GM12" i="1" s="1"/>
  <c r="R12" i="1"/>
  <c r="P12" i="1"/>
  <c r="O12" i="1"/>
  <c r="M12" i="1"/>
  <c r="I12" i="1"/>
  <c r="F12" i="1"/>
  <c r="C12" i="1"/>
  <c r="L12" i="1" s="1"/>
  <c r="IE11" i="1"/>
  <c r="ID11" i="1"/>
  <c r="IB11" i="1"/>
  <c r="IA11" i="1"/>
  <c r="HY11" i="1"/>
  <c r="HX11" i="1"/>
  <c r="HV11" i="1"/>
  <c r="HU11" i="1"/>
  <c r="HT11" i="1"/>
  <c r="HS11" i="1"/>
  <c r="HR11" i="1"/>
  <c r="HP11" i="1"/>
  <c r="HO11" i="1"/>
  <c r="HM11" i="1"/>
  <c r="HL11" i="1"/>
  <c r="HJ11" i="1"/>
  <c r="HI11" i="1"/>
  <c r="HH11" i="1"/>
  <c r="HG11" i="1"/>
  <c r="HF11" i="1"/>
  <c r="HD11" i="1"/>
  <c r="HC11" i="1"/>
  <c r="GZ11" i="1"/>
  <c r="GX11" i="1"/>
  <c r="GW11" i="1"/>
  <c r="GU11" i="1"/>
  <c r="GT11" i="1"/>
  <c r="GS11" i="1"/>
  <c r="GR11" i="1"/>
  <c r="GQ11" i="1"/>
  <c r="GO11" i="1"/>
  <c r="GN11" i="1"/>
  <c r="GL11" i="1"/>
  <c r="GK11" i="1"/>
  <c r="GI11" i="1"/>
  <c r="GH11" i="1"/>
  <c r="GG11" i="1"/>
  <c r="GD11" i="1"/>
  <c r="GA11" i="1"/>
  <c r="FZ11" i="1"/>
  <c r="FY11" i="1"/>
  <c r="FW11" i="1"/>
  <c r="FV11" i="1"/>
  <c r="FR11" i="1"/>
  <c r="HZ11" i="1" s="1"/>
  <c r="FO11" i="1"/>
  <c r="IC11" i="1" s="1"/>
  <c r="FL11" i="1"/>
  <c r="FU11" i="1" s="1"/>
  <c r="FJ11" i="1"/>
  <c r="FI11" i="1"/>
  <c r="FG11" i="1"/>
  <c r="FF11" i="1"/>
  <c r="FC11" i="1"/>
  <c r="EZ11" i="1"/>
  <c r="EW11" i="1"/>
  <c r="EU11" i="1"/>
  <c r="ER11" i="1"/>
  <c r="EN11" i="1"/>
  <c r="HN11" i="1" s="1"/>
  <c r="EK11" i="1"/>
  <c r="HQ11" i="1" s="1"/>
  <c r="EH11" i="1"/>
  <c r="EF11" i="1"/>
  <c r="EC11" i="1"/>
  <c r="EB11" i="1"/>
  <c r="DY11" i="1"/>
  <c r="DV11" i="1"/>
  <c r="EE11" i="1" s="1"/>
  <c r="DS11" i="1"/>
  <c r="DQ11" i="1"/>
  <c r="DP11" i="1"/>
  <c r="DN11" i="1"/>
  <c r="DM11" i="1"/>
  <c r="DJ11" i="1"/>
  <c r="DG11" i="1"/>
  <c r="DD11" i="1"/>
  <c r="DB11" i="1"/>
  <c r="DA11" i="1"/>
  <c r="CY11" i="1"/>
  <c r="CU11" i="1"/>
  <c r="CR11" i="1"/>
  <c r="CO11" i="1"/>
  <c r="CX11" i="1" s="1"/>
  <c r="CM11" i="1"/>
  <c r="CL11" i="1"/>
  <c r="CJ11" i="1"/>
  <c r="CF11" i="1"/>
  <c r="CC11" i="1"/>
  <c r="BZ11" i="1"/>
  <c r="CI11" i="1" s="1"/>
  <c r="BX11" i="1"/>
  <c r="BU11" i="1"/>
  <c r="BQ11" i="1"/>
  <c r="HB11" i="1" s="1"/>
  <c r="BN11" i="1"/>
  <c r="HE11" i="1" s="1"/>
  <c r="BK11" i="1"/>
  <c r="BI11" i="1"/>
  <c r="BF11" i="1"/>
  <c r="BB11" i="1"/>
  <c r="GV11" i="1" s="1"/>
  <c r="AY11" i="1"/>
  <c r="BH11" i="1" s="1"/>
  <c r="AV11" i="1"/>
  <c r="AT11" i="1"/>
  <c r="AQ11" i="1"/>
  <c r="AP11" i="1"/>
  <c r="AM11" i="1"/>
  <c r="GP11" i="1" s="1"/>
  <c r="AJ11" i="1"/>
  <c r="AS11" i="1" s="1"/>
  <c r="AG11" i="1"/>
  <c r="AE11" i="1"/>
  <c r="AB11" i="1"/>
  <c r="X11" i="1"/>
  <c r="GJ11" i="1" s="1"/>
  <c r="U11" i="1"/>
  <c r="AD11" i="1" s="1"/>
  <c r="R11" i="1"/>
  <c r="P11" i="1"/>
  <c r="O11" i="1"/>
  <c r="M11" i="1"/>
  <c r="L11" i="1"/>
  <c r="I11" i="1"/>
  <c r="F11" i="1"/>
  <c r="C11" i="1"/>
  <c r="ID10" i="1"/>
  <c r="IC10" i="1"/>
  <c r="IA10" i="1"/>
  <c r="HX10" i="1"/>
  <c r="HW10" i="1"/>
  <c r="HU10" i="1"/>
  <c r="HR10" i="1"/>
  <c r="HO10" i="1"/>
  <c r="HL10" i="1"/>
  <c r="HI10" i="1"/>
  <c r="HF10" i="1"/>
  <c r="HE10" i="1"/>
  <c r="HC10" i="1"/>
  <c r="HB10" i="1"/>
  <c r="GZ10" i="1"/>
  <c r="GX10" i="1"/>
  <c r="GW10" i="1"/>
  <c r="GT10" i="1"/>
  <c r="GQ10" i="1"/>
  <c r="GN10" i="1"/>
  <c r="GM10" i="1"/>
  <c r="GK10" i="1"/>
  <c r="GI10" i="1"/>
  <c r="GH10" i="1"/>
  <c r="GD10" i="1"/>
  <c r="GA10" i="1"/>
  <c r="GG10" i="1" s="1"/>
  <c r="FZ10" i="1"/>
  <c r="FY10" i="1"/>
  <c r="FW10" i="1"/>
  <c r="FV10" i="1"/>
  <c r="FU10" i="1"/>
  <c r="FR10" i="1"/>
  <c r="HZ10" i="1" s="1"/>
  <c r="FO10" i="1"/>
  <c r="FL10" i="1"/>
  <c r="FK10" i="1"/>
  <c r="FJ10" i="1"/>
  <c r="FH10" i="1"/>
  <c r="FG10" i="1"/>
  <c r="FC10" i="1"/>
  <c r="FI10" i="1" s="1"/>
  <c r="EZ10" i="1"/>
  <c r="EW10" i="1"/>
  <c r="FF10" i="1" s="1"/>
  <c r="EU10" i="1"/>
  <c r="ER10" i="1"/>
  <c r="EN10" i="1"/>
  <c r="ET10" i="1" s="1"/>
  <c r="EK10" i="1"/>
  <c r="HQ10" i="1" s="1"/>
  <c r="EH10" i="1"/>
  <c r="EQ10" i="1" s="1"/>
  <c r="EF10" i="1"/>
  <c r="EC10" i="1"/>
  <c r="EB10" i="1"/>
  <c r="DY10" i="1"/>
  <c r="HT10" i="1" s="1"/>
  <c r="DV10" i="1"/>
  <c r="DS10" i="1"/>
  <c r="DQ10" i="1"/>
  <c r="DN10" i="1"/>
  <c r="DJ10" i="1"/>
  <c r="DP10" i="1" s="1"/>
  <c r="DG10" i="1"/>
  <c r="DD10" i="1"/>
  <c r="DM10" i="1" s="1"/>
  <c r="DB10" i="1"/>
  <c r="DA10" i="1"/>
  <c r="CY10" i="1"/>
  <c r="CX10" i="1"/>
  <c r="CU10" i="1"/>
  <c r="CR10" i="1"/>
  <c r="CO10" i="1"/>
  <c r="CM10" i="1"/>
  <c r="CJ10" i="1"/>
  <c r="CF10" i="1"/>
  <c r="HH10" i="1" s="1"/>
  <c r="CC10" i="1"/>
  <c r="HK10" i="1" s="1"/>
  <c r="BZ10" i="1"/>
  <c r="CI10" i="1" s="1"/>
  <c r="BX10" i="1"/>
  <c r="BW10" i="1"/>
  <c r="BU10" i="1"/>
  <c r="BQ10" i="1"/>
  <c r="BN10" i="1"/>
  <c r="BT10" i="1" s="1"/>
  <c r="BK10" i="1"/>
  <c r="BI10" i="1"/>
  <c r="BF10" i="1"/>
  <c r="BB10" i="1"/>
  <c r="GV10" i="1" s="1"/>
  <c r="AY10" i="1"/>
  <c r="GY10" i="1" s="1"/>
  <c r="AV10" i="1"/>
  <c r="AT10" i="1"/>
  <c r="AQ10" i="1"/>
  <c r="AM10" i="1"/>
  <c r="AJ10" i="1"/>
  <c r="AS10" i="1" s="1"/>
  <c r="AG10" i="1"/>
  <c r="AE10" i="1"/>
  <c r="AD10" i="1"/>
  <c r="AB10" i="1"/>
  <c r="AA10" i="1"/>
  <c r="X10" i="1"/>
  <c r="GJ10" i="1" s="1"/>
  <c r="U10" i="1"/>
  <c r="R10" i="1"/>
  <c r="P10" i="1"/>
  <c r="M10" i="1"/>
  <c r="I10" i="1"/>
  <c r="I16" i="1" s="1"/>
  <c r="I40" i="1" s="1"/>
  <c r="F10" i="1"/>
  <c r="C10" i="1"/>
  <c r="HI8" i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HE8" i="1"/>
  <c r="HF8" i="1" s="1"/>
  <c r="HG8" i="1" s="1"/>
  <c r="HD8" i="1"/>
  <c r="HC8" i="1"/>
  <c r="DF8" i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DE8" i="1"/>
  <c r="CV8" i="1"/>
  <c r="CW8" i="1" s="1"/>
  <c r="CX8" i="1" s="1"/>
  <c r="CY8" i="1" s="1"/>
  <c r="CZ8" i="1" s="1"/>
  <c r="DA8" i="1" s="1"/>
  <c r="DB8" i="1" s="1"/>
  <c r="DC8" i="1" s="1"/>
  <c r="CT8" i="1"/>
  <c r="CS8" i="1"/>
  <c r="CQ8" i="1"/>
  <c r="CP8" i="1"/>
  <c r="CB8" i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A8" i="1"/>
  <c r="BM8" i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L8" i="1"/>
  <c r="BE8" i="1"/>
  <c r="BF8" i="1" s="1"/>
  <c r="BG8" i="1" s="1"/>
  <c r="BA8" i="1"/>
  <c r="AZ8" i="1"/>
  <c r="AW8" i="1"/>
  <c r="AX8" i="1" s="1"/>
  <c r="AR8" i="1"/>
  <c r="AS8" i="1" s="1"/>
  <c r="AT8" i="1" s="1"/>
  <c r="AU8" i="1" s="1"/>
  <c r="AQ8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EF40" i="2" l="1"/>
  <c r="DZ42" i="2"/>
  <c r="DY40" i="2"/>
  <c r="GA16" i="2"/>
  <c r="O16" i="2"/>
  <c r="GD39" i="2"/>
  <c r="F40" i="2"/>
  <c r="GD40" i="2" s="1"/>
  <c r="AD39" i="2"/>
  <c r="GG39" i="2"/>
  <c r="E42" i="2"/>
  <c r="N42" i="2" s="1"/>
  <c r="N40" i="2"/>
  <c r="DD40" i="2"/>
  <c r="DN40" i="2"/>
  <c r="DE42" i="2"/>
  <c r="CW42" i="2"/>
  <c r="GU40" i="2"/>
  <c r="DC40" i="2"/>
  <c r="AJ40" i="2"/>
  <c r="AT40" i="2"/>
  <c r="AK42" i="2"/>
  <c r="GM39" i="2"/>
  <c r="ES42" i="2"/>
  <c r="BD42" i="2"/>
  <c r="GO40" i="2"/>
  <c r="BJ40" i="2"/>
  <c r="AF42" i="2"/>
  <c r="GI42" i="2"/>
  <c r="X40" i="2"/>
  <c r="GH40" i="2"/>
  <c r="AE40" i="2"/>
  <c r="Y42" i="2"/>
  <c r="BM42" i="2"/>
  <c r="BV42" i="2" s="1"/>
  <c r="BV40" i="2"/>
  <c r="EN40" i="2"/>
  <c r="EU40" i="2"/>
  <c r="EO42" i="2"/>
  <c r="GZ40" i="2"/>
  <c r="DP39" i="2"/>
  <c r="DL42" i="2"/>
  <c r="DR42" i="2" s="1"/>
  <c r="DR40" i="2"/>
  <c r="FD42" i="2"/>
  <c r="FC40" i="2"/>
  <c r="FC42" i="2" s="1"/>
  <c r="GM16" i="2"/>
  <c r="FG40" i="2"/>
  <c r="EX42" i="2"/>
  <c r="EW40" i="2"/>
  <c r="FY40" i="2"/>
  <c r="FP42" i="2"/>
  <c r="FY42" i="2" s="1"/>
  <c r="FO40" i="2"/>
  <c r="FF39" i="2"/>
  <c r="EC40" i="2"/>
  <c r="DT42" i="2"/>
  <c r="DS40" i="2"/>
  <c r="GP39" i="2"/>
  <c r="AA16" i="2"/>
  <c r="FS42" i="2"/>
  <c r="FR40" i="2"/>
  <c r="FR42" i="2" s="1"/>
  <c r="GC42" i="2"/>
  <c r="Q42" i="2"/>
  <c r="AN42" i="2"/>
  <c r="AM40" i="2"/>
  <c r="AM42" i="2" s="1"/>
  <c r="GY16" i="2"/>
  <c r="ET16" i="2"/>
  <c r="CY40" i="2"/>
  <c r="CP42" i="2"/>
  <c r="CO40" i="2"/>
  <c r="EI42" i="2"/>
  <c r="EH40" i="2"/>
  <c r="ER40" i="2"/>
  <c r="AZ42" i="2"/>
  <c r="GQ42" i="2" s="1"/>
  <c r="GQ40" i="2"/>
  <c r="AY40" i="2"/>
  <c r="GK40" i="2"/>
  <c r="V42" i="2"/>
  <c r="U40" i="2"/>
  <c r="GB40" i="2"/>
  <c r="P40" i="2"/>
  <c r="BU40" i="2"/>
  <c r="BL42" i="2"/>
  <c r="BU42" i="2" s="1"/>
  <c r="BK40" i="2"/>
  <c r="AQ40" i="2"/>
  <c r="AH42" i="2"/>
  <c r="AQ42" i="2" s="1"/>
  <c r="AG40" i="2"/>
  <c r="DW42" i="2"/>
  <c r="DV40" i="2"/>
  <c r="DV42" i="2" s="1"/>
  <c r="M40" i="2"/>
  <c r="C40" i="2"/>
  <c r="L40" i="2" s="1"/>
  <c r="CF40" i="2"/>
  <c r="CM40" i="2"/>
  <c r="CG42" i="2"/>
  <c r="DQ40" i="2"/>
  <c r="DK42" i="2"/>
  <c r="DJ40" i="2"/>
  <c r="ET39" i="2"/>
  <c r="GY39" i="2"/>
  <c r="DU42" i="2"/>
  <c r="ED42" i="2" s="1"/>
  <c r="ED40" i="2"/>
  <c r="L16" i="2"/>
  <c r="CA42" i="2"/>
  <c r="BZ40" i="2"/>
  <c r="CJ40" i="2"/>
  <c r="DM39" i="2"/>
  <c r="EZ40" i="2"/>
  <c r="FJ40" i="2"/>
  <c r="FA42" i="2"/>
  <c r="FJ42" i="2" s="1"/>
  <c r="AV40" i="2"/>
  <c r="BF40" i="2"/>
  <c r="AW42" i="2"/>
  <c r="BF42" i="2" s="1"/>
  <c r="HC40" i="2"/>
  <c r="EL42" i="2"/>
  <c r="HC42" i="2" s="1"/>
  <c r="EK40" i="2"/>
  <c r="BO42" i="2"/>
  <c r="BN40" i="2"/>
  <c r="BN42" i="2" s="1"/>
  <c r="GV39" i="2"/>
  <c r="AP39" i="2"/>
  <c r="EV42" i="2"/>
  <c r="HA42" i="2"/>
  <c r="AC42" i="2"/>
  <c r="GT40" i="2"/>
  <c r="DB40" i="2"/>
  <c r="CV42" i="2"/>
  <c r="CU40" i="2"/>
  <c r="EQ39" i="2"/>
  <c r="DA16" i="2"/>
  <c r="BI40" i="2"/>
  <c r="BC42" i="2"/>
  <c r="BB40" i="2"/>
  <c r="GN40" i="2"/>
  <c r="GJ39" i="2"/>
  <c r="AA39" i="2"/>
  <c r="DH42" i="2"/>
  <c r="DG40" i="2"/>
  <c r="DG42" i="2" s="1"/>
  <c r="FL40" i="2"/>
  <c r="FV40" i="2"/>
  <c r="FM42" i="2"/>
  <c r="CD42" i="2"/>
  <c r="CC40" i="2"/>
  <c r="CC42" i="2" s="1"/>
  <c r="GS16" i="2"/>
  <c r="FQ42" i="2"/>
  <c r="FZ40" i="2"/>
  <c r="R40" i="2"/>
  <c r="AB40" i="2"/>
  <c r="I40" i="2"/>
  <c r="O39" i="2"/>
  <c r="GA39" i="2"/>
  <c r="BX40" i="2"/>
  <c r="BR42" i="2"/>
  <c r="BX42" i="2" s="1"/>
  <c r="BQ40" i="2"/>
  <c r="BG42" i="2"/>
  <c r="GW40" i="2"/>
  <c r="CR40" i="2"/>
  <c r="CS42" i="2"/>
  <c r="GW42" i="2" s="1"/>
  <c r="GG16" i="2"/>
  <c r="AD16" i="2"/>
  <c r="GV8" i="1"/>
  <c r="GW8" i="1" s="1"/>
  <c r="GX8" i="1" s="1"/>
  <c r="GS8" i="1"/>
  <c r="GT8" i="1" s="1"/>
  <c r="GU8" i="1" s="1"/>
  <c r="HZ16" i="1"/>
  <c r="HE26" i="1"/>
  <c r="BW26" i="1"/>
  <c r="BT26" i="1"/>
  <c r="CD40" i="1"/>
  <c r="CD42" i="1"/>
  <c r="CJ16" i="1"/>
  <c r="CC16" i="1"/>
  <c r="HK29" i="1"/>
  <c r="CL29" i="1"/>
  <c r="AP30" i="1"/>
  <c r="S42" i="1"/>
  <c r="S40" i="1"/>
  <c r="R40" i="1" s="1"/>
  <c r="R42" i="1" s="1"/>
  <c r="CX21" i="1"/>
  <c r="F16" i="1"/>
  <c r="EE10" i="1"/>
  <c r="FX10" i="1"/>
  <c r="GP10" i="1"/>
  <c r="BT11" i="1"/>
  <c r="HN12" i="1"/>
  <c r="HH12" i="1"/>
  <c r="BH13" i="1"/>
  <c r="GY14" i="1"/>
  <c r="BC42" i="1"/>
  <c r="GW16" i="1"/>
  <c r="BC40" i="1"/>
  <c r="BI16" i="1"/>
  <c r="EX42" i="1"/>
  <c r="EW16" i="1"/>
  <c r="FF16" i="1" s="1"/>
  <c r="ET19" i="1"/>
  <c r="HQ19" i="1"/>
  <c r="EQ19" i="1"/>
  <c r="GJ22" i="1"/>
  <c r="O22" i="1"/>
  <c r="HB24" i="1"/>
  <c r="BW24" i="1"/>
  <c r="IC24" i="1"/>
  <c r="FX24" i="1"/>
  <c r="L27" i="1"/>
  <c r="CI29" i="1"/>
  <c r="HK31" i="1"/>
  <c r="CL31" i="1"/>
  <c r="CI31" i="1"/>
  <c r="DH42" i="1"/>
  <c r="DQ16" i="1"/>
  <c r="DG16" i="1"/>
  <c r="DM16" i="1" s="1"/>
  <c r="EO40" i="1"/>
  <c r="EO42" i="1"/>
  <c r="EU16" i="1"/>
  <c r="HO16" i="1"/>
  <c r="C16" i="1"/>
  <c r="ET14" i="1"/>
  <c r="HN14" i="1"/>
  <c r="BH10" i="1"/>
  <c r="ET11" i="1"/>
  <c r="L13" i="1"/>
  <c r="L14" i="1"/>
  <c r="GM14" i="1"/>
  <c r="CI15" i="1"/>
  <c r="HZ26" i="1"/>
  <c r="FX26" i="1"/>
  <c r="AS33" i="1"/>
  <c r="GP33" i="1"/>
  <c r="EQ11" i="1"/>
  <c r="GS10" i="1"/>
  <c r="BW11" i="1"/>
  <c r="HK11" i="1"/>
  <c r="HW11" i="1"/>
  <c r="HB12" i="1"/>
  <c r="HZ12" i="1"/>
  <c r="HW12" i="1"/>
  <c r="CL13" i="1"/>
  <c r="HN15" i="1"/>
  <c r="BL42" i="1"/>
  <c r="BK16" i="1"/>
  <c r="BT16" i="1" s="1"/>
  <c r="CM16" i="1"/>
  <c r="HW16" i="1"/>
  <c r="HW30" i="1"/>
  <c r="EE30" i="1"/>
  <c r="EB30" i="1"/>
  <c r="D42" i="1"/>
  <c r="M42" i="1" s="1"/>
  <c r="L10" i="1"/>
  <c r="CL10" i="1"/>
  <c r="AA11" i="1"/>
  <c r="GM11" i="1"/>
  <c r="GY11" i="1"/>
  <c r="AP12" i="1"/>
  <c r="BT12" i="1"/>
  <c r="ET12" i="1"/>
  <c r="O13" i="1"/>
  <c r="AP13" i="1"/>
  <c r="FX14" i="1"/>
  <c r="HH15" i="1"/>
  <c r="GJ15" i="1"/>
  <c r="CP42" i="1"/>
  <c r="CY16" i="1"/>
  <c r="CO16" i="1"/>
  <c r="CX16" i="1" s="1"/>
  <c r="HX42" i="1"/>
  <c r="BE20" i="1"/>
  <c r="GV21" i="1"/>
  <c r="BH21" i="1"/>
  <c r="HE23" i="1"/>
  <c r="BW23" i="1"/>
  <c r="DA23" i="1"/>
  <c r="CX23" i="1"/>
  <c r="DP27" i="1"/>
  <c r="DM27" i="1"/>
  <c r="HB28" i="1"/>
  <c r="HW28" i="1"/>
  <c r="EE28" i="1"/>
  <c r="GP29" i="1"/>
  <c r="AS29" i="1"/>
  <c r="EH40" i="1"/>
  <c r="ER40" i="1"/>
  <c r="GA39" i="1"/>
  <c r="GG39" i="1" s="1"/>
  <c r="GH39" i="1"/>
  <c r="GB40" i="1"/>
  <c r="BE10" i="1"/>
  <c r="AP10" i="1"/>
  <c r="DZ42" i="1"/>
  <c r="HU16" i="1"/>
  <c r="DY16" i="1"/>
  <c r="GV20" i="1"/>
  <c r="BH20" i="1"/>
  <c r="HZ23" i="1"/>
  <c r="FX23" i="1"/>
  <c r="HE25" i="1"/>
  <c r="BW25" i="1"/>
  <c r="BT25" i="1"/>
  <c r="O26" i="1"/>
  <c r="L26" i="1"/>
  <c r="AD28" i="1"/>
  <c r="HT28" i="1"/>
  <c r="GV28" i="1"/>
  <c r="GJ28" i="1"/>
  <c r="AS31" i="1"/>
  <c r="GP31" i="1"/>
  <c r="GV32" i="1"/>
  <c r="BH32" i="1"/>
  <c r="AP39" i="1"/>
  <c r="GS39" i="1"/>
  <c r="EE27" i="1"/>
  <c r="HT27" i="1"/>
  <c r="O10" i="1"/>
  <c r="FX11" i="1"/>
  <c r="HN10" i="1"/>
  <c r="BE11" i="1"/>
  <c r="BT13" i="1"/>
  <c r="HN13" i="1"/>
  <c r="CL15" i="1"/>
  <c r="AK42" i="1"/>
  <c r="AQ16" i="1"/>
  <c r="CV42" i="1"/>
  <c r="DB42" i="1" s="1"/>
  <c r="DB16" i="1"/>
  <c r="CU16" i="1"/>
  <c r="DA16" i="1" s="1"/>
  <c r="EF16" i="1"/>
  <c r="FG16" i="1"/>
  <c r="HL16" i="1"/>
  <c r="BT23" i="1"/>
  <c r="HB25" i="1"/>
  <c r="EB28" i="1"/>
  <c r="DN16" i="1"/>
  <c r="O25" i="1"/>
  <c r="GM25" i="1"/>
  <c r="L25" i="1"/>
  <c r="EB12" i="1"/>
  <c r="FX12" i="1"/>
  <c r="HT14" i="1"/>
  <c r="AN42" i="1"/>
  <c r="GQ42" i="1" s="1"/>
  <c r="GQ16" i="1"/>
  <c r="AM16" i="1"/>
  <c r="GP16" i="1" s="1"/>
  <c r="HE35" i="1"/>
  <c r="BW35" i="1"/>
  <c r="BT35" i="1"/>
  <c r="CQ42" i="1"/>
  <c r="CZ42" i="1" s="1"/>
  <c r="CZ40" i="1"/>
  <c r="ET32" i="1"/>
  <c r="HN32" i="1"/>
  <c r="V42" i="1"/>
  <c r="AE16" i="1"/>
  <c r="HR16" i="1"/>
  <c r="HF16" i="1"/>
  <c r="GN16" i="1"/>
  <c r="U16" i="1"/>
  <c r="GS16" i="1" s="1"/>
  <c r="BT18" i="1"/>
  <c r="AD12" i="1"/>
  <c r="HT13" i="1"/>
  <c r="BH14" i="1"/>
  <c r="BE14" i="1"/>
  <c r="J42" i="1"/>
  <c r="P16" i="1"/>
  <c r="AT16" i="1"/>
  <c r="BU16" i="1"/>
  <c r="HZ25" i="1"/>
  <c r="HN25" i="1"/>
  <c r="AD25" i="1"/>
  <c r="GJ25" i="1"/>
  <c r="GP26" i="1"/>
  <c r="FX27" i="1"/>
  <c r="FU27" i="1"/>
  <c r="HQ27" i="1"/>
  <c r="GM29" i="1"/>
  <c r="AD29" i="1"/>
  <c r="AA29" i="1"/>
  <c r="HW29" i="1"/>
  <c r="BH22" i="1"/>
  <c r="BE22" i="1"/>
  <c r="AS30" i="1"/>
  <c r="BH12" i="1"/>
  <c r="BE12" i="1"/>
  <c r="GP15" i="1"/>
  <c r="HE15" i="1"/>
  <c r="BW15" i="1"/>
  <c r="DE40" i="1"/>
  <c r="DE42" i="1"/>
  <c r="DN42" i="1" s="1"/>
  <c r="ID42" i="1"/>
  <c r="GS18" i="1"/>
  <c r="AP18" i="1"/>
  <c r="ET20" i="1"/>
  <c r="HQ20" i="1"/>
  <c r="EQ20" i="1"/>
  <c r="FI23" i="1"/>
  <c r="FF23" i="1"/>
  <c r="HN26" i="1"/>
  <c r="GV26" i="1"/>
  <c r="EE29" i="1"/>
  <c r="HT29" i="1"/>
  <c r="GS32" i="1"/>
  <c r="AP32" i="1"/>
  <c r="EE37" i="1"/>
  <c r="HT37" i="1"/>
  <c r="FY16" i="1"/>
  <c r="GZ16" i="1"/>
  <c r="BE18" i="1"/>
  <c r="GM21" i="1"/>
  <c r="GY21" i="1"/>
  <c r="HK21" i="1"/>
  <c r="HW21" i="1"/>
  <c r="BT22" i="1"/>
  <c r="FU23" i="1"/>
  <c r="GJ24" i="1"/>
  <c r="HT24" i="1"/>
  <c r="HT25" i="1"/>
  <c r="AA26" i="1"/>
  <c r="EB27" i="1"/>
  <c r="ET27" i="1"/>
  <c r="CI28" i="1"/>
  <c r="HE28" i="1"/>
  <c r="HN31" i="1"/>
  <c r="O32" i="1"/>
  <c r="BE32" i="1"/>
  <c r="HQ32" i="1"/>
  <c r="HE33" i="1"/>
  <c r="BW33" i="1"/>
  <c r="HK33" i="1"/>
  <c r="AD35" i="1"/>
  <c r="HT35" i="1"/>
  <c r="GV35" i="1"/>
  <c r="GJ35" i="1"/>
  <c r="HB35" i="1"/>
  <c r="FU35" i="1"/>
  <c r="GP36" i="1"/>
  <c r="HW37" i="1"/>
  <c r="HZ37" i="1"/>
  <c r="CP40" i="1"/>
  <c r="FT42" i="1"/>
  <c r="IB40" i="1"/>
  <c r="X16" i="1"/>
  <c r="GJ16" i="1" s="1"/>
  <c r="BZ16" i="1"/>
  <c r="CI16" i="1" s="1"/>
  <c r="DJ16" i="1"/>
  <c r="HC16" i="1"/>
  <c r="IA16" i="1"/>
  <c r="GP19" i="1"/>
  <c r="HB19" i="1"/>
  <c r="HZ19" i="1"/>
  <c r="GP20" i="1"/>
  <c r="HB20" i="1"/>
  <c r="HZ20" i="1"/>
  <c r="BW22" i="1"/>
  <c r="GM23" i="1"/>
  <c r="GY23" i="1"/>
  <c r="AD24" i="1"/>
  <c r="GJ27" i="1"/>
  <c r="AS28" i="1"/>
  <c r="CL28" i="1"/>
  <c r="ET29" i="1"/>
  <c r="HE30" i="1"/>
  <c r="IC30" i="1"/>
  <c r="BH31" i="1"/>
  <c r="GP32" i="1"/>
  <c r="GM34" i="1"/>
  <c r="HE34" i="1"/>
  <c r="BW34" i="1"/>
  <c r="BT34" i="1"/>
  <c r="IC34" i="1"/>
  <c r="FX34" i="1"/>
  <c r="HZ35" i="1"/>
  <c r="HQ36" i="1"/>
  <c r="GM38" i="1"/>
  <c r="AA38" i="1"/>
  <c r="CA40" i="1"/>
  <c r="EJ42" i="1"/>
  <c r="ES40" i="1"/>
  <c r="FC39" i="1"/>
  <c r="FI39" i="1" s="1"/>
  <c r="FJ39" i="1"/>
  <c r="FD40" i="1"/>
  <c r="G40" i="1"/>
  <c r="EA42" i="1"/>
  <c r="EG40" i="1"/>
  <c r="P42" i="1"/>
  <c r="GK42" i="1"/>
  <c r="CS40" i="1"/>
  <c r="CR40" i="1" s="1"/>
  <c r="CR42" i="1" s="1"/>
  <c r="CS42" i="1"/>
  <c r="DQ42" i="1"/>
  <c r="EC16" i="1"/>
  <c r="FM40" i="1"/>
  <c r="FM42" i="1"/>
  <c r="FV42" i="1" s="1"/>
  <c r="GB42" i="1"/>
  <c r="GH42" i="1" s="1"/>
  <c r="BH18" i="1"/>
  <c r="GP21" i="1"/>
  <c r="HN21" i="1"/>
  <c r="GY24" i="1"/>
  <c r="GY25" i="1"/>
  <c r="GS31" i="1"/>
  <c r="HE31" i="1"/>
  <c r="IC31" i="1"/>
  <c r="HZ33" i="1"/>
  <c r="FX33" i="1"/>
  <c r="CB42" i="1"/>
  <c r="HD42" i="1" s="1"/>
  <c r="HD40" i="1"/>
  <c r="DS39" i="1"/>
  <c r="EB39" i="1" s="1"/>
  <c r="DT40" i="1"/>
  <c r="EL40" i="1"/>
  <c r="EM42" i="1"/>
  <c r="GY15" i="1"/>
  <c r="FO16" i="1"/>
  <c r="IC16" i="1" s="1"/>
  <c r="GD16" i="1"/>
  <c r="GG16" i="1" s="1"/>
  <c r="HE18" i="1"/>
  <c r="HQ18" i="1"/>
  <c r="GP22" i="1"/>
  <c r="HN22" i="1"/>
  <c r="GM26" i="1"/>
  <c r="GJ29" i="1"/>
  <c r="AA30" i="1"/>
  <c r="CL30" i="1"/>
  <c r="EB31" i="1"/>
  <c r="HT32" i="1"/>
  <c r="GM33" i="1"/>
  <c r="FU34" i="1"/>
  <c r="O35" i="1"/>
  <c r="L35" i="1"/>
  <c r="GM36" i="1"/>
  <c r="AA36" i="1"/>
  <c r="GS37" i="1"/>
  <c r="AN40" i="1"/>
  <c r="BL40" i="1"/>
  <c r="BK40" i="1" s="1"/>
  <c r="BK42" i="1" s="1"/>
  <c r="HK39" i="1"/>
  <c r="CU39" i="1"/>
  <c r="DA39" i="1" s="1"/>
  <c r="DB39" i="1"/>
  <c r="CV40" i="1"/>
  <c r="GE40" i="1"/>
  <c r="GD40" i="1" s="1"/>
  <c r="GD42" i="1" s="1"/>
  <c r="EY42" i="1"/>
  <c r="FH42" i="1" s="1"/>
  <c r="FH40" i="1"/>
  <c r="ID16" i="1"/>
  <c r="GS19" i="1"/>
  <c r="HE19" i="1"/>
  <c r="IC19" i="1"/>
  <c r="HN23" i="1"/>
  <c r="CX25" i="1"/>
  <c r="CX26" i="1"/>
  <c r="GY27" i="1"/>
  <c r="L28" i="1"/>
  <c r="BT28" i="1"/>
  <c r="DM29" i="1"/>
  <c r="FU29" i="1"/>
  <c r="GJ30" i="1"/>
  <c r="GV30" i="1"/>
  <c r="AA31" i="1"/>
  <c r="GJ32" i="1"/>
  <c r="HZ32" i="1"/>
  <c r="EB32" i="1"/>
  <c r="BH33" i="1"/>
  <c r="BE33" i="1"/>
  <c r="CI33" i="1"/>
  <c r="AD36" i="1"/>
  <c r="GV36" i="1"/>
  <c r="GJ36" i="1"/>
  <c r="GP37" i="1"/>
  <c r="GM39" i="1"/>
  <c r="AA39" i="1"/>
  <c r="HW39" i="1"/>
  <c r="HN39" i="1"/>
  <c r="EB19" i="1"/>
  <c r="EB20" i="1"/>
  <c r="HE21" i="1"/>
  <c r="IC21" i="1"/>
  <c r="AP22" i="1"/>
  <c r="GP24" i="1"/>
  <c r="BE25" i="1"/>
  <c r="BW27" i="1"/>
  <c r="GY28" i="1"/>
  <c r="AS32" i="1"/>
  <c r="HW36" i="1"/>
  <c r="IC36" i="1"/>
  <c r="HW38" i="1"/>
  <c r="HQ38" i="1"/>
  <c r="D40" i="1"/>
  <c r="FU39" i="1"/>
  <c r="HF42" i="1"/>
  <c r="BX42" i="1"/>
  <c r="BU42" i="1"/>
  <c r="FA40" i="1"/>
  <c r="EZ40" i="1" s="1"/>
  <c r="EZ42" i="1" s="1"/>
  <c r="FA42" i="1"/>
  <c r="IA42" i="1"/>
  <c r="FY42" i="1"/>
  <c r="GH16" i="1"/>
  <c r="GJ18" i="1"/>
  <c r="HT18" i="1"/>
  <c r="AA19" i="1"/>
  <c r="EB21" i="1"/>
  <c r="AP23" i="1"/>
  <c r="FX28" i="1"/>
  <c r="BT30" i="1"/>
  <c r="EE31" i="1"/>
  <c r="FU32" i="1"/>
  <c r="O33" i="1"/>
  <c r="O34" i="1"/>
  <c r="DP35" i="1"/>
  <c r="EE36" i="1"/>
  <c r="HT36" i="1"/>
  <c r="HZ36" i="1"/>
  <c r="HE37" i="1"/>
  <c r="HK38" i="1"/>
  <c r="EE38" i="1"/>
  <c r="HT38" i="1"/>
  <c r="GJ39" i="1"/>
  <c r="AD39" i="1"/>
  <c r="AW40" i="1"/>
  <c r="AV40" i="1" s="1"/>
  <c r="AV42" i="1" s="1"/>
  <c r="DX42" i="1"/>
  <c r="BO40" i="1"/>
  <c r="AG16" i="1"/>
  <c r="AP16" i="1" s="1"/>
  <c r="AY16" i="1"/>
  <c r="BQ16" i="1"/>
  <c r="HB16" i="1" s="1"/>
  <c r="DS16" i="1"/>
  <c r="EB16" i="1" s="1"/>
  <c r="EK16" i="1"/>
  <c r="HQ16" i="1" s="1"/>
  <c r="FC16" i="1"/>
  <c r="FI16" i="1" s="1"/>
  <c r="HI16" i="1"/>
  <c r="GS23" i="1"/>
  <c r="AP24" i="1"/>
  <c r="BW29" i="1"/>
  <c r="AD31" i="1"/>
  <c r="HB32" i="1"/>
  <c r="EE32" i="1"/>
  <c r="FI33" i="1"/>
  <c r="GP35" i="1"/>
  <c r="HK36" i="1"/>
  <c r="HB37" i="1"/>
  <c r="HQ37" i="1"/>
  <c r="HB39" i="1"/>
  <c r="HJ39" i="1"/>
  <c r="CF39" i="1"/>
  <c r="CH40" i="1"/>
  <c r="DZ40" i="1"/>
  <c r="FO39" i="1"/>
  <c r="IC39" i="1" s="1"/>
  <c r="ID39" i="1"/>
  <c r="FP40" i="1"/>
  <c r="BI42" i="1"/>
  <c r="GZ42" i="1"/>
  <c r="EC42" i="1"/>
  <c r="HR42" i="1"/>
  <c r="FJ42" i="1"/>
  <c r="FV16" i="1"/>
  <c r="GK16" i="1"/>
  <c r="HQ24" i="1"/>
  <c r="AP25" i="1"/>
  <c r="AD32" i="1"/>
  <c r="GM37" i="1"/>
  <c r="AA37" i="1"/>
  <c r="HN37" i="1"/>
  <c r="HE38" i="1"/>
  <c r="GS26" i="1"/>
  <c r="GS33" i="1"/>
  <c r="AP33" i="1"/>
  <c r="CX33" i="1"/>
  <c r="AD37" i="1"/>
  <c r="GV37" i="1"/>
  <c r="GJ37" i="1"/>
  <c r="FU37" i="1"/>
  <c r="O39" i="1"/>
  <c r="DG39" i="1"/>
  <c r="DP39" i="1" s="1"/>
  <c r="DH40" i="1"/>
  <c r="DG40" i="1" s="1"/>
  <c r="DG42" i="1" s="1"/>
  <c r="EX40" i="1"/>
  <c r="FX39" i="1"/>
  <c r="HY39" i="1"/>
  <c r="H40" i="1"/>
  <c r="BD40" i="1"/>
  <c r="CE42" i="1"/>
  <c r="HM42" i="1" s="1"/>
  <c r="HZ39" i="1"/>
  <c r="EE35" i="1"/>
  <c r="GJ38" i="1"/>
  <c r="GV38" i="1"/>
  <c r="C39" i="1"/>
  <c r="L39" i="1" s="1"/>
  <c r="AM39" i="1"/>
  <c r="GP39" i="1" s="1"/>
  <c r="AY39" i="1"/>
  <c r="BK39" i="1"/>
  <c r="GQ39" i="1"/>
  <c r="HC39" i="1"/>
  <c r="HO39" i="1"/>
  <c r="IA39" i="1"/>
  <c r="J40" i="1"/>
  <c r="V40" i="1"/>
  <c r="AH40" i="1"/>
  <c r="AG40" i="1" s="1"/>
  <c r="AG42" i="1" s="1"/>
  <c r="BR40" i="1"/>
  <c r="DF40" i="1"/>
  <c r="EP40" i="1"/>
  <c r="FN40" i="1"/>
  <c r="GY34" i="1"/>
  <c r="HW34" i="1"/>
  <c r="P39" i="1"/>
  <c r="EV39" i="1"/>
  <c r="GR39" i="1"/>
  <c r="HD39" i="1"/>
  <c r="IB39" i="1"/>
  <c r="W40" i="1"/>
  <c r="HS40" i="1" s="1"/>
  <c r="CG40" i="1"/>
  <c r="BT36" i="1"/>
  <c r="GY36" i="1"/>
  <c r="BT37" i="1"/>
  <c r="GY37" i="1"/>
  <c r="AC39" i="1"/>
  <c r="CO39" i="1"/>
  <c r="CX39" i="1" s="1"/>
  <c r="DY39" i="1"/>
  <c r="EK39" i="1"/>
  <c r="HQ39" i="1" s="1"/>
  <c r="EW39" i="1"/>
  <c r="FF39" i="1" s="1"/>
  <c r="HN33" i="1"/>
  <c r="FX35" i="1"/>
  <c r="FX36" i="1"/>
  <c r="FX37" i="1"/>
  <c r="BB39" i="1"/>
  <c r="GV39" i="1" s="1"/>
  <c r="BN39" i="1"/>
  <c r="DN39" i="1"/>
  <c r="FV39" i="1"/>
  <c r="GT39" i="1"/>
  <c r="HR39" i="1"/>
  <c r="Y40" i="1"/>
  <c r="AK40" i="1"/>
  <c r="CW40" i="1"/>
  <c r="DU40" i="1"/>
  <c r="FE40" i="1"/>
  <c r="FQ40" i="1"/>
  <c r="GC40" i="1"/>
  <c r="GC42" i="1" s="1"/>
  <c r="GI42" i="1" s="1"/>
  <c r="HN34" i="1"/>
  <c r="AE39" i="1"/>
  <c r="AQ39" i="1"/>
  <c r="GU39" i="1"/>
  <c r="IE39" i="1"/>
  <c r="Z40" i="1"/>
  <c r="AL40" i="1"/>
  <c r="BE36" i="1"/>
  <c r="BE37" i="1"/>
  <c r="DK40" i="1"/>
  <c r="DW40" i="1"/>
  <c r="FS40" i="1"/>
  <c r="AP34" i="1"/>
  <c r="HU39" i="1"/>
  <c r="AZ40" i="1"/>
  <c r="DL40" i="1"/>
  <c r="AO40" i="1"/>
  <c r="BA40" i="1"/>
  <c r="AP36" i="1"/>
  <c r="AP37" i="1"/>
  <c r="AV42" i="2" l="1"/>
  <c r="BE40" i="2"/>
  <c r="FF40" i="2"/>
  <c r="EW42" i="2"/>
  <c r="FF42" i="2" s="1"/>
  <c r="ET40" i="2"/>
  <c r="EN42" i="2"/>
  <c r="GY40" i="2"/>
  <c r="R42" i="2"/>
  <c r="AA42" i="2" s="1"/>
  <c r="AA40" i="2"/>
  <c r="DP40" i="2"/>
  <c r="DJ42" i="2"/>
  <c r="DP42" i="2" s="1"/>
  <c r="FG42" i="2"/>
  <c r="DQ42" i="2"/>
  <c r="BT40" i="2"/>
  <c r="BK42" i="2"/>
  <c r="BT42" i="2" s="1"/>
  <c r="EH42" i="2"/>
  <c r="EQ40" i="2"/>
  <c r="AT42" i="2"/>
  <c r="GV40" i="2"/>
  <c r="CR42" i="2"/>
  <c r="GV42" i="2" s="1"/>
  <c r="FZ42" i="2"/>
  <c r="FW42" i="2"/>
  <c r="BH40" i="2"/>
  <c r="BB42" i="2"/>
  <c r="GM40" i="2"/>
  <c r="EZ42" i="2"/>
  <c r="FI42" i="2" s="1"/>
  <c r="FI40" i="2"/>
  <c r="ER42" i="2"/>
  <c r="AE42" i="2"/>
  <c r="GH42" i="2"/>
  <c r="EU42" i="2"/>
  <c r="GZ42" i="2"/>
  <c r="GN42" i="2"/>
  <c r="BI42" i="2"/>
  <c r="CM42" i="2"/>
  <c r="CX40" i="2"/>
  <c r="CO42" i="2"/>
  <c r="AJ42" i="2"/>
  <c r="AS42" i="2" s="1"/>
  <c r="AS40" i="2"/>
  <c r="CY42" i="2"/>
  <c r="EB40" i="2"/>
  <c r="DS42" i="2"/>
  <c r="EB42" i="2" s="1"/>
  <c r="BW40" i="2"/>
  <c r="BQ42" i="2"/>
  <c r="BW42" i="2" s="1"/>
  <c r="BZ42" i="2"/>
  <c r="CI42" i="2" s="1"/>
  <c r="CI40" i="2"/>
  <c r="CL40" i="2"/>
  <c r="CF42" i="2"/>
  <c r="CL42" i="2" s="1"/>
  <c r="EC42" i="2"/>
  <c r="AD40" i="2"/>
  <c r="X42" i="2"/>
  <c r="GG40" i="2"/>
  <c r="AY42" i="2"/>
  <c r="GP42" i="2" s="1"/>
  <c r="GP40" i="2"/>
  <c r="GO42" i="2"/>
  <c r="BJ42" i="2"/>
  <c r="FV42" i="2"/>
  <c r="HB40" i="2"/>
  <c r="EK42" i="2"/>
  <c r="HB42" i="2" s="1"/>
  <c r="CJ42" i="2"/>
  <c r="GJ40" i="2"/>
  <c r="U42" i="2"/>
  <c r="GJ42" i="2" s="1"/>
  <c r="GU42" i="2"/>
  <c r="DC42" i="2"/>
  <c r="EE40" i="2"/>
  <c r="DY42" i="2"/>
  <c r="EE42" i="2" s="1"/>
  <c r="DD42" i="2"/>
  <c r="DM42" i="2" s="1"/>
  <c r="DM40" i="2"/>
  <c r="CU42" i="2"/>
  <c r="GS40" i="2"/>
  <c r="DA40" i="2"/>
  <c r="GK42" i="2"/>
  <c r="AB42" i="2"/>
  <c r="DN42" i="2"/>
  <c r="EF42" i="2"/>
  <c r="GA40" i="2"/>
  <c r="O40" i="2"/>
  <c r="AP40" i="2"/>
  <c r="AG42" i="2"/>
  <c r="AP42" i="2" s="1"/>
  <c r="FL42" i="2"/>
  <c r="FU42" i="2" s="1"/>
  <c r="FU40" i="2"/>
  <c r="GT42" i="2"/>
  <c r="DB42" i="2"/>
  <c r="FX40" i="2"/>
  <c r="FO42" i="2"/>
  <c r="FX42" i="2" s="1"/>
  <c r="EF42" i="1"/>
  <c r="HU42" i="1"/>
  <c r="HK16" i="1"/>
  <c r="CL16" i="1"/>
  <c r="DJ40" i="1"/>
  <c r="DQ40" i="1"/>
  <c r="FE42" i="1"/>
  <c r="FK42" i="1" s="1"/>
  <c r="FK40" i="1"/>
  <c r="CF40" i="1"/>
  <c r="HI40" i="1"/>
  <c r="HC40" i="1"/>
  <c r="BQ40" i="1"/>
  <c r="BH16" i="1"/>
  <c r="BE16" i="1"/>
  <c r="GY16" i="1"/>
  <c r="DB40" i="1"/>
  <c r="CU40" i="1"/>
  <c r="FX16" i="1"/>
  <c r="IE40" i="1"/>
  <c r="FQ42" i="1"/>
  <c r="FZ40" i="1"/>
  <c r="CM42" i="1"/>
  <c r="HL42" i="1"/>
  <c r="CW42" i="1"/>
  <c r="DC42" i="1" s="1"/>
  <c r="DC40" i="1"/>
  <c r="AB40" i="1"/>
  <c r="GN40" i="1"/>
  <c r="U40" i="1"/>
  <c r="AE40" i="1"/>
  <c r="DY40" i="1"/>
  <c r="EF40" i="1"/>
  <c r="HU40" i="1"/>
  <c r="BN40" i="1"/>
  <c r="HF40" i="1"/>
  <c r="BX40" i="1"/>
  <c r="BU40" i="1"/>
  <c r="CJ42" i="1"/>
  <c r="ES42" i="1"/>
  <c r="IB42" i="1"/>
  <c r="C40" i="1"/>
  <c r="FG42" i="1"/>
  <c r="CM40" i="1"/>
  <c r="HL40" i="1"/>
  <c r="CC40" i="1"/>
  <c r="AC40" i="1"/>
  <c r="W42" i="1"/>
  <c r="HY42" i="1" s="1"/>
  <c r="GO40" i="1"/>
  <c r="AF40" i="1"/>
  <c r="DM39" i="1"/>
  <c r="HY40" i="1"/>
  <c r="ET39" i="1"/>
  <c r="BZ40" i="1"/>
  <c r="CJ40" i="1"/>
  <c r="EQ39" i="1"/>
  <c r="GT42" i="1"/>
  <c r="AT42" i="1"/>
  <c r="AQ42" i="1"/>
  <c r="AS39" i="1"/>
  <c r="CY42" i="1"/>
  <c r="F40" i="1"/>
  <c r="O16" i="1"/>
  <c r="L16" i="1"/>
  <c r="DF42" i="1"/>
  <c r="DO42" i="1" s="1"/>
  <c r="DO40" i="1"/>
  <c r="ID40" i="1"/>
  <c r="FO40" i="1"/>
  <c r="DU42" i="1"/>
  <c r="ED42" i="1" s="1"/>
  <c r="ED40" i="1"/>
  <c r="GT40" i="1"/>
  <c r="AJ40" i="1"/>
  <c r="AT40" i="1"/>
  <c r="AQ40" i="1"/>
  <c r="BA42" i="1"/>
  <c r="HA40" i="1"/>
  <c r="BG40" i="1"/>
  <c r="Z42" i="1"/>
  <c r="GL42" i="1" s="1"/>
  <c r="GL40" i="1"/>
  <c r="X40" i="1"/>
  <c r="GK40" i="1"/>
  <c r="CH42" i="1"/>
  <c r="HJ42" i="1" s="1"/>
  <c r="HJ40" i="1"/>
  <c r="EK40" i="1"/>
  <c r="HR40" i="1"/>
  <c r="AA16" i="1"/>
  <c r="GM16" i="1"/>
  <c r="AD16" i="1"/>
  <c r="BW16" i="1"/>
  <c r="BB40" i="1"/>
  <c r="GW40" i="1"/>
  <c r="AS16" i="1"/>
  <c r="GU40" i="1"/>
  <c r="AL42" i="1"/>
  <c r="AR40" i="1"/>
  <c r="AO42" i="1"/>
  <c r="GR40" i="1"/>
  <c r="AU40" i="1"/>
  <c r="EE39" i="1"/>
  <c r="HT39" i="1"/>
  <c r="BJ40" i="1"/>
  <c r="BD42" i="1"/>
  <c r="GX42" i="1" s="1"/>
  <c r="GX40" i="1"/>
  <c r="HH39" i="1"/>
  <c r="CL39" i="1"/>
  <c r="AM40" i="1"/>
  <c r="GQ40" i="1"/>
  <c r="DS40" i="1"/>
  <c r="EC40" i="1"/>
  <c r="CO40" i="1"/>
  <c r="CY40" i="1"/>
  <c r="HN16" i="1"/>
  <c r="EQ16" i="1"/>
  <c r="GA40" i="1"/>
  <c r="HE16" i="1"/>
  <c r="HO42" i="1"/>
  <c r="EU42" i="1"/>
  <c r="GV16" i="1"/>
  <c r="AY40" i="1"/>
  <c r="BI40" i="1"/>
  <c r="GZ40" i="1"/>
  <c r="BF40" i="1"/>
  <c r="DV40" i="1"/>
  <c r="HX40" i="1"/>
  <c r="DL42" i="1"/>
  <c r="DR42" i="1" s="1"/>
  <c r="DR40" i="1"/>
  <c r="Q40" i="1"/>
  <c r="N40" i="1"/>
  <c r="H42" i="1"/>
  <c r="HV40" i="1"/>
  <c r="FU16" i="1"/>
  <c r="EU40" i="1"/>
  <c r="HO40" i="1"/>
  <c r="EN40" i="1"/>
  <c r="BF42" i="1"/>
  <c r="GW42" i="1"/>
  <c r="ET16" i="1"/>
  <c r="EG42" i="1"/>
  <c r="HV42" i="1"/>
  <c r="DN40" i="1"/>
  <c r="DD40" i="1"/>
  <c r="HE39" i="1"/>
  <c r="BW39" i="1"/>
  <c r="BT39" i="1"/>
  <c r="FN42" i="1"/>
  <c r="FW42" i="1" s="1"/>
  <c r="FW40" i="1"/>
  <c r="GY39" i="1"/>
  <c r="BE39" i="1"/>
  <c r="BH39" i="1"/>
  <c r="EW40" i="1"/>
  <c r="FG40" i="1"/>
  <c r="FV40" i="1"/>
  <c r="FL40" i="1"/>
  <c r="P40" i="1"/>
  <c r="M40" i="1"/>
  <c r="AB42" i="1"/>
  <c r="GN42" i="1"/>
  <c r="AE42" i="1"/>
  <c r="HT16" i="1"/>
  <c r="EE16" i="1"/>
  <c r="EH42" i="1"/>
  <c r="FR40" i="1"/>
  <c r="IA40" i="1"/>
  <c r="FY40" i="1"/>
  <c r="EV40" i="1"/>
  <c r="HP40" i="1"/>
  <c r="EP42" i="1"/>
  <c r="FJ40" i="1"/>
  <c r="FC40" i="1"/>
  <c r="DP16" i="1"/>
  <c r="GM42" i="2" l="1"/>
  <c r="BH42" i="2"/>
  <c r="GS42" i="2"/>
  <c r="DA42" i="2"/>
  <c r="ET42" i="2"/>
  <c r="GY42" i="2"/>
  <c r="EQ42" i="2"/>
  <c r="AD42" i="2"/>
  <c r="GG42" i="2"/>
  <c r="CX42" i="2"/>
  <c r="BE42" i="2"/>
  <c r="HP42" i="1"/>
  <c r="EV42" i="1"/>
  <c r="EK42" i="1"/>
  <c r="HQ42" i="1" s="1"/>
  <c r="HQ40" i="1"/>
  <c r="HB40" i="1"/>
  <c r="BQ42" i="1"/>
  <c r="AY42" i="1"/>
  <c r="BH40" i="1"/>
  <c r="GY40" i="1"/>
  <c r="BE40" i="1"/>
  <c r="AP40" i="1"/>
  <c r="GS40" i="1"/>
  <c r="AJ42" i="1"/>
  <c r="AS40" i="1"/>
  <c r="AM42" i="1"/>
  <c r="GP40" i="1"/>
  <c r="BN42" i="1"/>
  <c r="HE40" i="1"/>
  <c r="BW40" i="1"/>
  <c r="BT40" i="1"/>
  <c r="HH40" i="1"/>
  <c r="CF42" i="1"/>
  <c r="HH42" i="1" s="1"/>
  <c r="DS42" i="1"/>
  <c r="EB40" i="1"/>
  <c r="CC42" i="1"/>
  <c r="CL40" i="1"/>
  <c r="HK40" i="1"/>
  <c r="IE42" i="1"/>
  <c r="FZ42" i="1"/>
  <c r="GJ40" i="1"/>
  <c r="AD40" i="1"/>
  <c r="X42" i="1"/>
  <c r="IC40" i="1"/>
  <c r="FO42" i="1"/>
  <c r="IC42" i="1" s="1"/>
  <c r="FR42" i="1"/>
  <c r="HZ40" i="1"/>
  <c r="FX40" i="1"/>
  <c r="EQ40" i="1"/>
  <c r="EW42" i="1"/>
  <c r="FF42" i="1" s="1"/>
  <c r="FF40" i="1"/>
  <c r="GG40" i="1"/>
  <c r="GA42" i="1"/>
  <c r="GG42" i="1" s="1"/>
  <c r="GV40" i="1"/>
  <c r="BB42" i="1"/>
  <c r="GV42" i="1" s="1"/>
  <c r="HT40" i="1"/>
  <c r="DY42" i="1"/>
  <c r="EE40" i="1"/>
  <c r="EQ42" i="1"/>
  <c r="BZ42" i="1"/>
  <c r="CI42" i="1" s="1"/>
  <c r="CI40" i="1"/>
  <c r="DA40" i="1"/>
  <c r="CU42" i="1"/>
  <c r="DA42" i="1" s="1"/>
  <c r="DJ42" i="1"/>
  <c r="DP42" i="1" s="1"/>
  <c r="DP40" i="1"/>
  <c r="AC42" i="1"/>
  <c r="GO42" i="1"/>
  <c r="AF42" i="1"/>
  <c r="DM40" i="1"/>
  <c r="DD42" i="1"/>
  <c r="DM42" i="1" s="1"/>
  <c r="HS42" i="1"/>
  <c r="AA40" i="1"/>
  <c r="U42" i="1"/>
  <c r="GM40" i="1"/>
  <c r="FU40" i="1"/>
  <c r="FL42" i="1"/>
  <c r="GR42" i="1"/>
  <c r="AU42" i="1"/>
  <c r="Q42" i="1"/>
  <c r="N42" i="1"/>
  <c r="DV42" i="1"/>
  <c r="HW42" i="1" s="1"/>
  <c r="HW40" i="1"/>
  <c r="FI40" i="1"/>
  <c r="FC42" i="1"/>
  <c r="FI42" i="1" s="1"/>
  <c r="ET40" i="1"/>
  <c r="HN40" i="1"/>
  <c r="EN42" i="1"/>
  <c r="CO42" i="1"/>
  <c r="CX42" i="1" s="1"/>
  <c r="CX40" i="1"/>
  <c r="HA42" i="1"/>
  <c r="GU42" i="1"/>
  <c r="AR42" i="1"/>
  <c r="L40" i="1"/>
  <c r="O40" i="1"/>
  <c r="HZ42" i="1" l="1"/>
  <c r="FX42" i="1"/>
  <c r="EB42" i="1"/>
  <c r="EE42" i="1"/>
  <c r="HT42" i="1"/>
  <c r="GJ42" i="1"/>
  <c r="AD42" i="1"/>
  <c r="BH42" i="1"/>
  <c r="GY42" i="1"/>
  <c r="BE42" i="1"/>
  <c r="HB42" i="1"/>
  <c r="FU42" i="1"/>
  <c r="HE42" i="1"/>
  <c r="BW42" i="1"/>
  <c r="BT42" i="1"/>
  <c r="GP42" i="1"/>
  <c r="AA42" i="1"/>
  <c r="GM42" i="1"/>
  <c r="HN42" i="1"/>
  <c r="ET42" i="1"/>
  <c r="CL42" i="1"/>
  <c r="HK42" i="1"/>
  <c r="GS42" i="1"/>
  <c r="AS42" i="1"/>
  <c r="AP42" i="1"/>
</calcChain>
</file>

<file path=xl/sharedStrings.xml><?xml version="1.0" encoding="utf-8"?>
<sst xmlns="http://schemas.openxmlformats.org/spreadsheetml/2006/main" count="682" uniqueCount="195">
  <si>
    <t xml:space="preserve">Исполнение налоговых доходов бюджетов муниципальных образований  по состоянию на 01.01.2025 года </t>
  </si>
  <si>
    <t xml:space="preserve">УТВЕРЖДЕНО НАЛОГОВЫЕ И НЕНАЛОГОВЫЕ на 2024 ГОД </t>
  </si>
  <si>
    <t>ИСПОЛНЕНО налоговые и неналоговые доходы за 2024 год</t>
  </si>
  <si>
    <t>ИСПОЛНЕНО налоговые и неналоговые доходы за 2023 год</t>
  </si>
  <si>
    <t>% исполнения по налоговым и неналоговым доходам по состоянию на 01.01.2025</t>
  </si>
  <si>
    <t>Темп роста (снижения) по налоговым и неналоговым доходам (2024 к  2023)</t>
  </si>
  <si>
    <t xml:space="preserve">УТВЕРЖДЕНО НАЛОГОВЫЕ ДОХОДЫ на 2024 ГОД </t>
  </si>
  <si>
    <t>ИСПОЛНЕНО налоговые доходы за 2024 год</t>
  </si>
  <si>
    <t>ИСПОЛНЕНО налоговые доходы за 2023 год</t>
  </si>
  <si>
    <t>% исполнения по НАЛОГОВЫМ ДОХОДАМ по состоянию на 01.01.2025</t>
  </si>
  <si>
    <t>Темп роста (снижения) по НАЛОГОВЫМ ДОХОДАМ ( 2024 к  2023)</t>
  </si>
  <si>
    <t xml:space="preserve">УТВЕРЖДЕНО НДФЛ на 2024 ГОД </t>
  </si>
  <si>
    <t>ИСПОЛНЕНО НДФЛ за 2024 год</t>
  </si>
  <si>
    <t>ИСПОЛНЕНО НДФЛ за 2023 год</t>
  </si>
  <si>
    <t>% исполнения по НДФЛ по состоянию на 01.01.2025</t>
  </si>
  <si>
    <t>Темп роста (снижения) по НДФЛ  (2024 к  2023)</t>
  </si>
  <si>
    <t xml:space="preserve">УТВЕРЖДЕНО ДОХОДЫ ОТ УПЛАТЫ АКЦИЗОВ НА НЕФТЕПРОДУКТЫ на 2024 ГОД </t>
  </si>
  <si>
    <t>ИСПОЛНЕНО ДОХОДЫ ОТ УПЛАТЫ АКЦИЗОВ НА НЕФТЕПРОДУКТЫ за 2024 год</t>
  </si>
  <si>
    <t>ИСПОЛНЕНО ДОХОДЫ ОТ УПЛАТЫ АКЦИЗОВ НА НЕФТЕПРОДУКТЫ за 2023 год</t>
  </si>
  <si>
    <t>% исполнения по ДОХОДАМ ОТ АКЦИЗОВ НА НЕФТЕПРОДУКТЫ по состоянию на 01.01.2025</t>
  </si>
  <si>
    <t>Темп роста (снижения) по доходам от уплаты акцизов на нефтепродукты(2024 к 2023)</t>
  </si>
  <si>
    <t xml:space="preserve">УТВЕРЖДЕНО Налог, взимаемый в связи с применением упрощенной системы налогообложения на 2024 ГОД </t>
  </si>
  <si>
    <t>ИСПОЛНЕНО Налог, взимаемый в связи с применением упрощенной системы налогообложения за 2024 год</t>
  </si>
  <si>
    <t>ИСПОЛНЕНО Налог, взимаемый в связи с применением упрощенной системы налогообложения за 2023 год</t>
  </si>
  <si>
    <t>% исполнения по налогу, взимаемый в связи с применением УСНО по состоянию на 01.01.2025</t>
  </si>
  <si>
    <t>Темп роста (снижения) по УСНО (2024 к 2023)</t>
  </si>
  <si>
    <t xml:space="preserve">УТВЕРЖДЕНО ЕНВД на 2024 ГОД </t>
  </si>
  <si>
    <t>ИСПОЛНЕНО ЕНВД за 2024 год</t>
  </si>
  <si>
    <t>ИСПОЛНЕНО ЕНВД за 2023 год</t>
  </si>
  <si>
    <t>% исполнения по ЕНВД по состоянию на 01.01.2025</t>
  </si>
  <si>
    <t>Темп роста (снижения) по ЕНВД                (2024 к  2023)</t>
  </si>
  <si>
    <t>УТВЕРЖДЕНО Налог, взимаемый в связи с применением патентной системой налогообложения на 2024 ГОД</t>
  </si>
  <si>
    <t>ИСПОЛНЕНО Налог, взимаемый в связи с применением патентной системой налогообложения  за 2024 год</t>
  </si>
  <si>
    <t>ИСПОЛНЕНО Налог, взимаемый в связи с применением патентной системой налогообложения за 2023 год</t>
  </si>
  <si>
    <t>% исполнения по патенту по состоянию на 01.01.2025</t>
  </si>
  <si>
    <t>Темп роста (снижения) по патенту  (2024 к 2023)</t>
  </si>
  <si>
    <t xml:space="preserve">УТВЕРЖДЕНО ЕСХН на 2024 ГОД </t>
  </si>
  <si>
    <t>ИСПОЛНЕНО ЕСХН за 2024 год</t>
  </si>
  <si>
    <t>ИСПОЛНЕНО ЕСХН за 2023 год</t>
  </si>
  <si>
    <t>% исполнения по ЕСХН по состоянию на 01.01.2025</t>
  </si>
  <si>
    <t>Темп роста (снижения) по ЕСХН  ( 2024 к  2023)</t>
  </si>
  <si>
    <t xml:space="preserve">УТВЕРЖДЕНО НАЛОГ НА ИМУЩЕСТВО ФИЗИЧЕСКИХ ЛИЦ на 2024 ГОД </t>
  </si>
  <si>
    <t>ИСПОЛНЕНО налог на имущество физических лиц за 2024 год</t>
  </si>
  <si>
    <t>ИСПОЛНЕНО налог на имущество физических лиц за 2023 год</t>
  </si>
  <si>
    <t>% исполнения по НАЛОГУ НА ИМ.ФИЗ.ЛИЦ по состоянию на 01.01.2025</t>
  </si>
  <si>
    <t>Темп роста (снижения) по НАЛОГУ НА ИМ.ФИЗ.ЛИЦ  (2024 к 2023)</t>
  </si>
  <si>
    <t xml:space="preserve">УТВЕРЖДЕНО ЗЕМЕЛЬНЫЙ НАЛОГ на 2024 ГОД </t>
  </si>
  <si>
    <t>ИСПОЛНЕНО земельный налог за 2024 год</t>
  </si>
  <si>
    <t>ИСПОЛНЕНО земельный налог за 2023 год</t>
  </si>
  <si>
    <t>% исполнения по ЗЕМЕЛЬНОМУ НАЛОГУ по состоянию на 01.01.2025</t>
  </si>
  <si>
    <t>Темп роста (снижения) по ЗЕМЕЛЬНОМУ НАЛОГУ (2024 к  2023)</t>
  </si>
  <si>
    <t xml:space="preserve">УТВЕРЖДЕНО НАЛОГ НА ДОБЫЧУ ПОЛЕЗНЫХ ИСКОПАЕМЫХ на 2024 ГОД </t>
  </si>
  <si>
    <t>ИСПОЛНЕНО НАЛОГ НА ДОБЫЧУ ПОЛЕЗНЫХ ИСКОПАЕМЫХ за 2024 год</t>
  </si>
  <si>
    <t>ИСПОЛНЕНО НАЛОГ НА ДОБЫЧУ ПОЛЕЗНЫХ ИСКОПАЕМЫХ за 2023 год</t>
  </si>
  <si>
    <t>% исполнения по налогу на добычу полезных ископаемых на 01.01.2025</t>
  </si>
  <si>
    <t>Темп роста (снижения) по налогу на добычу полезных ископаемых (2024 к  2023)</t>
  </si>
  <si>
    <t xml:space="preserve">УТВЕРЖДЕНО - ГОСУДАРСТВЕННАЯ ПОШЛИНА на 2024 ГОД </t>
  </si>
  <si>
    <t>ИСПОЛНЕНО ГОСУДАРСТВЕННАЯ ПОШЛИНА за 2024 год</t>
  </si>
  <si>
    <t>ИСПОЛНЕНО ГОСУДАРСТВЕННАЯ ПОШЛИНА за 2023</t>
  </si>
  <si>
    <t>% исполнения доходов от государственной пошлины на 01.01.2025 г.</t>
  </si>
  <si>
    <t>Темп роста (снижения) доходов от государственной пошлины (2024 к 2023)</t>
  </si>
  <si>
    <t>ИСПОЛНЕНО - ЗАДОЛЖЕННОСТЬ И ПЕРЕРАСЧЕТЫ ПО ОТМЕНЕННЫМ НАЛОГАМ за 2024 год</t>
  </si>
  <si>
    <t>ИСПОЛНЕНО - ЗАДОЛЖЕННОСТЬ И ПЕРЕРАСЧЕТЫ ПО ОТМЕНЕННЫМ НАЛОГАМ за 2023 год</t>
  </si>
  <si>
    <t>Темп роста (снижения) ПО ЗАДОЛЖЕННОСТИ И ПЕРЕРАСЧЕТАМ (2024 к  2023)</t>
  </si>
  <si>
    <t>Доля налоговых доходов в общем объеме налоговых и неналоговых доходов за 2023 год</t>
  </si>
  <si>
    <t>Доля налоговых доходов в общем объеме налоговых и неналоговых доходов за 2024 год</t>
  </si>
  <si>
    <t>Доля доходов от НДФЛ в общем объеме налоговых доходов                                          за 2023 год</t>
  </si>
  <si>
    <t>Доля доходов от НДФЛ в общем объеме налоговых доходов                                          за 2024 год</t>
  </si>
  <si>
    <t>Доля акцизов на нефтепродукты в общем объеме налоговых доходов по за 2023 год</t>
  </si>
  <si>
    <t>Доля акцизов на нефтепродукты в общем объеме налоговых доходов по за 2024 год</t>
  </si>
  <si>
    <t xml:space="preserve">Доля доходов отналога, взимаемого в связи с УСНО в общем объеме налоговых доходов                                          за 2023 год </t>
  </si>
  <si>
    <t>Доля доходов отналога, взимаемого в связи с УСНО в общем объеме налоговых доходов                                          за 2024 год</t>
  </si>
  <si>
    <t>Доля доходов от ЕНВД в общем объеме налоговых доходов                                          за 2023 год</t>
  </si>
  <si>
    <t>Доля доходов от ЕНВД в общем объеме налоговых доходов                                          за 2024 год</t>
  </si>
  <si>
    <t>Доля доходов от земельного налога в общем объеме налоговых доходов по за 2023 год</t>
  </si>
  <si>
    <t>Доля доходов от земельного налога в общем объеме налоговых доходов  за 2024 год</t>
  </si>
  <si>
    <t xml:space="preserve">Доля доходов от налога на имущ. физ лиц  в общем объеме налоговых доходов  за 2023 год </t>
  </si>
  <si>
    <t xml:space="preserve">Доля доходов от налога на имущ. физ лиц  в общем объеме налоговых доходов  за 2024 год </t>
  </si>
  <si>
    <t xml:space="preserve">Доля доходов от госпошлины  в общем объеме налоговых доходов                                          за 2023 год </t>
  </si>
  <si>
    <t>Доля доходов от госпошлины  в общем объеме налоговых доходов                                          за 2024 год</t>
  </si>
  <si>
    <t>Муниципальные образования</t>
  </si>
  <si>
    <t>Всего консолид. бюджет</t>
  </si>
  <si>
    <t>Бюджеты городских округов и  муниципальных районов</t>
  </si>
  <si>
    <t>Бюджеты поселений - всего</t>
  </si>
  <si>
    <t>Городские округа</t>
  </si>
  <si>
    <t xml:space="preserve"> </t>
  </si>
  <si>
    <t>Вичуга</t>
  </si>
  <si>
    <t>Иваново</t>
  </si>
  <si>
    <t>Кинешма</t>
  </si>
  <si>
    <t>Кохма</t>
  </si>
  <si>
    <t>Тейково</t>
  </si>
  <si>
    <t>Шуя</t>
  </si>
  <si>
    <t>Итого по городским округам</t>
  </si>
  <si>
    <t>Мунициппальные районы</t>
  </si>
  <si>
    <t>Верхнеландеховский</t>
  </si>
  <si>
    <t>Вичугский</t>
  </si>
  <si>
    <t>Гав.Посадский</t>
  </si>
  <si>
    <t>Заволжский</t>
  </si>
  <si>
    <t>Ивановский</t>
  </si>
  <si>
    <t>Ильинский</t>
  </si>
  <si>
    <t>Кинешемский</t>
  </si>
  <si>
    <t>Комсомольский</t>
  </si>
  <si>
    <t>Лежневский</t>
  </si>
  <si>
    <t>Лухский</t>
  </si>
  <si>
    <t>Палехский</t>
  </si>
  <si>
    <t>Пестяковский</t>
  </si>
  <si>
    <t>Приволжский</t>
  </si>
  <si>
    <t>Пучежский</t>
  </si>
  <si>
    <t>Родниковский</t>
  </si>
  <si>
    <t>Савинский</t>
  </si>
  <si>
    <t>Тейковский</t>
  </si>
  <si>
    <t>Фурмановский</t>
  </si>
  <si>
    <t>Шуйский</t>
  </si>
  <si>
    <t>Южский</t>
  </si>
  <si>
    <t>Юрьевецкий</t>
  </si>
  <si>
    <t>Итого по муниципальным районам  (поселениям)</t>
  </si>
  <si>
    <t>Итого по местным бюджетам</t>
  </si>
  <si>
    <t>Областной бюджет</t>
  </si>
  <si>
    <t>ВСЕГО*</t>
  </si>
  <si>
    <t xml:space="preserve"> *итоговые суммы по отчету об исполнении консолидированного бюджета</t>
  </si>
  <si>
    <t>сверено с 317 ф</t>
  </si>
  <si>
    <t>Исполнение неналоговых доходов бюджетов муниципальных образований  по состоянию на 01.01.2025 года</t>
  </si>
  <si>
    <t>УТВЕРЖДЕНО НЕНАЛОГОВЫЕ ДОХОДЫ на 2024 год</t>
  </si>
  <si>
    <t xml:space="preserve">ИСПОЛНЕНО - НЕНАЛОГОВЫЕ ДОХОДЫ   за 2024 год </t>
  </si>
  <si>
    <t>ИСПОЛНЕНО - НЕНАЛОГОВЫЕ ДОХОДЫ   за 2023 год</t>
  </si>
  <si>
    <t>% исполнения по НЕНАЛОГОВЫМ ДОХОДАМ по состоянию  на 01.01.2025</t>
  </si>
  <si>
    <t>Темп роста (снижения) по НЕНАЛОГОВЫМ ДОХОДАМ (2024 к  2023)</t>
  </si>
  <si>
    <t>УТВЕРЖДЕНО аренда земли до разграничения госсобств-ти на 2024 год</t>
  </si>
  <si>
    <t>ИСПОЛНЕНО - аренда земли до разграничения госсобств-ти  за 2024 год</t>
  </si>
  <si>
    <t xml:space="preserve">ИСПОЛНЕНО - аренда земли до разграничения госсобств-ти  за 2023 год </t>
  </si>
  <si>
    <t>% исполнения по аренде земли до разграничения госсобств-ти по состоянию  на 01.01.2025</t>
  </si>
  <si>
    <t>Темп роста (снижения) по ар.земли до разгранич. госсобств. ( 2024 к 2023)</t>
  </si>
  <si>
    <t>УТВЕРЖДЕНО аренда земли после разграничения госсобств-ти на землю на 2024 год</t>
  </si>
  <si>
    <t xml:space="preserve">ИСПОЛНЕНО - аренда земли после разграничения госсобственности на землю  за 2024 год </t>
  </si>
  <si>
    <t>ИСПОЛНЕНО - аренда земли после разграничения госсобственности на землю  за 2023 год</t>
  </si>
  <si>
    <t>% исполнения по аренде земли после разграничения госсобств-ти на землю по состоянию  на 01.01.2025</t>
  </si>
  <si>
    <t>Темп роста (снижения) по ар.земли после разгранич. госсобств.(2024 к 2023)</t>
  </si>
  <si>
    <t>УТВЕРЖДЕНО аренда имущества на 2024 год</t>
  </si>
  <si>
    <t>ИСПОЛНЕНО - аренда имущества  за 2024 год</t>
  </si>
  <si>
    <t>ИСПОЛНЕНО - аренда имущества  за 2023 год</t>
  </si>
  <si>
    <t>% исполнения по аренде имущества по состоянию  на 01.01.2025</t>
  </si>
  <si>
    <t>Темп роста (снижения) по аренде имущества ( 2024 к 2023)</t>
  </si>
  <si>
    <t>УТВЕРЖДЕНО плата за негативное воздействие за окруж. среду на 2024 год</t>
  </si>
  <si>
    <t>ИСПОЛНЕНО - плата за негат. возд. на окруж.среду  за 2024 год</t>
  </si>
  <si>
    <t>ИСПОЛНЕНО - плата за негат. возд. на окруж.среду  за 2023 год</t>
  </si>
  <si>
    <t>% исполнения по плате за негат возд. на окр.среду по состоянию  на 01.01.2025</t>
  </si>
  <si>
    <t>Темп роста (снижения) по плате за негат возд. на окр.среду (2024 к 2023)</t>
  </si>
  <si>
    <t>УТВЕРЖДЕНО доходы от оказания платных услуг и компенсации затрат государства на 2024 год</t>
  </si>
  <si>
    <t>ИСПОЛНЕНО - Доходы от оказания платных услуг и компенсации затрат государства  за 2024 год (КБК 1 13 00000 00 0000 000)</t>
  </si>
  <si>
    <t>ИСПОЛНЕНО - Доходы от оказания платных услуг и компенсации затрат государства  за 2023 год (КБК 1 13 00000 00 0000 000)</t>
  </si>
  <si>
    <t>% исполнения доходов от оказания платных услуг и компенсации затрат государства по состоянию  на 01.01.2025</t>
  </si>
  <si>
    <t>Темп роста (снижения) по доходам от оказания платных услуг (2024 к  2023)</t>
  </si>
  <si>
    <t>УТВЕРЖДЕНО доходы от реализации имущества на 2024 год</t>
  </si>
  <si>
    <t>ИСПОЛНЕНО - доходы от реализации имущества  за 2024 год</t>
  </si>
  <si>
    <t>ИСПОЛНЕНО - доходы от реализации имущества  за 2023 год</t>
  </si>
  <si>
    <t>% исполнения доходов от реализации имущества по состоянию  на 01.01.2025</t>
  </si>
  <si>
    <t>Темп роста/снижения по доходам от реализации имущества (2024 к  2023)</t>
  </si>
  <si>
    <t>УТВЕРЖДЕНО доходы от продажи земельных участков (до разграничения) на 2024год</t>
  </si>
  <si>
    <t>ИСПОЛНЕНО - доходы от продажи зем.участков (до разгранич.)  за 2024 год</t>
  </si>
  <si>
    <t>ИСПОЛНЕНО - доходы от продажи зем.участков (до разгранич.)  за 2023 год</t>
  </si>
  <si>
    <t>% исполнения доходов от продажи земельных участков (до разграничения) по состоянию  на 01.01.2025</t>
  </si>
  <si>
    <t>Темп роста (снижения) по дох. от продажи зем.уч. до разгранич.(2024 к 2023)</t>
  </si>
  <si>
    <t>УТВЕРЖДЕНО -  Доходы от продажи земельных участков, государственная собственность на которые разграничена  на 2024 год</t>
  </si>
  <si>
    <t xml:space="preserve">ИСПОЛНЕНО - Доходы от продажи земельных участков, государственная собственность на которые разграничены за 2024 год </t>
  </si>
  <si>
    <t>ИСПОЛНЕНО - Доходы от продажи земельных участков, государственная собственность на которые разграниче за 2023 год</t>
  </si>
  <si>
    <t>% исполнения доходов от продажи зем. участков, собственность на которые разграничена по состоянию  на 01.01.2025</t>
  </si>
  <si>
    <t>Темп роста (снижения) доходов от продажи зем. участков, собственность на которые разграничена ( 2024 к 2023)</t>
  </si>
  <si>
    <t>УТВЕРЖДЕНО доходы от штрафов, санкций, возмещения ущерба на 2024 год</t>
  </si>
  <si>
    <t>ИСПОЛНЕНО - штрафы, санкции, возмещ.ущерба  за 2024 год</t>
  </si>
  <si>
    <t>ИСПОЛНЕНО - штрафы, санкции, возмещ.ущерба  за 2023 год</t>
  </si>
  <si>
    <t>% исполнения от штрафов, санкций, возмещения ущерба по состоянию  на 01.01.2025</t>
  </si>
  <si>
    <t>Темп роста (снижения) по штрафам( 2024 к 2023)</t>
  </si>
  <si>
    <t>УТВЕРЖДЕНО прочие неналоговые доходы (КБК 1 17 05…) на 2024 год</t>
  </si>
  <si>
    <t>ИСПОЛНЕНО - прочие неналоговые доходы (КБК 1 17 05…)  за 2024 год</t>
  </si>
  <si>
    <t>ИСПОЛНЕНО - прочие неналоговые доходы (КБК 1 17 05…)  за 2023 год</t>
  </si>
  <si>
    <t>% исполнения прочие неналоговые доходы по состоянию  на 01.01.2025</t>
  </si>
  <si>
    <t>Темп роста (снижения) по прочим неналоговым доходам (2024 к  2023)</t>
  </si>
  <si>
    <t>УТВЕРЖДЕНО инициативные платежи на 2024 год</t>
  </si>
  <si>
    <t xml:space="preserve">ИСПОЛНЕНО - инициативные платежи (КБК 1 17 15…)  за 2024 год </t>
  </si>
  <si>
    <t xml:space="preserve">ИСПОЛНЕНО - инициативные платежи (КБК 1 17 15…)  за 2023 год </t>
  </si>
  <si>
    <t>% исполнения инициативные платежи по состоянию  на 01.01.2025</t>
  </si>
  <si>
    <t>Темп роста (снижения) по прочим неналоговым доходам ( 2024 к 2023)</t>
  </si>
  <si>
    <t xml:space="preserve">Доля неналоговых доходов в общем объеме налоговых и неналоговых доходов                                                            за 2023 год </t>
  </si>
  <si>
    <t>Доля неналоговых доходов в общем объеме налоговых и неналоговых доходов                                                              за 2024 год</t>
  </si>
  <si>
    <t>Доля  доходов от ар.платы за  землю до разгранич. соб-ти в общем объеме  неналоговых доходов   за 2023 год</t>
  </si>
  <si>
    <t>Доля  доходов от ар.платы за  землю до разгранич. соб-ти в общем объеме  неналоговых доходов   за 2024 год</t>
  </si>
  <si>
    <t>Доля  доходов от аренды имущества в общем объеме  неналоговых доходов   за 2023 год</t>
  </si>
  <si>
    <t>Доля  доходов от аренды имущества в общем объеме  неналоговых доходов   за 2024 год</t>
  </si>
  <si>
    <t>Доля  доходов от реализации имущества в общем объеме  неналоговых доходов   за 2023 год</t>
  </si>
  <si>
    <t>Доля  доходов от реализации имущества в общем объеме  неналоговых доходов   за 2024 год</t>
  </si>
  <si>
    <t>Доля  доходов от штрафных санкц в общем объеме  неналоговых доходов   за 2023 год</t>
  </si>
  <si>
    <t>Доля  доходов от штрафных санкц в общем объеме  неналоговых доходов   за 2024 год</t>
  </si>
  <si>
    <t>Всего консолид. Бюджет</t>
  </si>
  <si>
    <t>Бюджеты поселений-всего</t>
  </si>
  <si>
    <t>ВСЕГО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</si>
</sst>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%"/>
    <numFmt numFmtId="166" formatCode="0.00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7D4D5"/>
        <bgColor indexed="64"/>
      </patternFill>
    </fill>
    <fill>
      <patternFill patternType="solid">
        <fgColor rgb="FF91CA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7FE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18" fillId="0" borderId="14">
      <alignment horizontal="right"/>
    </xf>
  </cellStyleXfs>
  <cellXfs count="30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shrinkToFi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shrinkToFit="1"/>
    </xf>
    <xf numFmtId="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164" fontId="7" fillId="18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18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0" fontId="7" fillId="18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left" vertical="center"/>
    </xf>
    <xf numFmtId="3" fontId="7" fillId="19" borderId="1" xfId="0" applyNumberFormat="1" applyFont="1" applyFill="1" applyBorder="1" applyAlignment="1">
      <alignment horizontal="right" vertical="center"/>
    </xf>
    <xf numFmtId="3" fontId="7" fillId="19" borderId="1" xfId="0" applyNumberFormat="1" applyFont="1" applyFill="1" applyBorder="1" applyAlignment="1">
      <alignment horizontal="center" vertical="center"/>
    </xf>
    <xf numFmtId="3" fontId="7" fillId="19" borderId="1" xfId="0" applyNumberFormat="1" applyFont="1" applyFill="1" applyBorder="1" applyAlignment="1">
      <alignment horizontal="center" vertical="center" shrinkToFit="1"/>
    </xf>
    <xf numFmtId="164" fontId="7" fillId="19" borderId="1" xfId="1" applyNumberFormat="1" applyFont="1" applyFill="1" applyBorder="1" applyAlignment="1">
      <alignment horizontal="center" vertical="center"/>
    </xf>
    <xf numFmtId="3" fontId="7" fillId="19" borderId="1" xfId="0" applyNumberFormat="1" applyFont="1" applyFill="1" applyBorder="1" applyAlignment="1">
      <alignment horizontal="right" vertical="center" shrinkToFit="1"/>
    </xf>
    <xf numFmtId="9" fontId="7" fillId="19" borderId="1" xfId="0" applyNumberFormat="1" applyFont="1" applyFill="1" applyBorder="1" applyAlignment="1">
      <alignment horizontal="center" vertical="center"/>
    </xf>
    <xf numFmtId="3" fontId="7" fillId="19" borderId="2" xfId="0" applyNumberFormat="1" applyFont="1" applyFill="1" applyBorder="1" applyAlignment="1">
      <alignment horizontal="right" vertical="center"/>
    </xf>
    <xf numFmtId="164" fontId="7" fillId="19" borderId="2" xfId="0" applyNumberFormat="1" applyFont="1" applyFill="1" applyBorder="1" applyAlignment="1">
      <alignment horizontal="center" vertical="center"/>
    </xf>
    <xf numFmtId="164" fontId="7" fillId="19" borderId="2" xfId="1" applyNumberFormat="1" applyFont="1" applyFill="1" applyBorder="1" applyAlignment="1">
      <alignment horizontal="center" vertical="center"/>
    </xf>
    <xf numFmtId="0" fontId="7" fillId="19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10" fontId="7" fillId="18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0" fontId="7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horizontal="center" vertical="center"/>
    </xf>
    <xf numFmtId="3" fontId="12" fillId="18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3" fontId="9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7" fillId="2" borderId="0" xfId="0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/>
    <xf numFmtId="0" fontId="9" fillId="0" borderId="0" xfId="0" applyFont="1" applyFill="1" applyBorder="1"/>
    <xf numFmtId="0" fontId="6" fillId="18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6" fillId="21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4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horizontal="center" vertical="center" wrapText="1"/>
    </xf>
    <xf numFmtId="0" fontId="6" fillId="25" borderId="3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6" fillId="26" borderId="2" xfId="0" applyFont="1" applyFill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0" fontId="6" fillId="26" borderId="4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6" fillId="24" borderId="3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7" fillId="0" borderId="1" xfId="1" applyNumberFormat="1" applyFont="1" applyFill="1" applyBorder="1" applyAlignment="1">
      <alignment horizontal="right" vertical="center"/>
    </xf>
    <xf numFmtId="164" fontId="7" fillId="18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18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7" fillId="0" borderId="4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0" fontId="3" fillId="18" borderId="4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7" fillId="18" borderId="0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3" fontId="4" fillId="18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18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14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wrapText="1"/>
    </xf>
    <xf numFmtId="4" fontId="18" fillId="0" borderId="0" xfId="2" applyNumberFormat="1" applyFill="1" applyBorder="1" applyProtection="1">
      <alignment horizontal="right"/>
    </xf>
    <xf numFmtId="0" fontId="7" fillId="0" borderId="0" xfId="0" applyFont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0" fontId="6" fillId="28" borderId="2" xfId="0" applyFont="1" applyFill="1" applyBorder="1" applyAlignment="1">
      <alignment horizontal="center" vertical="center" wrapText="1"/>
    </xf>
    <xf numFmtId="0" fontId="6" fillId="28" borderId="3" xfId="0" applyFont="1" applyFill="1" applyBorder="1" applyAlignment="1">
      <alignment horizontal="center" vertical="center" wrapText="1"/>
    </xf>
    <xf numFmtId="0" fontId="6" fillId="28" borderId="4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</cellXfs>
  <cellStyles count="3">
    <cellStyle name="xl46" xfId="2"/>
    <cellStyle name="Обычный" xfId="0" builtinId="0"/>
    <cellStyle name="Процент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83;&#1086;&#1075;&#1086;&#1074;&#1072;&#1103;/0_&#1086;&#1073;&#1097;&#1080;&#1077;%20&#1076;&#1086;&#1082;&#1091;&#1084;&#1077;&#1085;&#1090;&#1099;/&#1048;&#1057;&#1055;&#1054;&#1051;&#1053;&#1045;&#1053;&#1048;&#1045;%202024/&#1048;&#1089;&#1087;&#1086;&#1083;&#1085;&#1077;&#1085;&#1086;%20&#1085;&#1072;%2001.01.2025(&#1043;&#1054;&#104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.мун.образ01.01.2025-неналог"/>
      <sheetName val="исп.мун.образ01.01.2025-налогов"/>
      <sheetName val="исп.консолид_01_01_2025"/>
      <sheetName val="исп.областной_01_01_2025"/>
      <sheetName val="исп.местные_01_01_2025"/>
      <sheetName val="исп. обл_размещ_01_01_2025"/>
    </sheetNames>
    <sheetDataSet>
      <sheetData sheetId="0"/>
      <sheetData sheetId="1">
        <row r="10">
          <cell r="F10">
            <v>168932183.53</v>
          </cell>
          <cell r="G10">
            <v>168932183.53</v>
          </cell>
          <cell r="I10">
            <v>147091482.91999999</v>
          </cell>
          <cell r="J10">
            <v>147091482.91999999</v>
          </cell>
        </row>
        <row r="11">
          <cell r="F11">
            <v>5381772706.0900002</v>
          </cell>
          <cell r="G11">
            <v>5381772706.0900002</v>
          </cell>
          <cell r="I11">
            <v>4178959477.1399999</v>
          </cell>
          <cell r="J11">
            <v>4178959477.1399999</v>
          </cell>
        </row>
        <row r="12">
          <cell r="F12">
            <v>537031125.63999999</v>
          </cell>
          <cell r="G12">
            <v>537031125.63999999</v>
          </cell>
          <cell r="I12">
            <v>458873568.98000002</v>
          </cell>
          <cell r="J12">
            <v>458873568.98000002</v>
          </cell>
        </row>
        <row r="13">
          <cell r="F13">
            <v>185776113.09</v>
          </cell>
          <cell r="G13">
            <v>185776113.09</v>
          </cell>
          <cell r="I13">
            <v>130287611.34</v>
          </cell>
          <cell r="J13">
            <v>130287611.34</v>
          </cell>
        </row>
        <row r="14">
          <cell r="F14">
            <v>287887439.5</v>
          </cell>
          <cell r="G14">
            <v>287887439.5</v>
          </cell>
          <cell r="I14">
            <v>247854684.11000001</v>
          </cell>
          <cell r="J14">
            <v>247854684.11000001</v>
          </cell>
        </row>
        <row r="15">
          <cell r="F15">
            <v>431496265.31</v>
          </cell>
          <cell r="G15">
            <v>431496265.31</v>
          </cell>
          <cell r="I15">
            <v>367105399.12</v>
          </cell>
          <cell r="J15">
            <v>367105399.12</v>
          </cell>
        </row>
        <row r="16">
          <cell r="F16">
            <v>6992895833.1600008</v>
          </cell>
          <cell r="G16">
            <v>6992895833.1600008</v>
          </cell>
          <cell r="I16">
            <v>5530172223.6099987</v>
          </cell>
          <cell r="J16">
            <v>5530172223.6099987</v>
          </cell>
        </row>
        <row r="18">
          <cell r="F18">
            <v>34157733.409999996</v>
          </cell>
          <cell r="G18">
            <v>19492017.43</v>
          </cell>
          <cell r="H18">
            <v>14665715.98</v>
          </cell>
          <cell r="I18">
            <v>31109262.520000003</v>
          </cell>
          <cell r="J18">
            <v>18346498.690000001</v>
          </cell>
          <cell r="K18">
            <v>12762763.83</v>
          </cell>
        </row>
        <row r="19">
          <cell r="F19">
            <v>133203443.18000001</v>
          </cell>
          <cell r="G19">
            <v>75215832.920000002</v>
          </cell>
          <cell r="H19">
            <v>57987610.259999998</v>
          </cell>
          <cell r="I19">
            <v>103947217.22</v>
          </cell>
          <cell r="J19">
            <v>56274836.829999998</v>
          </cell>
          <cell r="K19">
            <v>47672380.390000001</v>
          </cell>
        </row>
        <row r="20">
          <cell r="F20">
            <v>189741032.31</v>
          </cell>
          <cell r="G20">
            <v>104666262.37</v>
          </cell>
          <cell r="H20">
            <v>85074769.939999998</v>
          </cell>
          <cell r="I20">
            <v>167840019.47999999</v>
          </cell>
          <cell r="J20">
            <v>100614371.81999999</v>
          </cell>
          <cell r="K20">
            <v>67225647.659999996</v>
          </cell>
        </row>
        <row r="21">
          <cell r="F21">
            <v>211748661.62</v>
          </cell>
          <cell r="G21">
            <v>106617363.86</v>
          </cell>
          <cell r="H21">
            <v>105131297.75999999</v>
          </cell>
          <cell r="I21">
            <v>156641149.90000001</v>
          </cell>
          <cell r="J21">
            <v>77936190.560000002</v>
          </cell>
          <cell r="K21">
            <v>78704959.340000004</v>
          </cell>
        </row>
        <row r="22">
          <cell r="F22">
            <v>1032411282.4400001</v>
          </cell>
          <cell r="G22">
            <v>881672117.20000005</v>
          </cell>
          <cell r="H22">
            <v>150739165.24000001</v>
          </cell>
          <cell r="I22">
            <v>805720464.10000002</v>
          </cell>
          <cell r="J22">
            <v>686485043.59000003</v>
          </cell>
          <cell r="K22">
            <v>119235420.51000001</v>
          </cell>
        </row>
        <row r="23">
          <cell r="F23">
            <v>117017337.38000001</v>
          </cell>
          <cell r="G23">
            <v>81868925.510000005</v>
          </cell>
          <cell r="H23">
            <v>35148411.870000005</v>
          </cell>
          <cell r="I23">
            <v>84248576.799999997</v>
          </cell>
          <cell r="J23">
            <v>51516213.850000001</v>
          </cell>
          <cell r="K23">
            <v>32732362.949999999</v>
          </cell>
        </row>
        <row r="24">
          <cell r="F24">
            <v>353090184.65999997</v>
          </cell>
          <cell r="G24">
            <v>200631477.63999999</v>
          </cell>
          <cell r="H24">
            <v>152458707.01999998</v>
          </cell>
          <cell r="I24">
            <v>281261283.93000001</v>
          </cell>
          <cell r="J24">
            <v>147533539.94</v>
          </cell>
          <cell r="K24">
            <v>133727743.98999999</v>
          </cell>
        </row>
        <row r="25">
          <cell r="F25">
            <v>194055734.46000001</v>
          </cell>
          <cell r="G25">
            <v>105294453.87</v>
          </cell>
          <cell r="H25">
            <v>88761280.590000004</v>
          </cell>
          <cell r="I25">
            <v>183880656.69</v>
          </cell>
          <cell r="J25">
            <v>93900665.25</v>
          </cell>
          <cell r="K25">
            <v>89979991.439999998</v>
          </cell>
        </row>
        <row r="26">
          <cell r="F26">
            <v>244955141.66</v>
          </cell>
          <cell r="G26">
            <v>175753165.81999999</v>
          </cell>
          <cell r="H26">
            <v>69201975.840000004</v>
          </cell>
          <cell r="I26">
            <v>247327868.87</v>
          </cell>
          <cell r="J26">
            <v>184481670.80000001</v>
          </cell>
          <cell r="K26">
            <v>62846198.07</v>
          </cell>
        </row>
        <row r="27">
          <cell r="F27">
            <v>52780247.950000003</v>
          </cell>
          <cell r="G27">
            <v>34073394.310000002</v>
          </cell>
          <cell r="H27">
            <v>18706853.640000001</v>
          </cell>
          <cell r="I27">
            <v>48135825.609999999</v>
          </cell>
          <cell r="J27">
            <v>30127847.460000001</v>
          </cell>
          <cell r="K27">
            <v>18007978.150000002</v>
          </cell>
        </row>
        <row r="28">
          <cell r="F28">
            <v>155273090.22</v>
          </cell>
          <cell r="G28">
            <v>106745712.53</v>
          </cell>
          <cell r="H28">
            <v>48527377.689999998</v>
          </cell>
          <cell r="I28">
            <v>123983701.66000001</v>
          </cell>
          <cell r="J28">
            <v>77519263.870000005</v>
          </cell>
          <cell r="K28">
            <v>46464437.790000007</v>
          </cell>
        </row>
        <row r="29">
          <cell r="F29">
            <v>49524414.340000004</v>
          </cell>
          <cell r="G29">
            <v>25735736.550000001</v>
          </cell>
          <cell r="H29">
            <v>23788677.789999999</v>
          </cell>
          <cell r="I29">
            <v>42937972.519999996</v>
          </cell>
          <cell r="J29">
            <v>22136461.289999999</v>
          </cell>
          <cell r="K29">
            <v>20801511.229999997</v>
          </cell>
        </row>
        <row r="30">
          <cell r="F30">
            <v>372661831.80000001</v>
          </cell>
          <cell r="G30">
            <v>158224679.24000001</v>
          </cell>
          <cell r="H30">
            <v>214437152.56</v>
          </cell>
          <cell r="I30">
            <v>310485449.06</v>
          </cell>
          <cell r="J30">
            <v>131516818.61</v>
          </cell>
          <cell r="K30">
            <v>178968630.44999999</v>
          </cell>
        </row>
        <row r="31">
          <cell r="F31">
            <v>148728884.56999999</v>
          </cell>
          <cell r="G31">
            <v>83403623.909999996</v>
          </cell>
          <cell r="H31">
            <v>65325260.660000004</v>
          </cell>
          <cell r="I31">
            <v>131571662.76000001</v>
          </cell>
          <cell r="J31">
            <v>72046531.5</v>
          </cell>
          <cell r="K31">
            <v>59525131.260000005</v>
          </cell>
        </row>
        <row r="32">
          <cell r="F32">
            <v>501282234.69</v>
          </cell>
          <cell r="G32">
            <v>254882673.97</v>
          </cell>
          <cell r="H32">
            <v>246399560.72</v>
          </cell>
          <cell r="I32">
            <v>396858973.25999999</v>
          </cell>
          <cell r="J32">
            <v>202600429.80000001</v>
          </cell>
          <cell r="K32">
            <v>194258543.45999998</v>
          </cell>
        </row>
        <row r="33">
          <cell r="F33">
            <v>113495150.65000001</v>
          </cell>
          <cell r="G33">
            <v>68065843.5</v>
          </cell>
          <cell r="H33">
            <v>45429307.149999999</v>
          </cell>
          <cell r="I33">
            <v>94141753.329999998</v>
          </cell>
          <cell r="J33">
            <v>53134436.039999999</v>
          </cell>
          <cell r="K33">
            <v>41007317.289999999</v>
          </cell>
        </row>
        <row r="34">
          <cell r="F34">
            <v>144256397.45000002</v>
          </cell>
          <cell r="G34">
            <v>101712690.93000001</v>
          </cell>
          <cell r="H34">
            <v>42543706.520000003</v>
          </cell>
          <cell r="I34">
            <v>89443267.049999997</v>
          </cell>
          <cell r="J34">
            <v>67382787.530000001</v>
          </cell>
          <cell r="K34">
            <v>22060479.52</v>
          </cell>
        </row>
        <row r="35">
          <cell r="F35">
            <v>639625170.30999994</v>
          </cell>
          <cell r="G35">
            <v>360619784.77999997</v>
          </cell>
          <cell r="H35">
            <v>279005385.53000003</v>
          </cell>
          <cell r="I35">
            <v>542086247.62</v>
          </cell>
          <cell r="J35">
            <v>305868753.80000001</v>
          </cell>
          <cell r="K35">
            <v>236217493.81999999</v>
          </cell>
        </row>
        <row r="36">
          <cell r="F36">
            <v>172986022.63</v>
          </cell>
          <cell r="G36">
            <v>136587333.97999999</v>
          </cell>
          <cell r="H36">
            <v>36398688.649999999</v>
          </cell>
          <cell r="I36">
            <v>130933277.3</v>
          </cell>
          <cell r="J36">
            <v>101995930.45999999</v>
          </cell>
          <cell r="K36">
            <v>28937346.84</v>
          </cell>
        </row>
        <row r="37">
          <cell r="F37">
            <v>208661474.16000003</v>
          </cell>
          <cell r="G37">
            <v>117290944.37</v>
          </cell>
          <cell r="H37">
            <v>91370529.790000007</v>
          </cell>
          <cell r="I37">
            <v>176802270.46000001</v>
          </cell>
          <cell r="J37">
            <v>93923648.260000005</v>
          </cell>
          <cell r="K37">
            <v>82878622.200000003</v>
          </cell>
        </row>
        <row r="38">
          <cell r="F38">
            <v>108401267.65000001</v>
          </cell>
          <cell r="G38">
            <v>63194116.57</v>
          </cell>
          <cell r="H38">
            <v>45207151.080000006</v>
          </cell>
          <cell r="I38">
            <v>100132590.78</v>
          </cell>
          <cell r="J38">
            <v>60739780.799999997</v>
          </cell>
          <cell r="K38">
            <v>39392809.979999997</v>
          </cell>
        </row>
        <row r="39">
          <cell r="F39">
            <v>5178056737.539999</v>
          </cell>
          <cell r="G39">
            <v>3261748151.2599993</v>
          </cell>
          <cell r="H39">
            <v>1916308586.28</v>
          </cell>
          <cell r="I39">
            <v>4249489490.9200001</v>
          </cell>
          <cell r="J39">
            <v>2636081720.75</v>
          </cell>
          <cell r="K39">
            <v>1613407770.1699998</v>
          </cell>
        </row>
        <row r="40">
          <cell r="F40">
            <v>12170952570.700001</v>
          </cell>
          <cell r="G40">
            <v>10254643984.42</v>
          </cell>
          <cell r="H40">
            <v>1916308586.28</v>
          </cell>
          <cell r="I40">
            <v>9779661714.5299988</v>
          </cell>
          <cell r="J40">
            <v>8166253944.3599987</v>
          </cell>
          <cell r="K40">
            <v>1613407770.1699998</v>
          </cell>
        </row>
        <row r="41">
          <cell r="F41">
            <v>50166614799.400002</v>
          </cell>
          <cell r="I41">
            <v>41640540723.220001</v>
          </cell>
        </row>
        <row r="42">
          <cell r="F42">
            <v>62324014506.489998</v>
          </cell>
          <cell r="G42">
            <v>10254643984.42</v>
          </cell>
          <cell r="H42">
            <v>1916308586.28</v>
          </cell>
          <cell r="I42">
            <v>51412839943.699997</v>
          </cell>
          <cell r="J42">
            <v>8166253944.3599987</v>
          </cell>
          <cell r="K42">
            <v>1613407770.1699998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7"/>
  <sheetViews>
    <sheetView tabSelected="1" zoomScaleNormal="10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" sqref="F2:H2"/>
    </sheetView>
  </sheetViews>
  <sheetFormatPr defaultRowHeight="15.75" outlineLevelRow="1" outlineLevelCol="1" x14ac:dyDescent="0.2"/>
  <cols>
    <col min="1" max="1" width="4" style="168" customWidth="1"/>
    <col min="2" max="2" width="24.85546875" style="169" customWidth="1"/>
    <col min="3" max="3" width="18" style="2" hidden="1" customWidth="1" outlineLevel="1"/>
    <col min="4" max="4" width="17.5703125" style="167" hidden="1" customWidth="1" outlineLevel="1"/>
    <col min="5" max="5" width="17.140625" style="2" hidden="1" customWidth="1" outlineLevel="1"/>
    <col min="6" max="6" width="16.42578125" style="2" customWidth="1" collapsed="1"/>
    <col min="7" max="7" width="17.5703125" style="2" customWidth="1"/>
    <col min="8" max="8" width="15.7109375" style="2" customWidth="1"/>
    <col min="9" max="9" width="16.5703125" style="2" hidden="1" customWidth="1" outlineLevel="1"/>
    <col min="10" max="10" width="17.28515625" style="2" hidden="1" customWidth="1" outlineLevel="1"/>
    <col min="11" max="11" width="15.7109375" style="2" hidden="1" customWidth="1" outlineLevel="1"/>
    <col min="12" max="12" width="10.7109375" style="2" customWidth="1" collapsed="1"/>
    <col min="13" max="17" width="10.7109375" style="2" customWidth="1"/>
    <col min="18" max="18" width="16.5703125" style="2" hidden="1" customWidth="1" outlineLevel="1"/>
    <col min="19" max="19" width="17.85546875" style="2" hidden="1" customWidth="1" outlineLevel="1"/>
    <col min="20" max="20" width="16.7109375" style="2" hidden="1" customWidth="1" outlineLevel="1"/>
    <col min="21" max="21" width="17.42578125" style="2" customWidth="1" collapsed="1"/>
    <col min="22" max="22" width="17.28515625" style="2" customWidth="1"/>
    <col min="23" max="23" width="16.7109375" style="2" customWidth="1"/>
    <col min="24" max="24" width="18.28515625" style="2" hidden="1" customWidth="1" outlineLevel="1"/>
    <col min="25" max="25" width="16.7109375" style="2" hidden="1" customWidth="1" outlineLevel="1"/>
    <col min="26" max="26" width="15.7109375" style="2" hidden="1" customWidth="1" outlineLevel="1"/>
    <col min="27" max="27" width="10.7109375" style="2" customWidth="1" collapsed="1"/>
    <col min="28" max="32" width="10.7109375" style="2" customWidth="1"/>
    <col min="33" max="33" width="17.140625" style="2" hidden="1" customWidth="1" outlineLevel="1"/>
    <col min="34" max="34" width="17.42578125" style="2" hidden="1" customWidth="1" outlineLevel="1"/>
    <col min="35" max="35" width="16.7109375" style="2" hidden="1" customWidth="1" outlineLevel="1"/>
    <col min="36" max="36" width="18" style="2" customWidth="1" collapsed="1"/>
    <col min="37" max="37" width="18.140625" style="2" customWidth="1"/>
    <col min="38" max="38" width="16.7109375" style="2" customWidth="1"/>
    <col min="39" max="39" width="17.85546875" style="2" hidden="1" customWidth="1" outlineLevel="1"/>
    <col min="40" max="40" width="16.85546875" style="2" hidden="1" customWidth="1" outlineLevel="1"/>
    <col min="41" max="41" width="15.42578125" style="2" hidden="1" customWidth="1" outlineLevel="1"/>
    <col min="42" max="42" width="10.7109375" style="2" customWidth="1" collapsed="1"/>
    <col min="43" max="47" width="10.7109375" style="2" customWidth="1"/>
    <col min="48" max="48" width="15.28515625" style="2" hidden="1" customWidth="1" outlineLevel="1"/>
    <col min="49" max="49" width="15.85546875" style="2" hidden="1" customWidth="1" outlineLevel="1"/>
    <col min="50" max="50" width="16.7109375" style="2" hidden="1" customWidth="1" outlineLevel="1"/>
    <col min="51" max="51" width="16.42578125" style="2" customWidth="1" collapsed="1"/>
    <col min="52" max="52" width="15.85546875" style="2" customWidth="1"/>
    <col min="53" max="53" width="16.7109375" style="2" customWidth="1"/>
    <col min="54" max="54" width="16.42578125" style="2" hidden="1" customWidth="1" outlineLevel="1"/>
    <col min="55" max="55" width="14.42578125" style="2" hidden="1" customWidth="1" outlineLevel="1"/>
    <col min="56" max="56" width="13.7109375" style="2" hidden="1" customWidth="1" outlineLevel="1"/>
    <col min="57" max="57" width="10.7109375" style="2" customWidth="1" collapsed="1"/>
    <col min="58" max="62" width="10.7109375" style="2" customWidth="1"/>
    <col min="63" max="63" width="16.28515625" style="2" hidden="1" customWidth="1" outlineLevel="1"/>
    <col min="64" max="64" width="15.85546875" style="2" hidden="1" customWidth="1" outlineLevel="1"/>
    <col min="65" max="65" width="16.7109375" style="2" hidden="1" customWidth="1" outlineLevel="1"/>
    <col min="66" max="66" width="16.85546875" style="2" customWidth="1" collapsed="1"/>
    <col min="67" max="67" width="15.85546875" style="2" customWidth="1"/>
    <col min="68" max="68" width="16.7109375" style="2" customWidth="1"/>
    <col min="69" max="69" width="16" style="2" hidden="1" customWidth="1" outlineLevel="1"/>
    <col min="70" max="70" width="15.7109375" style="2" hidden="1" customWidth="1" outlineLevel="1"/>
    <col min="71" max="71" width="14.140625" style="2" hidden="1" customWidth="1" outlineLevel="1"/>
    <col min="72" max="72" width="10.7109375" style="2" customWidth="1" collapsed="1"/>
    <col min="73" max="77" width="10.7109375" style="2" customWidth="1"/>
    <col min="78" max="78" width="13.7109375" style="2" hidden="1" customWidth="1" outlineLevel="1"/>
    <col min="79" max="79" width="15.85546875" style="2" hidden="1" customWidth="1" outlineLevel="1"/>
    <col min="80" max="80" width="15.5703125" style="2" hidden="1" customWidth="1" outlineLevel="1"/>
    <col min="81" max="81" width="14.85546875" style="2" customWidth="1" collapsed="1"/>
    <col min="82" max="82" width="15.85546875" style="2" customWidth="1"/>
    <col min="83" max="83" width="14.7109375" style="2" customWidth="1"/>
    <col min="84" max="84" width="14.85546875" style="2" hidden="1" customWidth="1" outlineLevel="1"/>
    <col min="85" max="85" width="15.7109375" style="2" hidden="1" customWidth="1" outlineLevel="1"/>
    <col min="86" max="86" width="12.5703125" style="2" hidden="1" customWidth="1" outlineLevel="1"/>
    <col min="87" max="87" width="13.28515625" style="2" customWidth="1" collapsed="1"/>
    <col min="88" max="88" width="12.85546875" style="2" customWidth="1"/>
    <col min="89" max="89" width="10.7109375" style="2" customWidth="1"/>
    <col min="90" max="90" width="11.85546875" style="2" customWidth="1"/>
    <col min="91" max="91" width="11.7109375" style="2" customWidth="1"/>
    <col min="92" max="92" width="10.7109375" style="2" customWidth="1"/>
    <col min="93" max="93" width="13.28515625" style="2" hidden="1" customWidth="1" outlineLevel="1"/>
    <col min="94" max="94" width="15.85546875" style="2" hidden="1" customWidth="1" outlineLevel="1"/>
    <col min="95" max="95" width="14.140625" style="2" hidden="1" customWidth="1" outlineLevel="1"/>
    <col min="96" max="96" width="14" style="2" customWidth="1" collapsed="1"/>
    <col min="97" max="97" width="15.85546875" style="2" customWidth="1"/>
    <col min="98" max="98" width="13.42578125" style="2" customWidth="1"/>
    <col min="99" max="99" width="13.42578125" style="2" hidden="1" customWidth="1" outlineLevel="1"/>
    <col min="100" max="101" width="14.42578125" style="2" hidden="1" customWidth="1" outlineLevel="1"/>
    <col min="102" max="102" width="10.7109375" style="2" customWidth="1" collapsed="1"/>
    <col min="103" max="107" width="10.7109375" style="2" customWidth="1"/>
    <col min="108" max="108" width="13.7109375" style="2" hidden="1" customWidth="1" outlineLevel="1" collapsed="1"/>
    <col min="109" max="109" width="15.85546875" style="2" hidden="1" customWidth="1" outlineLevel="1"/>
    <col min="110" max="110" width="14.85546875" style="2" hidden="1" customWidth="1" outlineLevel="1"/>
    <col min="111" max="111" width="14.28515625" style="2" customWidth="1" collapsed="1"/>
    <col min="112" max="112" width="15.85546875" style="2" customWidth="1"/>
    <col min="113" max="113" width="14.28515625" style="2" customWidth="1"/>
    <col min="114" max="114" width="13" style="2" hidden="1" customWidth="1" outlineLevel="1"/>
    <col min="115" max="115" width="13.42578125" style="2" hidden="1" customWidth="1" outlineLevel="1"/>
    <col min="116" max="116" width="12.140625" style="2" hidden="1" customWidth="1" outlineLevel="1"/>
    <col min="117" max="117" width="10.7109375" style="2" customWidth="1" collapsed="1"/>
    <col min="118" max="122" width="10.7109375" style="2" customWidth="1"/>
    <col min="123" max="123" width="14.28515625" style="2" hidden="1" customWidth="1" outlineLevel="1"/>
    <col min="124" max="124" width="15.85546875" style="2" hidden="1" customWidth="1" outlineLevel="1"/>
    <col min="125" max="125" width="15.42578125" style="2" hidden="1" customWidth="1" outlineLevel="1"/>
    <col min="126" max="126" width="14.7109375" style="2" customWidth="1" collapsed="1"/>
    <col min="127" max="127" width="15.85546875" style="2" customWidth="1"/>
    <col min="128" max="128" width="14.85546875" style="2" customWidth="1"/>
    <col min="129" max="129" width="14.7109375" style="2" hidden="1" customWidth="1" outlineLevel="1"/>
    <col min="130" max="130" width="15.28515625" style="2" hidden="1" customWidth="1" outlineLevel="1"/>
    <col min="131" max="131" width="13" style="2" hidden="1" customWidth="1" outlineLevel="1"/>
    <col min="132" max="132" width="10.7109375" style="2" customWidth="1" collapsed="1"/>
    <col min="133" max="137" width="10.7109375" style="2" customWidth="1"/>
    <col min="138" max="138" width="16.28515625" style="2" hidden="1" customWidth="1" outlineLevel="1"/>
    <col min="139" max="139" width="15.85546875" style="2" hidden="1" customWidth="1" outlineLevel="1"/>
    <col min="140" max="140" width="15" style="2" hidden="1" customWidth="1" outlineLevel="1"/>
    <col min="141" max="141" width="16" style="2" customWidth="1" collapsed="1"/>
    <col min="142" max="142" width="15.85546875" style="2" customWidth="1"/>
    <col min="143" max="143" width="15.28515625" style="2" customWidth="1"/>
    <col min="144" max="144" width="16" style="2" hidden="1" customWidth="1" outlineLevel="1"/>
    <col min="145" max="145" width="16.28515625" style="2" hidden="1" customWidth="1" outlineLevel="1"/>
    <col min="146" max="146" width="13.5703125" style="2" hidden="1" customWidth="1" outlineLevel="1"/>
    <col min="147" max="147" width="10.7109375" style="2" customWidth="1" collapsed="1"/>
    <col min="148" max="152" width="10.7109375" style="2" customWidth="1"/>
    <col min="153" max="153" width="14.5703125" style="2" hidden="1" customWidth="1" outlineLevel="1"/>
    <col min="154" max="154" width="15.85546875" style="2" hidden="1" customWidth="1" outlineLevel="1"/>
    <col min="155" max="155" width="12.28515625" style="2" hidden="1" customWidth="1" outlineLevel="1"/>
    <col min="156" max="156" width="12.85546875" style="2" customWidth="1" collapsed="1"/>
    <col min="157" max="157" width="15.85546875" style="2" customWidth="1"/>
    <col min="158" max="158" width="12.7109375" style="2" customWidth="1"/>
    <col min="159" max="159" width="12.28515625" style="2" hidden="1" customWidth="1" outlineLevel="1"/>
    <col min="160" max="160" width="14.7109375" style="2" hidden="1" customWidth="1" outlineLevel="1"/>
    <col min="161" max="161" width="12.7109375" style="2" hidden="1" customWidth="1" outlineLevel="1"/>
    <col min="162" max="162" width="10.7109375" style="2" customWidth="1" collapsed="1"/>
    <col min="163" max="167" width="10.7109375" style="2" customWidth="1"/>
    <col min="168" max="168" width="14.28515625" style="2" hidden="1" customWidth="1" outlineLevel="1"/>
    <col min="169" max="169" width="15.85546875" style="2" hidden="1" customWidth="1" outlineLevel="1"/>
    <col min="170" max="170" width="12.7109375" style="2" hidden="1" customWidth="1" outlineLevel="1"/>
    <col min="171" max="171" width="14.5703125" style="2" customWidth="1" collapsed="1"/>
    <col min="172" max="172" width="15.85546875" style="2" customWidth="1"/>
    <col min="173" max="173" width="14.42578125" style="2" customWidth="1"/>
    <col min="174" max="174" width="14.140625" style="2" hidden="1" customWidth="1" outlineLevel="1"/>
    <col min="175" max="175" width="16.28515625" style="2" hidden="1" customWidth="1" outlineLevel="1"/>
    <col min="176" max="176" width="12.28515625" style="2" hidden="1" customWidth="1" outlineLevel="1"/>
    <col min="177" max="177" width="10.7109375" style="2" customWidth="1" collapsed="1"/>
    <col min="178" max="182" width="10.7109375" style="2" customWidth="1"/>
    <col min="183" max="183" width="14.140625" style="2" customWidth="1"/>
    <col min="184" max="184" width="15.85546875" style="2" customWidth="1"/>
    <col min="185" max="185" width="12.7109375" style="2" customWidth="1"/>
    <col min="186" max="186" width="14.140625" style="2" hidden="1" customWidth="1" outlineLevel="1"/>
    <col min="187" max="187" width="15.7109375" style="2" hidden="1" customWidth="1" outlineLevel="1"/>
    <col min="188" max="188" width="13.140625" style="2" hidden="1" customWidth="1" outlineLevel="1"/>
    <col min="189" max="189" width="10.42578125" style="2" customWidth="1" collapsed="1"/>
    <col min="190" max="190" width="10.7109375" style="2" customWidth="1"/>
    <col min="191" max="191" width="11.28515625" style="2" customWidth="1"/>
    <col min="192" max="228" width="10.7109375" style="2" hidden="1" customWidth="1" outlineLevel="1"/>
    <col min="229" max="229" width="12.28515625" style="2" hidden="1" customWidth="1" outlineLevel="1"/>
    <col min="230" max="231" width="10.7109375" style="2" hidden="1" customWidth="1" outlineLevel="1"/>
    <col min="232" max="232" width="11.7109375" style="2" hidden="1" customWidth="1" outlineLevel="1"/>
    <col min="233" max="239" width="10.7109375" style="2" hidden="1" customWidth="1" outlineLevel="1"/>
    <col min="240" max="240" width="10.7109375" style="3" customWidth="1" collapsed="1"/>
    <col min="241" max="16384" width="9.140625" style="3"/>
  </cols>
  <sheetData>
    <row r="1" spans="1:256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256" s="60" customFormat="1" ht="76.5" customHeight="1" x14ac:dyDescent="0.2">
      <c r="A2" s="4"/>
      <c r="B2" s="5"/>
      <c r="C2" s="173" t="s">
        <v>1</v>
      </c>
      <c r="D2" s="174"/>
      <c r="E2" s="175"/>
      <c r="F2" s="293" t="s">
        <v>2</v>
      </c>
      <c r="G2" s="294"/>
      <c r="H2" s="295"/>
      <c r="I2" s="293" t="s">
        <v>3</v>
      </c>
      <c r="J2" s="294"/>
      <c r="K2" s="295"/>
      <c r="L2" s="173" t="s">
        <v>4</v>
      </c>
      <c r="M2" s="174"/>
      <c r="N2" s="175"/>
      <c r="O2" s="173" t="s">
        <v>5</v>
      </c>
      <c r="P2" s="174"/>
      <c r="Q2" s="175"/>
      <c r="R2" s="296" t="s">
        <v>6</v>
      </c>
      <c r="S2" s="296"/>
      <c r="T2" s="296"/>
      <c r="U2" s="296" t="s">
        <v>7</v>
      </c>
      <c r="V2" s="296"/>
      <c r="W2" s="296"/>
      <c r="X2" s="296" t="s">
        <v>8</v>
      </c>
      <c r="Y2" s="296"/>
      <c r="Z2" s="296"/>
      <c r="AA2" s="290" t="s">
        <v>9</v>
      </c>
      <c r="AB2" s="291"/>
      <c r="AC2" s="292"/>
      <c r="AD2" s="290" t="s">
        <v>10</v>
      </c>
      <c r="AE2" s="291"/>
      <c r="AF2" s="292"/>
      <c r="AG2" s="16" t="s">
        <v>11</v>
      </c>
      <c r="AH2" s="16"/>
      <c r="AI2" s="16"/>
      <c r="AJ2" s="16" t="s">
        <v>12</v>
      </c>
      <c r="AK2" s="16"/>
      <c r="AL2" s="16"/>
      <c r="AM2" s="16" t="s">
        <v>13</v>
      </c>
      <c r="AN2" s="16"/>
      <c r="AO2" s="16"/>
      <c r="AP2" s="17" t="s">
        <v>14</v>
      </c>
      <c r="AQ2" s="18"/>
      <c r="AR2" s="19"/>
      <c r="AS2" s="17" t="s">
        <v>15</v>
      </c>
      <c r="AT2" s="18"/>
      <c r="AU2" s="19"/>
      <c r="AV2" s="20" t="s">
        <v>16</v>
      </c>
      <c r="AW2" s="20"/>
      <c r="AX2" s="20"/>
      <c r="AY2" s="21" t="s">
        <v>17</v>
      </c>
      <c r="AZ2" s="22"/>
      <c r="BA2" s="23"/>
      <c r="BB2" s="21" t="s">
        <v>18</v>
      </c>
      <c r="BC2" s="22"/>
      <c r="BD2" s="23"/>
      <c r="BE2" s="24" t="s">
        <v>19</v>
      </c>
      <c r="BF2" s="25"/>
      <c r="BG2" s="26"/>
      <c r="BH2" s="24" t="s">
        <v>20</v>
      </c>
      <c r="BI2" s="25"/>
      <c r="BJ2" s="26"/>
      <c r="BK2" s="27" t="s">
        <v>21</v>
      </c>
      <c r="BL2" s="27"/>
      <c r="BM2" s="27"/>
      <c r="BN2" s="27" t="s">
        <v>22</v>
      </c>
      <c r="BO2" s="27"/>
      <c r="BP2" s="27"/>
      <c r="BQ2" s="27" t="s">
        <v>23</v>
      </c>
      <c r="BR2" s="27"/>
      <c r="BS2" s="27"/>
      <c r="BT2" s="28" t="s">
        <v>24</v>
      </c>
      <c r="BU2" s="29"/>
      <c r="BV2" s="30"/>
      <c r="BW2" s="28" t="s">
        <v>25</v>
      </c>
      <c r="BX2" s="29"/>
      <c r="BY2" s="30"/>
      <c r="BZ2" s="31" t="s">
        <v>26</v>
      </c>
      <c r="CA2" s="31"/>
      <c r="CB2" s="31"/>
      <c r="CC2" s="31" t="s">
        <v>27</v>
      </c>
      <c r="CD2" s="31"/>
      <c r="CE2" s="31"/>
      <c r="CF2" s="31" t="s">
        <v>28</v>
      </c>
      <c r="CG2" s="31"/>
      <c r="CH2" s="31"/>
      <c r="CI2" s="32" t="s">
        <v>29</v>
      </c>
      <c r="CJ2" s="33"/>
      <c r="CK2" s="34"/>
      <c r="CL2" s="32" t="s">
        <v>30</v>
      </c>
      <c r="CM2" s="33"/>
      <c r="CN2" s="34"/>
      <c r="CO2" s="35" t="s">
        <v>31</v>
      </c>
      <c r="CP2" s="35"/>
      <c r="CQ2" s="35"/>
      <c r="CR2" s="36" t="s">
        <v>32</v>
      </c>
      <c r="CS2" s="37"/>
      <c r="CT2" s="38"/>
      <c r="CU2" s="36" t="s">
        <v>33</v>
      </c>
      <c r="CV2" s="37"/>
      <c r="CW2" s="38"/>
      <c r="CX2" s="39" t="s">
        <v>34</v>
      </c>
      <c r="CY2" s="40"/>
      <c r="CZ2" s="41"/>
      <c r="DA2" s="39" t="s">
        <v>35</v>
      </c>
      <c r="DB2" s="40"/>
      <c r="DC2" s="41"/>
      <c r="DD2" s="31" t="s">
        <v>36</v>
      </c>
      <c r="DE2" s="31"/>
      <c r="DF2" s="31"/>
      <c r="DG2" s="31" t="s">
        <v>37</v>
      </c>
      <c r="DH2" s="31"/>
      <c r="DI2" s="31"/>
      <c r="DJ2" s="31" t="s">
        <v>38</v>
      </c>
      <c r="DK2" s="31"/>
      <c r="DL2" s="31"/>
      <c r="DM2" s="32" t="s">
        <v>39</v>
      </c>
      <c r="DN2" s="33"/>
      <c r="DO2" s="34"/>
      <c r="DP2" s="32" t="s">
        <v>40</v>
      </c>
      <c r="DQ2" s="33"/>
      <c r="DR2" s="34"/>
      <c r="DS2" s="42" t="s">
        <v>41</v>
      </c>
      <c r="DT2" s="42"/>
      <c r="DU2" s="42"/>
      <c r="DV2" s="43" t="s">
        <v>42</v>
      </c>
      <c r="DW2" s="43"/>
      <c r="DX2" s="43"/>
      <c r="DY2" s="43" t="s">
        <v>43</v>
      </c>
      <c r="DZ2" s="43"/>
      <c r="EA2" s="43"/>
      <c r="EB2" s="6" t="s">
        <v>44</v>
      </c>
      <c r="EC2" s="7"/>
      <c r="ED2" s="8"/>
      <c r="EE2" s="6" t="s">
        <v>45</v>
      </c>
      <c r="EF2" s="7"/>
      <c r="EG2" s="8"/>
      <c r="EH2" s="44" t="s">
        <v>46</v>
      </c>
      <c r="EI2" s="44"/>
      <c r="EJ2" s="44"/>
      <c r="EK2" s="44" t="s">
        <v>47</v>
      </c>
      <c r="EL2" s="44"/>
      <c r="EM2" s="44"/>
      <c r="EN2" s="44" t="s">
        <v>48</v>
      </c>
      <c r="EO2" s="44"/>
      <c r="EP2" s="44"/>
      <c r="EQ2" s="45" t="s">
        <v>49</v>
      </c>
      <c r="ER2" s="46"/>
      <c r="ES2" s="47"/>
      <c r="ET2" s="45" t="s">
        <v>50</v>
      </c>
      <c r="EU2" s="46"/>
      <c r="EV2" s="47"/>
      <c r="EW2" s="12" t="s">
        <v>51</v>
      </c>
      <c r="EX2" s="12"/>
      <c r="EY2" s="12"/>
      <c r="EZ2" s="12" t="s">
        <v>52</v>
      </c>
      <c r="FA2" s="12"/>
      <c r="FB2" s="12"/>
      <c r="FC2" s="12" t="s">
        <v>53</v>
      </c>
      <c r="FD2" s="12"/>
      <c r="FE2" s="12"/>
      <c r="FF2" s="13" t="s">
        <v>54</v>
      </c>
      <c r="FG2" s="14"/>
      <c r="FH2" s="15"/>
      <c r="FI2" s="13" t="s">
        <v>55</v>
      </c>
      <c r="FJ2" s="14"/>
      <c r="FK2" s="15"/>
      <c r="FL2" s="48" t="s">
        <v>56</v>
      </c>
      <c r="FM2" s="48"/>
      <c r="FN2" s="48"/>
      <c r="FO2" s="31" t="s">
        <v>57</v>
      </c>
      <c r="FP2" s="31"/>
      <c r="FQ2" s="31"/>
      <c r="FR2" s="31" t="s">
        <v>58</v>
      </c>
      <c r="FS2" s="31"/>
      <c r="FT2" s="31"/>
      <c r="FU2" s="32" t="s">
        <v>59</v>
      </c>
      <c r="FV2" s="33"/>
      <c r="FW2" s="34"/>
      <c r="FX2" s="32" t="s">
        <v>60</v>
      </c>
      <c r="FY2" s="33"/>
      <c r="FZ2" s="34"/>
      <c r="GA2" s="9" t="s">
        <v>61</v>
      </c>
      <c r="GB2" s="10"/>
      <c r="GC2" s="11"/>
      <c r="GD2" s="9" t="s">
        <v>62</v>
      </c>
      <c r="GE2" s="10"/>
      <c r="GF2" s="11"/>
      <c r="GG2" s="6" t="s">
        <v>63</v>
      </c>
      <c r="GH2" s="7"/>
      <c r="GI2" s="8"/>
      <c r="GJ2" s="49" t="s">
        <v>64</v>
      </c>
      <c r="GK2" s="49"/>
      <c r="GL2" s="49"/>
      <c r="GM2" s="49" t="s">
        <v>65</v>
      </c>
      <c r="GN2" s="49"/>
      <c r="GO2" s="49"/>
      <c r="GP2" s="50" t="s">
        <v>66</v>
      </c>
      <c r="GQ2" s="50"/>
      <c r="GR2" s="50"/>
      <c r="GS2" s="50" t="s">
        <v>67</v>
      </c>
      <c r="GT2" s="50"/>
      <c r="GU2" s="50"/>
      <c r="GV2" s="51" t="s">
        <v>68</v>
      </c>
      <c r="GW2" s="52"/>
      <c r="GX2" s="53"/>
      <c r="GY2" s="51" t="s">
        <v>69</v>
      </c>
      <c r="GZ2" s="52"/>
      <c r="HA2" s="53"/>
      <c r="HB2" s="54" t="s">
        <v>70</v>
      </c>
      <c r="HC2" s="54"/>
      <c r="HD2" s="54"/>
      <c r="HE2" s="54" t="s">
        <v>71</v>
      </c>
      <c r="HF2" s="54"/>
      <c r="HG2" s="54"/>
      <c r="HH2" s="55" t="s">
        <v>72</v>
      </c>
      <c r="HI2" s="55"/>
      <c r="HJ2" s="55"/>
      <c r="HK2" s="55" t="s">
        <v>73</v>
      </c>
      <c r="HL2" s="55"/>
      <c r="HM2" s="55"/>
      <c r="HN2" s="48" t="s">
        <v>74</v>
      </c>
      <c r="HO2" s="48"/>
      <c r="HP2" s="48"/>
      <c r="HQ2" s="48" t="s">
        <v>75</v>
      </c>
      <c r="HR2" s="48"/>
      <c r="HS2" s="48"/>
      <c r="HT2" s="56" t="s">
        <v>76</v>
      </c>
      <c r="HU2" s="56"/>
      <c r="HV2" s="56"/>
      <c r="HW2" s="56" t="s">
        <v>77</v>
      </c>
      <c r="HX2" s="56"/>
      <c r="HY2" s="56"/>
      <c r="HZ2" s="57" t="s">
        <v>78</v>
      </c>
      <c r="IA2" s="57"/>
      <c r="IB2" s="58"/>
      <c r="IC2" s="57" t="s">
        <v>79</v>
      </c>
      <c r="ID2" s="57"/>
      <c r="IE2" s="57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spans="1:256" s="70" customFormat="1" ht="15.75" customHeight="1" x14ac:dyDescent="0.2">
      <c r="A3" s="61"/>
      <c r="B3" s="62" t="s">
        <v>80</v>
      </c>
      <c r="C3" s="63" t="s">
        <v>81</v>
      </c>
      <c r="D3" s="64" t="s">
        <v>82</v>
      </c>
      <c r="E3" s="63" t="s">
        <v>83</v>
      </c>
      <c r="F3" s="63" t="s">
        <v>81</v>
      </c>
      <c r="G3" s="63" t="s">
        <v>82</v>
      </c>
      <c r="H3" s="63" t="s">
        <v>83</v>
      </c>
      <c r="I3" s="63" t="s">
        <v>81</v>
      </c>
      <c r="J3" s="63" t="s">
        <v>82</v>
      </c>
      <c r="K3" s="63" t="s">
        <v>83</v>
      </c>
      <c r="L3" s="65" t="s">
        <v>81</v>
      </c>
      <c r="M3" s="65" t="s">
        <v>82</v>
      </c>
      <c r="N3" s="65" t="s">
        <v>83</v>
      </c>
      <c r="O3" s="65" t="s">
        <v>81</v>
      </c>
      <c r="P3" s="65" t="s">
        <v>82</v>
      </c>
      <c r="Q3" s="65" t="s">
        <v>83</v>
      </c>
      <c r="R3" s="63" t="s">
        <v>81</v>
      </c>
      <c r="S3" s="63" t="s">
        <v>82</v>
      </c>
      <c r="T3" s="63" t="s">
        <v>83</v>
      </c>
      <c r="U3" s="63" t="s">
        <v>81</v>
      </c>
      <c r="V3" s="66" t="s">
        <v>82</v>
      </c>
      <c r="W3" s="66" t="s">
        <v>83</v>
      </c>
      <c r="X3" s="63" t="s">
        <v>81</v>
      </c>
      <c r="Y3" s="63" t="s">
        <v>82</v>
      </c>
      <c r="Z3" s="63" t="s">
        <v>83</v>
      </c>
      <c r="AA3" s="65" t="s">
        <v>81</v>
      </c>
      <c r="AB3" s="65" t="s">
        <v>82</v>
      </c>
      <c r="AC3" s="65" t="s">
        <v>83</v>
      </c>
      <c r="AD3" s="65" t="s">
        <v>81</v>
      </c>
      <c r="AE3" s="65" t="s">
        <v>82</v>
      </c>
      <c r="AF3" s="65" t="s">
        <v>83</v>
      </c>
      <c r="AG3" s="63" t="s">
        <v>81</v>
      </c>
      <c r="AH3" s="66" t="s">
        <v>82</v>
      </c>
      <c r="AI3" s="66" t="s">
        <v>83</v>
      </c>
      <c r="AJ3" s="63" t="s">
        <v>81</v>
      </c>
      <c r="AK3" s="66" t="s">
        <v>82</v>
      </c>
      <c r="AL3" s="66" t="s">
        <v>83</v>
      </c>
      <c r="AM3" s="63" t="s">
        <v>81</v>
      </c>
      <c r="AN3" s="63" t="s">
        <v>82</v>
      </c>
      <c r="AO3" s="63" t="s">
        <v>83</v>
      </c>
      <c r="AP3" s="65" t="s">
        <v>81</v>
      </c>
      <c r="AQ3" s="65" t="s">
        <v>82</v>
      </c>
      <c r="AR3" s="65" t="s">
        <v>83</v>
      </c>
      <c r="AS3" s="65" t="s">
        <v>81</v>
      </c>
      <c r="AT3" s="65" t="s">
        <v>82</v>
      </c>
      <c r="AU3" s="65" t="s">
        <v>83</v>
      </c>
      <c r="AV3" s="63" t="s">
        <v>81</v>
      </c>
      <c r="AW3" s="66" t="s">
        <v>82</v>
      </c>
      <c r="AX3" s="66" t="s">
        <v>83</v>
      </c>
      <c r="AY3" s="63" t="s">
        <v>81</v>
      </c>
      <c r="AZ3" s="66" t="s">
        <v>82</v>
      </c>
      <c r="BA3" s="66" t="s">
        <v>83</v>
      </c>
      <c r="BB3" s="63" t="s">
        <v>81</v>
      </c>
      <c r="BC3" s="63" t="s">
        <v>82</v>
      </c>
      <c r="BD3" s="63" t="s">
        <v>83</v>
      </c>
      <c r="BE3" s="65" t="s">
        <v>81</v>
      </c>
      <c r="BF3" s="65" t="s">
        <v>82</v>
      </c>
      <c r="BG3" s="65" t="s">
        <v>83</v>
      </c>
      <c r="BH3" s="65" t="s">
        <v>81</v>
      </c>
      <c r="BI3" s="65" t="s">
        <v>82</v>
      </c>
      <c r="BJ3" s="65" t="s">
        <v>83</v>
      </c>
      <c r="BK3" s="63" t="s">
        <v>81</v>
      </c>
      <c r="BL3" s="66" t="s">
        <v>82</v>
      </c>
      <c r="BM3" s="66" t="s">
        <v>83</v>
      </c>
      <c r="BN3" s="63" t="s">
        <v>81</v>
      </c>
      <c r="BO3" s="66" t="s">
        <v>82</v>
      </c>
      <c r="BP3" s="66" t="s">
        <v>83</v>
      </c>
      <c r="BQ3" s="63" t="s">
        <v>81</v>
      </c>
      <c r="BR3" s="63" t="s">
        <v>82</v>
      </c>
      <c r="BS3" s="63" t="s">
        <v>83</v>
      </c>
      <c r="BT3" s="65" t="s">
        <v>81</v>
      </c>
      <c r="BU3" s="65" t="s">
        <v>82</v>
      </c>
      <c r="BV3" s="65" t="s">
        <v>83</v>
      </c>
      <c r="BW3" s="65" t="s">
        <v>81</v>
      </c>
      <c r="BX3" s="65" t="s">
        <v>82</v>
      </c>
      <c r="BY3" s="65" t="s">
        <v>83</v>
      </c>
      <c r="BZ3" s="63" t="s">
        <v>81</v>
      </c>
      <c r="CA3" s="66" t="s">
        <v>82</v>
      </c>
      <c r="CB3" s="66" t="s">
        <v>83</v>
      </c>
      <c r="CC3" s="63" t="s">
        <v>81</v>
      </c>
      <c r="CD3" s="66" t="s">
        <v>82</v>
      </c>
      <c r="CE3" s="66" t="s">
        <v>83</v>
      </c>
      <c r="CF3" s="63" t="s">
        <v>81</v>
      </c>
      <c r="CG3" s="63" t="s">
        <v>82</v>
      </c>
      <c r="CH3" s="63" t="s">
        <v>83</v>
      </c>
      <c r="CI3" s="65" t="s">
        <v>81</v>
      </c>
      <c r="CJ3" s="65" t="s">
        <v>82</v>
      </c>
      <c r="CK3" s="65" t="s">
        <v>83</v>
      </c>
      <c r="CL3" s="65" t="s">
        <v>81</v>
      </c>
      <c r="CM3" s="65" t="s">
        <v>82</v>
      </c>
      <c r="CN3" s="65" t="s">
        <v>83</v>
      </c>
      <c r="CO3" s="63" t="s">
        <v>81</v>
      </c>
      <c r="CP3" s="66" t="s">
        <v>82</v>
      </c>
      <c r="CQ3" s="66" t="s">
        <v>83</v>
      </c>
      <c r="CR3" s="63" t="s">
        <v>81</v>
      </c>
      <c r="CS3" s="66" t="s">
        <v>82</v>
      </c>
      <c r="CT3" s="66" t="s">
        <v>83</v>
      </c>
      <c r="CU3" s="63" t="s">
        <v>81</v>
      </c>
      <c r="CV3" s="63" t="s">
        <v>82</v>
      </c>
      <c r="CW3" s="63" t="s">
        <v>83</v>
      </c>
      <c r="CX3" s="65" t="s">
        <v>81</v>
      </c>
      <c r="CY3" s="65" t="s">
        <v>82</v>
      </c>
      <c r="CZ3" s="65" t="s">
        <v>83</v>
      </c>
      <c r="DA3" s="65" t="s">
        <v>81</v>
      </c>
      <c r="DB3" s="65" t="s">
        <v>82</v>
      </c>
      <c r="DC3" s="65" t="s">
        <v>83</v>
      </c>
      <c r="DD3" s="63" t="s">
        <v>81</v>
      </c>
      <c r="DE3" s="66" t="s">
        <v>82</v>
      </c>
      <c r="DF3" s="66" t="s">
        <v>83</v>
      </c>
      <c r="DG3" s="63" t="s">
        <v>81</v>
      </c>
      <c r="DH3" s="66" t="s">
        <v>82</v>
      </c>
      <c r="DI3" s="66" t="s">
        <v>83</v>
      </c>
      <c r="DJ3" s="63" t="s">
        <v>81</v>
      </c>
      <c r="DK3" s="63" t="s">
        <v>82</v>
      </c>
      <c r="DL3" s="63" t="s">
        <v>83</v>
      </c>
      <c r="DM3" s="65" t="s">
        <v>81</v>
      </c>
      <c r="DN3" s="65" t="s">
        <v>82</v>
      </c>
      <c r="DO3" s="65" t="s">
        <v>83</v>
      </c>
      <c r="DP3" s="65" t="s">
        <v>81</v>
      </c>
      <c r="DQ3" s="65" t="s">
        <v>82</v>
      </c>
      <c r="DR3" s="65" t="s">
        <v>83</v>
      </c>
      <c r="DS3" s="66" t="s">
        <v>81</v>
      </c>
      <c r="DT3" s="66" t="s">
        <v>82</v>
      </c>
      <c r="DU3" s="66" t="s">
        <v>83</v>
      </c>
      <c r="DV3" s="63" t="s">
        <v>81</v>
      </c>
      <c r="DW3" s="66" t="s">
        <v>82</v>
      </c>
      <c r="DX3" s="66" t="s">
        <v>83</v>
      </c>
      <c r="DY3" s="63" t="s">
        <v>81</v>
      </c>
      <c r="DZ3" s="63" t="s">
        <v>82</v>
      </c>
      <c r="EA3" s="63" t="s">
        <v>83</v>
      </c>
      <c r="EB3" s="65" t="s">
        <v>81</v>
      </c>
      <c r="EC3" s="65" t="s">
        <v>82</v>
      </c>
      <c r="ED3" s="65" t="s">
        <v>83</v>
      </c>
      <c r="EE3" s="65" t="s">
        <v>81</v>
      </c>
      <c r="EF3" s="65" t="s">
        <v>82</v>
      </c>
      <c r="EG3" s="65" t="s">
        <v>83</v>
      </c>
      <c r="EH3" s="63" t="s">
        <v>81</v>
      </c>
      <c r="EI3" s="66" t="s">
        <v>82</v>
      </c>
      <c r="EJ3" s="66" t="s">
        <v>83</v>
      </c>
      <c r="EK3" s="63" t="s">
        <v>81</v>
      </c>
      <c r="EL3" s="66" t="s">
        <v>82</v>
      </c>
      <c r="EM3" s="66" t="s">
        <v>83</v>
      </c>
      <c r="EN3" s="63" t="s">
        <v>81</v>
      </c>
      <c r="EO3" s="63" t="s">
        <v>82</v>
      </c>
      <c r="EP3" s="63" t="s">
        <v>83</v>
      </c>
      <c r="EQ3" s="65" t="s">
        <v>81</v>
      </c>
      <c r="ER3" s="65" t="s">
        <v>82</v>
      </c>
      <c r="ES3" s="65" t="s">
        <v>83</v>
      </c>
      <c r="ET3" s="65" t="s">
        <v>81</v>
      </c>
      <c r="EU3" s="65" t="s">
        <v>82</v>
      </c>
      <c r="EV3" s="65" t="s">
        <v>83</v>
      </c>
      <c r="EW3" s="63" t="s">
        <v>81</v>
      </c>
      <c r="EX3" s="66" t="s">
        <v>82</v>
      </c>
      <c r="EY3" s="63" t="s">
        <v>83</v>
      </c>
      <c r="EZ3" s="63" t="s">
        <v>81</v>
      </c>
      <c r="FA3" s="66" t="s">
        <v>82</v>
      </c>
      <c r="FB3" s="63" t="s">
        <v>83</v>
      </c>
      <c r="FC3" s="63" t="s">
        <v>81</v>
      </c>
      <c r="FD3" s="63" t="s">
        <v>82</v>
      </c>
      <c r="FE3" s="63" t="s">
        <v>83</v>
      </c>
      <c r="FF3" s="65" t="s">
        <v>81</v>
      </c>
      <c r="FG3" s="65" t="s">
        <v>82</v>
      </c>
      <c r="FH3" s="65" t="s">
        <v>83</v>
      </c>
      <c r="FI3" s="65" t="s">
        <v>81</v>
      </c>
      <c r="FJ3" s="65" t="s">
        <v>82</v>
      </c>
      <c r="FK3" s="65" t="s">
        <v>83</v>
      </c>
      <c r="FL3" s="63" t="s">
        <v>81</v>
      </c>
      <c r="FM3" s="66" t="s">
        <v>82</v>
      </c>
      <c r="FN3" s="63" t="s">
        <v>83</v>
      </c>
      <c r="FO3" s="63" t="s">
        <v>81</v>
      </c>
      <c r="FP3" s="66" t="s">
        <v>82</v>
      </c>
      <c r="FQ3" s="63" t="s">
        <v>83</v>
      </c>
      <c r="FR3" s="63" t="s">
        <v>81</v>
      </c>
      <c r="FS3" s="63" t="s">
        <v>82</v>
      </c>
      <c r="FT3" s="63" t="s">
        <v>83</v>
      </c>
      <c r="FU3" s="65" t="s">
        <v>81</v>
      </c>
      <c r="FV3" s="65" t="s">
        <v>82</v>
      </c>
      <c r="FW3" s="65" t="s">
        <v>83</v>
      </c>
      <c r="FX3" s="65" t="s">
        <v>81</v>
      </c>
      <c r="FY3" s="65" t="s">
        <v>82</v>
      </c>
      <c r="FZ3" s="65" t="s">
        <v>83</v>
      </c>
      <c r="GA3" s="63" t="s">
        <v>81</v>
      </c>
      <c r="GB3" s="66" t="s">
        <v>82</v>
      </c>
      <c r="GC3" s="63" t="s">
        <v>83</v>
      </c>
      <c r="GD3" s="63" t="s">
        <v>81</v>
      </c>
      <c r="GE3" s="63" t="s">
        <v>82</v>
      </c>
      <c r="GF3" s="63" t="s">
        <v>83</v>
      </c>
      <c r="GG3" s="65" t="s">
        <v>81</v>
      </c>
      <c r="GH3" s="65" t="s">
        <v>82</v>
      </c>
      <c r="GI3" s="65" t="s">
        <v>83</v>
      </c>
      <c r="GJ3" s="67" t="s">
        <v>81</v>
      </c>
      <c r="GK3" s="65" t="s">
        <v>82</v>
      </c>
      <c r="GL3" s="65" t="s">
        <v>83</v>
      </c>
      <c r="GM3" s="67" t="s">
        <v>81</v>
      </c>
      <c r="GN3" s="65" t="s">
        <v>82</v>
      </c>
      <c r="GO3" s="65" t="s">
        <v>83</v>
      </c>
      <c r="GP3" s="67" t="s">
        <v>81</v>
      </c>
      <c r="GQ3" s="65" t="s">
        <v>82</v>
      </c>
      <c r="GR3" s="65" t="s">
        <v>83</v>
      </c>
      <c r="GS3" s="67" t="s">
        <v>81</v>
      </c>
      <c r="GT3" s="65" t="s">
        <v>82</v>
      </c>
      <c r="GU3" s="65" t="s">
        <v>83</v>
      </c>
      <c r="GV3" s="67" t="s">
        <v>81</v>
      </c>
      <c r="GW3" s="65" t="s">
        <v>82</v>
      </c>
      <c r="GX3" s="65" t="s">
        <v>83</v>
      </c>
      <c r="GY3" s="67" t="s">
        <v>81</v>
      </c>
      <c r="GZ3" s="65" t="s">
        <v>82</v>
      </c>
      <c r="HA3" s="65" t="s">
        <v>83</v>
      </c>
      <c r="HB3" s="67" t="s">
        <v>81</v>
      </c>
      <c r="HC3" s="65" t="s">
        <v>82</v>
      </c>
      <c r="HD3" s="65" t="s">
        <v>83</v>
      </c>
      <c r="HE3" s="67" t="s">
        <v>81</v>
      </c>
      <c r="HF3" s="65" t="s">
        <v>82</v>
      </c>
      <c r="HG3" s="65" t="s">
        <v>83</v>
      </c>
      <c r="HH3" s="67" t="s">
        <v>81</v>
      </c>
      <c r="HI3" s="65" t="s">
        <v>82</v>
      </c>
      <c r="HJ3" s="65" t="s">
        <v>83</v>
      </c>
      <c r="HK3" s="67" t="s">
        <v>81</v>
      </c>
      <c r="HL3" s="65" t="s">
        <v>82</v>
      </c>
      <c r="HM3" s="65" t="s">
        <v>83</v>
      </c>
      <c r="HN3" s="67" t="s">
        <v>81</v>
      </c>
      <c r="HO3" s="65" t="s">
        <v>82</v>
      </c>
      <c r="HP3" s="65" t="s">
        <v>83</v>
      </c>
      <c r="HQ3" s="67" t="s">
        <v>81</v>
      </c>
      <c r="HR3" s="65" t="s">
        <v>82</v>
      </c>
      <c r="HS3" s="65" t="s">
        <v>83</v>
      </c>
      <c r="HT3" s="67" t="s">
        <v>81</v>
      </c>
      <c r="HU3" s="65" t="s">
        <v>82</v>
      </c>
      <c r="HV3" s="65" t="s">
        <v>83</v>
      </c>
      <c r="HW3" s="67" t="s">
        <v>81</v>
      </c>
      <c r="HX3" s="65" t="s">
        <v>82</v>
      </c>
      <c r="HY3" s="65" t="s">
        <v>83</v>
      </c>
      <c r="HZ3" s="67" t="s">
        <v>81</v>
      </c>
      <c r="IA3" s="65" t="s">
        <v>82</v>
      </c>
      <c r="IB3" s="68" t="s">
        <v>83</v>
      </c>
      <c r="IC3" s="67" t="s">
        <v>81</v>
      </c>
      <c r="ID3" s="65" t="s">
        <v>82</v>
      </c>
      <c r="IE3" s="65" t="s">
        <v>83</v>
      </c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s="70" customFormat="1" ht="13.35" customHeight="1" x14ac:dyDescent="0.2">
      <c r="A4" s="61"/>
      <c r="B4" s="62"/>
      <c r="C4" s="63"/>
      <c r="D4" s="64"/>
      <c r="E4" s="63"/>
      <c r="F4" s="63"/>
      <c r="G4" s="63"/>
      <c r="H4" s="63"/>
      <c r="I4" s="63"/>
      <c r="J4" s="63"/>
      <c r="K4" s="63"/>
      <c r="L4" s="65"/>
      <c r="M4" s="65"/>
      <c r="N4" s="65"/>
      <c r="O4" s="65"/>
      <c r="P4" s="65"/>
      <c r="Q4" s="65"/>
      <c r="R4" s="63"/>
      <c r="S4" s="63"/>
      <c r="T4" s="63"/>
      <c r="U4" s="63"/>
      <c r="V4" s="71"/>
      <c r="W4" s="71"/>
      <c r="X4" s="63"/>
      <c r="Y4" s="63"/>
      <c r="Z4" s="63"/>
      <c r="AA4" s="65"/>
      <c r="AB4" s="65"/>
      <c r="AC4" s="65"/>
      <c r="AD4" s="65"/>
      <c r="AE4" s="65"/>
      <c r="AF4" s="65"/>
      <c r="AG4" s="63"/>
      <c r="AH4" s="71"/>
      <c r="AI4" s="71"/>
      <c r="AJ4" s="63"/>
      <c r="AK4" s="71"/>
      <c r="AL4" s="71"/>
      <c r="AM4" s="63"/>
      <c r="AN4" s="63"/>
      <c r="AO4" s="63"/>
      <c r="AP4" s="65"/>
      <c r="AQ4" s="65"/>
      <c r="AR4" s="65"/>
      <c r="AS4" s="65"/>
      <c r="AT4" s="65"/>
      <c r="AU4" s="65"/>
      <c r="AV4" s="63"/>
      <c r="AW4" s="71"/>
      <c r="AX4" s="71"/>
      <c r="AY4" s="63"/>
      <c r="AZ4" s="71"/>
      <c r="BA4" s="71"/>
      <c r="BB4" s="63"/>
      <c r="BC4" s="63"/>
      <c r="BD4" s="63"/>
      <c r="BE4" s="65"/>
      <c r="BF4" s="65"/>
      <c r="BG4" s="65"/>
      <c r="BH4" s="65"/>
      <c r="BI4" s="65"/>
      <c r="BJ4" s="65"/>
      <c r="BK4" s="63"/>
      <c r="BL4" s="71"/>
      <c r="BM4" s="71"/>
      <c r="BN4" s="63"/>
      <c r="BO4" s="71"/>
      <c r="BP4" s="71"/>
      <c r="BQ4" s="63"/>
      <c r="BR4" s="63"/>
      <c r="BS4" s="63"/>
      <c r="BT4" s="65"/>
      <c r="BU4" s="65"/>
      <c r="BV4" s="65"/>
      <c r="BW4" s="65"/>
      <c r="BX4" s="65"/>
      <c r="BY4" s="65"/>
      <c r="BZ4" s="63"/>
      <c r="CA4" s="71"/>
      <c r="CB4" s="71"/>
      <c r="CC4" s="63"/>
      <c r="CD4" s="71"/>
      <c r="CE4" s="71"/>
      <c r="CF4" s="63"/>
      <c r="CG4" s="63"/>
      <c r="CH4" s="63"/>
      <c r="CI4" s="65"/>
      <c r="CJ4" s="65"/>
      <c r="CK4" s="65"/>
      <c r="CL4" s="65"/>
      <c r="CM4" s="65"/>
      <c r="CN4" s="65"/>
      <c r="CO4" s="63"/>
      <c r="CP4" s="71"/>
      <c r="CQ4" s="71"/>
      <c r="CR4" s="63"/>
      <c r="CS4" s="71"/>
      <c r="CT4" s="71"/>
      <c r="CU4" s="63"/>
      <c r="CV4" s="63"/>
      <c r="CW4" s="63"/>
      <c r="CX4" s="65"/>
      <c r="CY4" s="65"/>
      <c r="CZ4" s="65"/>
      <c r="DA4" s="65"/>
      <c r="DB4" s="65"/>
      <c r="DC4" s="65"/>
      <c r="DD4" s="63"/>
      <c r="DE4" s="71"/>
      <c r="DF4" s="71"/>
      <c r="DG4" s="63"/>
      <c r="DH4" s="71"/>
      <c r="DI4" s="71"/>
      <c r="DJ4" s="63"/>
      <c r="DK4" s="63"/>
      <c r="DL4" s="63"/>
      <c r="DM4" s="65"/>
      <c r="DN4" s="65"/>
      <c r="DO4" s="65"/>
      <c r="DP4" s="65"/>
      <c r="DQ4" s="65"/>
      <c r="DR4" s="65"/>
      <c r="DS4" s="71"/>
      <c r="DT4" s="71"/>
      <c r="DU4" s="71"/>
      <c r="DV4" s="63"/>
      <c r="DW4" s="71"/>
      <c r="DX4" s="71"/>
      <c r="DY4" s="63"/>
      <c r="DZ4" s="63"/>
      <c r="EA4" s="63"/>
      <c r="EB4" s="65"/>
      <c r="EC4" s="65"/>
      <c r="ED4" s="65"/>
      <c r="EE4" s="65"/>
      <c r="EF4" s="65"/>
      <c r="EG4" s="65"/>
      <c r="EH4" s="63"/>
      <c r="EI4" s="71"/>
      <c r="EJ4" s="71"/>
      <c r="EK4" s="63"/>
      <c r="EL4" s="71"/>
      <c r="EM4" s="71"/>
      <c r="EN4" s="63"/>
      <c r="EO4" s="63"/>
      <c r="EP4" s="63"/>
      <c r="EQ4" s="65"/>
      <c r="ER4" s="65"/>
      <c r="ES4" s="65"/>
      <c r="ET4" s="65"/>
      <c r="EU4" s="65"/>
      <c r="EV4" s="65"/>
      <c r="EW4" s="63"/>
      <c r="EX4" s="71"/>
      <c r="EY4" s="63"/>
      <c r="EZ4" s="63"/>
      <c r="FA4" s="71"/>
      <c r="FB4" s="63"/>
      <c r="FC4" s="63"/>
      <c r="FD4" s="63"/>
      <c r="FE4" s="63"/>
      <c r="FF4" s="65"/>
      <c r="FG4" s="65"/>
      <c r="FH4" s="65"/>
      <c r="FI4" s="65"/>
      <c r="FJ4" s="65"/>
      <c r="FK4" s="65"/>
      <c r="FL4" s="63"/>
      <c r="FM4" s="71"/>
      <c r="FN4" s="63"/>
      <c r="FO4" s="63"/>
      <c r="FP4" s="71"/>
      <c r="FQ4" s="63"/>
      <c r="FR4" s="63"/>
      <c r="FS4" s="63"/>
      <c r="FT4" s="63"/>
      <c r="FU4" s="65"/>
      <c r="FV4" s="65"/>
      <c r="FW4" s="65"/>
      <c r="FX4" s="65"/>
      <c r="FY4" s="65"/>
      <c r="FZ4" s="65"/>
      <c r="GA4" s="63"/>
      <c r="GB4" s="71"/>
      <c r="GC4" s="63"/>
      <c r="GD4" s="63"/>
      <c r="GE4" s="63"/>
      <c r="GF4" s="63"/>
      <c r="GG4" s="65"/>
      <c r="GH4" s="65"/>
      <c r="GI4" s="65"/>
      <c r="GJ4" s="67"/>
      <c r="GK4" s="65"/>
      <c r="GL4" s="65"/>
      <c r="GM4" s="67"/>
      <c r="GN4" s="65"/>
      <c r="GO4" s="65"/>
      <c r="GP4" s="67"/>
      <c r="GQ4" s="65"/>
      <c r="GR4" s="65"/>
      <c r="GS4" s="67"/>
      <c r="GT4" s="65"/>
      <c r="GU4" s="65"/>
      <c r="GV4" s="67"/>
      <c r="GW4" s="65"/>
      <c r="GX4" s="65"/>
      <c r="GY4" s="67"/>
      <c r="GZ4" s="65"/>
      <c r="HA4" s="65"/>
      <c r="HB4" s="67"/>
      <c r="HC4" s="65"/>
      <c r="HD4" s="65"/>
      <c r="HE4" s="67"/>
      <c r="HF4" s="65"/>
      <c r="HG4" s="65"/>
      <c r="HH4" s="67"/>
      <c r="HI4" s="65"/>
      <c r="HJ4" s="65"/>
      <c r="HK4" s="67"/>
      <c r="HL4" s="65"/>
      <c r="HM4" s="65"/>
      <c r="HN4" s="67"/>
      <c r="HO4" s="65"/>
      <c r="HP4" s="65"/>
      <c r="HQ4" s="67"/>
      <c r="HR4" s="65"/>
      <c r="HS4" s="65"/>
      <c r="HT4" s="67"/>
      <c r="HU4" s="65"/>
      <c r="HV4" s="65"/>
      <c r="HW4" s="67"/>
      <c r="HX4" s="65"/>
      <c r="HY4" s="65"/>
      <c r="HZ4" s="67"/>
      <c r="IA4" s="65"/>
      <c r="IB4" s="68"/>
      <c r="IC4" s="67"/>
      <c r="ID4" s="65"/>
      <c r="IE4" s="65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spans="1:256" s="70" customFormat="1" ht="13.35" customHeight="1" x14ac:dyDescent="0.2">
      <c r="A5" s="61"/>
      <c r="B5" s="62"/>
      <c r="C5" s="63"/>
      <c r="D5" s="64"/>
      <c r="E5" s="63"/>
      <c r="F5" s="63"/>
      <c r="G5" s="63"/>
      <c r="H5" s="63"/>
      <c r="I5" s="63"/>
      <c r="J5" s="63"/>
      <c r="K5" s="63"/>
      <c r="L5" s="65"/>
      <c r="M5" s="65"/>
      <c r="N5" s="65"/>
      <c r="O5" s="65"/>
      <c r="P5" s="65"/>
      <c r="Q5" s="65"/>
      <c r="R5" s="63"/>
      <c r="S5" s="63"/>
      <c r="T5" s="63"/>
      <c r="U5" s="63"/>
      <c r="V5" s="71"/>
      <c r="W5" s="71"/>
      <c r="X5" s="63"/>
      <c r="Y5" s="63"/>
      <c r="Z5" s="63"/>
      <c r="AA5" s="65"/>
      <c r="AB5" s="65"/>
      <c r="AC5" s="65"/>
      <c r="AD5" s="65"/>
      <c r="AE5" s="65"/>
      <c r="AF5" s="65"/>
      <c r="AG5" s="63"/>
      <c r="AH5" s="71"/>
      <c r="AI5" s="71"/>
      <c r="AJ5" s="63"/>
      <c r="AK5" s="71"/>
      <c r="AL5" s="71"/>
      <c r="AM5" s="63"/>
      <c r="AN5" s="63"/>
      <c r="AO5" s="63"/>
      <c r="AP5" s="65"/>
      <c r="AQ5" s="65"/>
      <c r="AR5" s="65"/>
      <c r="AS5" s="65"/>
      <c r="AT5" s="65"/>
      <c r="AU5" s="65"/>
      <c r="AV5" s="63"/>
      <c r="AW5" s="71"/>
      <c r="AX5" s="71"/>
      <c r="AY5" s="63"/>
      <c r="AZ5" s="71"/>
      <c r="BA5" s="71"/>
      <c r="BB5" s="63"/>
      <c r="BC5" s="63"/>
      <c r="BD5" s="63"/>
      <c r="BE5" s="65"/>
      <c r="BF5" s="65"/>
      <c r="BG5" s="65"/>
      <c r="BH5" s="65"/>
      <c r="BI5" s="65"/>
      <c r="BJ5" s="65"/>
      <c r="BK5" s="63"/>
      <c r="BL5" s="71"/>
      <c r="BM5" s="71"/>
      <c r="BN5" s="63"/>
      <c r="BO5" s="71"/>
      <c r="BP5" s="71"/>
      <c r="BQ5" s="63"/>
      <c r="BR5" s="63"/>
      <c r="BS5" s="63"/>
      <c r="BT5" s="65"/>
      <c r="BU5" s="65"/>
      <c r="BV5" s="65"/>
      <c r="BW5" s="65"/>
      <c r="BX5" s="65"/>
      <c r="BY5" s="65"/>
      <c r="BZ5" s="63"/>
      <c r="CA5" s="71"/>
      <c r="CB5" s="71"/>
      <c r="CC5" s="63"/>
      <c r="CD5" s="71"/>
      <c r="CE5" s="71"/>
      <c r="CF5" s="63"/>
      <c r="CG5" s="63"/>
      <c r="CH5" s="63"/>
      <c r="CI5" s="65"/>
      <c r="CJ5" s="65"/>
      <c r="CK5" s="65"/>
      <c r="CL5" s="65"/>
      <c r="CM5" s="65"/>
      <c r="CN5" s="65"/>
      <c r="CO5" s="63"/>
      <c r="CP5" s="71"/>
      <c r="CQ5" s="71"/>
      <c r="CR5" s="63"/>
      <c r="CS5" s="71"/>
      <c r="CT5" s="71"/>
      <c r="CU5" s="63"/>
      <c r="CV5" s="63"/>
      <c r="CW5" s="63"/>
      <c r="CX5" s="65"/>
      <c r="CY5" s="65"/>
      <c r="CZ5" s="65"/>
      <c r="DA5" s="65"/>
      <c r="DB5" s="65"/>
      <c r="DC5" s="65"/>
      <c r="DD5" s="63"/>
      <c r="DE5" s="71"/>
      <c r="DF5" s="71"/>
      <c r="DG5" s="63"/>
      <c r="DH5" s="71"/>
      <c r="DI5" s="71"/>
      <c r="DJ5" s="63"/>
      <c r="DK5" s="63"/>
      <c r="DL5" s="63"/>
      <c r="DM5" s="65"/>
      <c r="DN5" s="65"/>
      <c r="DO5" s="65"/>
      <c r="DP5" s="65"/>
      <c r="DQ5" s="65"/>
      <c r="DR5" s="65"/>
      <c r="DS5" s="71"/>
      <c r="DT5" s="71"/>
      <c r="DU5" s="71"/>
      <c r="DV5" s="63"/>
      <c r="DW5" s="71"/>
      <c r="DX5" s="71"/>
      <c r="DY5" s="63"/>
      <c r="DZ5" s="63"/>
      <c r="EA5" s="63"/>
      <c r="EB5" s="65"/>
      <c r="EC5" s="65"/>
      <c r="ED5" s="65"/>
      <c r="EE5" s="65"/>
      <c r="EF5" s="65"/>
      <c r="EG5" s="65"/>
      <c r="EH5" s="63"/>
      <c r="EI5" s="71"/>
      <c r="EJ5" s="71"/>
      <c r="EK5" s="63"/>
      <c r="EL5" s="71"/>
      <c r="EM5" s="71"/>
      <c r="EN5" s="63"/>
      <c r="EO5" s="63"/>
      <c r="EP5" s="63"/>
      <c r="EQ5" s="65"/>
      <c r="ER5" s="65"/>
      <c r="ES5" s="65"/>
      <c r="ET5" s="65"/>
      <c r="EU5" s="65"/>
      <c r="EV5" s="65"/>
      <c r="EW5" s="63"/>
      <c r="EX5" s="71"/>
      <c r="EY5" s="63"/>
      <c r="EZ5" s="63"/>
      <c r="FA5" s="71"/>
      <c r="FB5" s="63"/>
      <c r="FC5" s="63"/>
      <c r="FD5" s="63"/>
      <c r="FE5" s="63"/>
      <c r="FF5" s="65"/>
      <c r="FG5" s="65"/>
      <c r="FH5" s="65"/>
      <c r="FI5" s="65"/>
      <c r="FJ5" s="65"/>
      <c r="FK5" s="65"/>
      <c r="FL5" s="63"/>
      <c r="FM5" s="71"/>
      <c r="FN5" s="63"/>
      <c r="FO5" s="63"/>
      <c r="FP5" s="71"/>
      <c r="FQ5" s="63"/>
      <c r="FR5" s="63"/>
      <c r="FS5" s="63"/>
      <c r="FT5" s="63"/>
      <c r="FU5" s="65"/>
      <c r="FV5" s="65"/>
      <c r="FW5" s="65"/>
      <c r="FX5" s="65"/>
      <c r="FY5" s="65"/>
      <c r="FZ5" s="65"/>
      <c r="GA5" s="63"/>
      <c r="GB5" s="71"/>
      <c r="GC5" s="63"/>
      <c r="GD5" s="63"/>
      <c r="GE5" s="63"/>
      <c r="GF5" s="63"/>
      <c r="GG5" s="65"/>
      <c r="GH5" s="65"/>
      <c r="GI5" s="65"/>
      <c r="GJ5" s="67"/>
      <c r="GK5" s="65"/>
      <c r="GL5" s="65"/>
      <c r="GM5" s="67"/>
      <c r="GN5" s="65"/>
      <c r="GO5" s="65"/>
      <c r="GP5" s="67"/>
      <c r="GQ5" s="65"/>
      <c r="GR5" s="65"/>
      <c r="GS5" s="67"/>
      <c r="GT5" s="65"/>
      <c r="GU5" s="65"/>
      <c r="GV5" s="67"/>
      <c r="GW5" s="65"/>
      <c r="GX5" s="65"/>
      <c r="GY5" s="67"/>
      <c r="GZ5" s="65"/>
      <c r="HA5" s="65"/>
      <c r="HB5" s="67"/>
      <c r="HC5" s="65"/>
      <c r="HD5" s="65"/>
      <c r="HE5" s="67"/>
      <c r="HF5" s="65"/>
      <c r="HG5" s="65"/>
      <c r="HH5" s="67"/>
      <c r="HI5" s="65"/>
      <c r="HJ5" s="65"/>
      <c r="HK5" s="67"/>
      <c r="HL5" s="65"/>
      <c r="HM5" s="65"/>
      <c r="HN5" s="67"/>
      <c r="HO5" s="65"/>
      <c r="HP5" s="65"/>
      <c r="HQ5" s="67"/>
      <c r="HR5" s="65"/>
      <c r="HS5" s="65"/>
      <c r="HT5" s="67"/>
      <c r="HU5" s="65"/>
      <c r="HV5" s="65"/>
      <c r="HW5" s="67"/>
      <c r="HX5" s="65"/>
      <c r="HY5" s="65"/>
      <c r="HZ5" s="67"/>
      <c r="IA5" s="65"/>
      <c r="IB5" s="68"/>
      <c r="IC5" s="67"/>
      <c r="ID5" s="65"/>
      <c r="IE5" s="65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spans="1:256" s="70" customFormat="1" ht="13.35" customHeight="1" x14ac:dyDescent="0.2">
      <c r="A6" s="61"/>
      <c r="B6" s="62"/>
      <c r="C6" s="63"/>
      <c r="D6" s="64"/>
      <c r="E6" s="63"/>
      <c r="F6" s="63"/>
      <c r="G6" s="63"/>
      <c r="H6" s="63"/>
      <c r="I6" s="63"/>
      <c r="J6" s="63"/>
      <c r="K6" s="63"/>
      <c r="L6" s="65"/>
      <c r="M6" s="65"/>
      <c r="N6" s="65"/>
      <c r="O6" s="65"/>
      <c r="P6" s="65"/>
      <c r="Q6" s="65"/>
      <c r="R6" s="63"/>
      <c r="S6" s="63"/>
      <c r="T6" s="63"/>
      <c r="U6" s="63"/>
      <c r="V6" s="71"/>
      <c r="W6" s="71"/>
      <c r="X6" s="63"/>
      <c r="Y6" s="63"/>
      <c r="Z6" s="63"/>
      <c r="AA6" s="65"/>
      <c r="AB6" s="65"/>
      <c r="AC6" s="65"/>
      <c r="AD6" s="65"/>
      <c r="AE6" s="65"/>
      <c r="AF6" s="65"/>
      <c r="AG6" s="63"/>
      <c r="AH6" s="71"/>
      <c r="AI6" s="71"/>
      <c r="AJ6" s="63"/>
      <c r="AK6" s="71"/>
      <c r="AL6" s="71"/>
      <c r="AM6" s="63"/>
      <c r="AN6" s="63"/>
      <c r="AO6" s="63"/>
      <c r="AP6" s="65"/>
      <c r="AQ6" s="65"/>
      <c r="AR6" s="65"/>
      <c r="AS6" s="65"/>
      <c r="AT6" s="65"/>
      <c r="AU6" s="65"/>
      <c r="AV6" s="63"/>
      <c r="AW6" s="71"/>
      <c r="AX6" s="71"/>
      <c r="AY6" s="63"/>
      <c r="AZ6" s="71"/>
      <c r="BA6" s="71"/>
      <c r="BB6" s="63"/>
      <c r="BC6" s="63"/>
      <c r="BD6" s="63"/>
      <c r="BE6" s="65"/>
      <c r="BF6" s="65"/>
      <c r="BG6" s="65"/>
      <c r="BH6" s="65"/>
      <c r="BI6" s="65"/>
      <c r="BJ6" s="65"/>
      <c r="BK6" s="63"/>
      <c r="BL6" s="71"/>
      <c r="BM6" s="71"/>
      <c r="BN6" s="63"/>
      <c r="BO6" s="71"/>
      <c r="BP6" s="71"/>
      <c r="BQ6" s="63"/>
      <c r="BR6" s="63"/>
      <c r="BS6" s="63"/>
      <c r="BT6" s="65"/>
      <c r="BU6" s="65"/>
      <c r="BV6" s="65"/>
      <c r="BW6" s="65"/>
      <c r="BX6" s="65"/>
      <c r="BY6" s="65"/>
      <c r="BZ6" s="63"/>
      <c r="CA6" s="71"/>
      <c r="CB6" s="71"/>
      <c r="CC6" s="63"/>
      <c r="CD6" s="71"/>
      <c r="CE6" s="71"/>
      <c r="CF6" s="63"/>
      <c r="CG6" s="63"/>
      <c r="CH6" s="63"/>
      <c r="CI6" s="65"/>
      <c r="CJ6" s="65"/>
      <c r="CK6" s="65"/>
      <c r="CL6" s="65"/>
      <c r="CM6" s="65"/>
      <c r="CN6" s="65"/>
      <c r="CO6" s="63"/>
      <c r="CP6" s="71"/>
      <c r="CQ6" s="71"/>
      <c r="CR6" s="63"/>
      <c r="CS6" s="71"/>
      <c r="CT6" s="71"/>
      <c r="CU6" s="63"/>
      <c r="CV6" s="63"/>
      <c r="CW6" s="63"/>
      <c r="CX6" s="65"/>
      <c r="CY6" s="65"/>
      <c r="CZ6" s="65"/>
      <c r="DA6" s="65"/>
      <c r="DB6" s="65"/>
      <c r="DC6" s="65"/>
      <c r="DD6" s="63"/>
      <c r="DE6" s="71"/>
      <c r="DF6" s="71"/>
      <c r="DG6" s="63"/>
      <c r="DH6" s="71"/>
      <c r="DI6" s="71"/>
      <c r="DJ6" s="63"/>
      <c r="DK6" s="63"/>
      <c r="DL6" s="63"/>
      <c r="DM6" s="65"/>
      <c r="DN6" s="65"/>
      <c r="DO6" s="65"/>
      <c r="DP6" s="65"/>
      <c r="DQ6" s="65"/>
      <c r="DR6" s="65"/>
      <c r="DS6" s="71"/>
      <c r="DT6" s="71"/>
      <c r="DU6" s="71"/>
      <c r="DV6" s="63"/>
      <c r="DW6" s="71"/>
      <c r="DX6" s="71"/>
      <c r="DY6" s="63"/>
      <c r="DZ6" s="63"/>
      <c r="EA6" s="63"/>
      <c r="EB6" s="65"/>
      <c r="EC6" s="65"/>
      <c r="ED6" s="65"/>
      <c r="EE6" s="65"/>
      <c r="EF6" s="65"/>
      <c r="EG6" s="65"/>
      <c r="EH6" s="63"/>
      <c r="EI6" s="71"/>
      <c r="EJ6" s="71"/>
      <c r="EK6" s="63"/>
      <c r="EL6" s="71"/>
      <c r="EM6" s="71"/>
      <c r="EN6" s="63"/>
      <c r="EO6" s="63"/>
      <c r="EP6" s="63"/>
      <c r="EQ6" s="65"/>
      <c r="ER6" s="65"/>
      <c r="ES6" s="65"/>
      <c r="ET6" s="65"/>
      <c r="EU6" s="65"/>
      <c r="EV6" s="65"/>
      <c r="EW6" s="63"/>
      <c r="EX6" s="71"/>
      <c r="EY6" s="63"/>
      <c r="EZ6" s="63"/>
      <c r="FA6" s="71"/>
      <c r="FB6" s="63"/>
      <c r="FC6" s="63"/>
      <c r="FD6" s="63"/>
      <c r="FE6" s="63"/>
      <c r="FF6" s="65"/>
      <c r="FG6" s="65"/>
      <c r="FH6" s="65"/>
      <c r="FI6" s="65"/>
      <c r="FJ6" s="65"/>
      <c r="FK6" s="65"/>
      <c r="FL6" s="63"/>
      <c r="FM6" s="71"/>
      <c r="FN6" s="63"/>
      <c r="FO6" s="63"/>
      <c r="FP6" s="71"/>
      <c r="FQ6" s="63"/>
      <c r="FR6" s="63"/>
      <c r="FS6" s="63"/>
      <c r="FT6" s="63"/>
      <c r="FU6" s="65"/>
      <c r="FV6" s="65"/>
      <c r="FW6" s="65"/>
      <c r="FX6" s="65"/>
      <c r="FY6" s="65"/>
      <c r="FZ6" s="65"/>
      <c r="GA6" s="63"/>
      <c r="GB6" s="71"/>
      <c r="GC6" s="63"/>
      <c r="GD6" s="63"/>
      <c r="GE6" s="63"/>
      <c r="GF6" s="63"/>
      <c r="GG6" s="65"/>
      <c r="GH6" s="65"/>
      <c r="GI6" s="65"/>
      <c r="GJ6" s="67"/>
      <c r="GK6" s="65"/>
      <c r="GL6" s="65"/>
      <c r="GM6" s="67"/>
      <c r="GN6" s="65"/>
      <c r="GO6" s="65"/>
      <c r="GP6" s="67"/>
      <c r="GQ6" s="65"/>
      <c r="GR6" s="65"/>
      <c r="GS6" s="67"/>
      <c r="GT6" s="65"/>
      <c r="GU6" s="65"/>
      <c r="GV6" s="67"/>
      <c r="GW6" s="65"/>
      <c r="GX6" s="65"/>
      <c r="GY6" s="67"/>
      <c r="GZ6" s="65"/>
      <c r="HA6" s="65"/>
      <c r="HB6" s="67"/>
      <c r="HC6" s="65"/>
      <c r="HD6" s="65"/>
      <c r="HE6" s="67"/>
      <c r="HF6" s="65"/>
      <c r="HG6" s="65"/>
      <c r="HH6" s="67"/>
      <c r="HI6" s="65"/>
      <c r="HJ6" s="65"/>
      <c r="HK6" s="67"/>
      <c r="HL6" s="65"/>
      <c r="HM6" s="65"/>
      <c r="HN6" s="67"/>
      <c r="HO6" s="65"/>
      <c r="HP6" s="65"/>
      <c r="HQ6" s="67"/>
      <c r="HR6" s="65"/>
      <c r="HS6" s="65"/>
      <c r="HT6" s="67"/>
      <c r="HU6" s="65"/>
      <c r="HV6" s="65"/>
      <c r="HW6" s="67"/>
      <c r="HX6" s="65"/>
      <c r="HY6" s="65"/>
      <c r="HZ6" s="67"/>
      <c r="IA6" s="65"/>
      <c r="IB6" s="68"/>
      <c r="IC6" s="67"/>
      <c r="ID6" s="65"/>
      <c r="IE6" s="65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spans="1:256" s="70" customFormat="1" ht="29.25" customHeight="1" x14ac:dyDescent="0.2">
      <c r="A7" s="61"/>
      <c r="B7" s="62"/>
      <c r="C7" s="63"/>
      <c r="D7" s="64"/>
      <c r="E7" s="63"/>
      <c r="F7" s="63"/>
      <c r="G7" s="63"/>
      <c r="H7" s="63"/>
      <c r="I7" s="63"/>
      <c r="J7" s="63"/>
      <c r="K7" s="63"/>
      <c r="L7" s="65"/>
      <c r="M7" s="65"/>
      <c r="N7" s="65"/>
      <c r="O7" s="65"/>
      <c r="P7" s="65"/>
      <c r="Q7" s="65"/>
      <c r="R7" s="63"/>
      <c r="S7" s="63"/>
      <c r="T7" s="63"/>
      <c r="U7" s="63"/>
      <c r="V7" s="72"/>
      <c r="W7" s="72"/>
      <c r="X7" s="63"/>
      <c r="Y7" s="63"/>
      <c r="Z7" s="63"/>
      <c r="AA7" s="65"/>
      <c r="AB7" s="65"/>
      <c r="AC7" s="65"/>
      <c r="AD7" s="65"/>
      <c r="AE7" s="65"/>
      <c r="AF7" s="65"/>
      <c r="AG7" s="63"/>
      <c r="AH7" s="72"/>
      <c r="AI7" s="72"/>
      <c r="AJ7" s="63"/>
      <c r="AK7" s="72"/>
      <c r="AL7" s="72"/>
      <c r="AM7" s="63"/>
      <c r="AN7" s="63"/>
      <c r="AO7" s="63"/>
      <c r="AP7" s="65"/>
      <c r="AQ7" s="65"/>
      <c r="AR7" s="65"/>
      <c r="AS7" s="65"/>
      <c r="AT7" s="65"/>
      <c r="AU7" s="65"/>
      <c r="AV7" s="63"/>
      <c r="AW7" s="72"/>
      <c r="AX7" s="72"/>
      <c r="AY7" s="63"/>
      <c r="AZ7" s="72"/>
      <c r="BA7" s="72"/>
      <c r="BB7" s="63"/>
      <c r="BC7" s="63"/>
      <c r="BD7" s="63"/>
      <c r="BE7" s="65"/>
      <c r="BF7" s="65"/>
      <c r="BG7" s="65"/>
      <c r="BH7" s="65"/>
      <c r="BI7" s="65"/>
      <c r="BJ7" s="65"/>
      <c r="BK7" s="63"/>
      <c r="BL7" s="72"/>
      <c r="BM7" s="72"/>
      <c r="BN7" s="63"/>
      <c r="BO7" s="72"/>
      <c r="BP7" s="72"/>
      <c r="BQ7" s="63"/>
      <c r="BR7" s="63"/>
      <c r="BS7" s="63"/>
      <c r="BT7" s="65"/>
      <c r="BU7" s="65"/>
      <c r="BV7" s="65"/>
      <c r="BW7" s="65"/>
      <c r="BX7" s="65"/>
      <c r="BY7" s="65"/>
      <c r="BZ7" s="63"/>
      <c r="CA7" s="72"/>
      <c r="CB7" s="72"/>
      <c r="CC7" s="63"/>
      <c r="CD7" s="72"/>
      <c r="CE7" s="72"/>
      <c r="CF7" s="63"/>
      <c r="CG7" s="63"/>
      <c r="CH7" s="63"/>
      <c r="CI7" s="65"/>
      <c r="CJ7" s="65"/>
      <c r="CK7" s="65"/>
      <c r="CL7" s="65"/>
      <c r="CM7" s="65"/>
      <c r="CN7" s="65"/>
      <c r="CO7" s="63"/>
      <c r="CP7" s="72"/>
      <c r="CQ7" s="72"/>
      <c r="CR7" s="63"/>
      <c r="CS7" s="72"/>
      <c r="CT7" s="72"/>
      <c r="CU7" s="63"/>
      <c r="CV7" s="63"/>
      <c r="CW7" s="63"/>
      <c r="CX7" s="65"/>
      <c r="CY7" s="65"/>
      <c r="CZ7" s="65"/>
      <c r="DA7" s="65"/>
      <c r="DB7" s="65"/>
      <c r="DC7" s="65"/>
      <c r="DD7" s="63"/>
      <c r="DE7" s="72"/>
      <c r="DF7" s="72"/>
      <c r="DG7" s="63"/>
      <c r="DH7" s="72"/>
      <c r="DI7" s="72"/>
      <c r="DJ7" s="63"/>
      <c r="DK7" s="63"/>
      <c r="DL7" s="63"/>
      <c r="DM7" s="65"/>
      <c r="DN7" s="65"/>
      <c r="DO7" s="65"/>
      <c r="DP7" s="65"/>
      <c r="DQ7" s="65"/>
      <c r="DR7" s="65"/>
      <c r="DS7" s="72"/>
      <c r="DT7" s="72"/>
      <c r="DU7" s="72"/>
      <c r="DV7" s="63"/>
      <c r="DW7" s="72"/>
      <c r="DX7" s="72"/>
      <c r="DY7" s="63"/>
      <c r="DZ7" s="63"/>
      <c r="EA7" s="63"/>
      <c r="EB7" s="65"/>
      <c r="EC7" s="65"/>
      <c r="ED7" s="65"/>
      <c r="EE7" s="65"/>
      <c r="EF7" s="65"/>
      <c r="EG7" s="65"/>
      <c r="EH7" s="63"/>
      <c r="EI7" s="72"/>
      <c r="EJ7" s="72"/>
      <c r="EK7" s="63"/>
      <c r="EL7" s="72"/>
      <c r="EM7" s="72"/>
      <c r="EN7" s="63"/>
      <c r="EO7" s="63"/>
      <c r="EP7" s="63"/>
      <c r="EQ7" s="65"/>
      <c r="ER7" s="65"/>
      <c r="ES7" s="65"/>
      <c r="ET7" s="65"/>
      <c r="EU7" s="65"/>
      <c r="EV7" s="65"/>
      <c r="EW7" s="63"/>
      <c r="EX7" s="72"/>
      <c r="EY7" s="63"/>
      <c r="EZ7" s="63"/>
      <c r="FA7" s="72"/>
      <c r="FB7" s="63"/>
      <c r="FC7" s="63"/>
      <c r="FD7" s="63"/>
      <c r="FE7" s="63"/>
      <c r="FF7" s="65"/>
      <c r="FG7" s="65"/>
      <c r="FH7" s="65"/>
      <c r="FI7" s="65"/>
      <c r="FJ7" s="65"/>
      <c r="FK7" s="65"/>
      <c r="FL7" s="63"/>
      <c r="FM7" s="72"/>
      <c r="FN7" s="63"/>
      <c r="FO7" s="63"/>
      <c r="FP7" s="72"/>
      <c r="FQ7" s="63"/>
      <c r="FR7" s="63"/>
      <c r="FS7" s="63"/>
      <c r="FT7" s="63"/>
      <c r="FU7" s="65"/>
      <c r="FV7" s="65"/>
      <c r="FW7" s="65"/>
      <c r="FX7" s="65"/>
      <c r="FY7" s="65"/>
      <c r="FZ7" s="65"/>
      <c r="GA7" s="63"/>
      <c r="GB7" s="72"/>
      <c r="GC7" s="63"/>
      <c r="GD7" s="63"/>
      <c r="GE7" s="63"/>
      <c r="GF7" s="63"/>
      <c r="GG7" s="65"/>
      <c r="GH7" s="65"/>
      <c r="GI7" s="65"/>
      <c r="GJ7" s="67"/>
      <c r="GK7" s="65"/>
      <c r="GL7" s="65"/>
      <c r="GM7" s="67"/>
      <c r="GN7" s="65"/>
      <c r="GO7" s="65"/>
      <c r="GP7" s="67"/>
      <c r="GQ7" s="65"/>
      <c r="GR7" s="65"/>
      <c r="GS7" s="67"/>
      <c r="GT7" s="65"/>
      <c r="GU7" s="65"/>
      <c r="GV7" s="67"/>
      <c r="GW7" s="65"/>
      <c r="GX7" s="65"/>
      <c r="GY7" s="67"/>
      <c r="GZ7" s="65"/>
      <c r="HA7" s="65"/>
      <c r="HB7" s="67"/>
      <c r="HC7" s="65"/>
      <c r="HD7" s="65"/>
      <c r="HE7" s="67"/>
      <c r="HF7" s="65"/>
      <c r="HG7" s="65"/>
      <c r="HH7" s="67"/>
      <c r="HI7" s="65"/>
      <c r="HJ7" s="65"/>
      <c r="HK7" s="67"/>
      <c r="HL7" s="65"/>
      <c r="HM7" s="65"/>
      <c r="HN7" s="67"/>
      <c r="HO7" s="65"/>
      <c r="HP7" s="65"/>
      <c r="HQ7" s="67"/>
      <c r="HR7" s="65"/>
      <c r="HS7" s="65"/>
      <c r="HT7" s="67"/>
      <c r="HU7" s="65"/>
      <c r="HV7" s="65"/>
      <c r="HW7" s="67"/>
      <c r="HX7" s="65"/>
      <c r="HY7" s="65"/>
      <c r="HZ7" s="67"/>
      <c r="IA7" s="65"/>
      <c r="IB7" s="68"/>
      <c r="IC7" s="67"/>
      <c r="ID7" s="65"/>
      <c r="IE7" s="65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spans="1:256" ht="12.75" x14ac:dyDescent="0.2">
      <c r="A8" s="73">
        <v>1</v>
      </c>
      <c r="B8" s="74">
        <f t="shared" ref="B8:AJ8" si="0">A8+1</f>
        <v>2</v>
      </c>
      <c r="C8" s="75">
        <f t="shared" si="0"/>
        <v>3</v>
      </c>
      <c r="D8" s="75">
        <f t="shared" si="0"/>
        <v>4</v>
      </c>
      <c r="E8" s="75">
        <f t="shared" si="0"/>
        <v>5</v>
      </c>
      <c r="F8" s="75">
        <f t="shared" si="0"/>
        <v>6</v>
      </c>
      <c r="G8" s="75">
        <f t="shared" si="0"/>
        <v>7</v>
      </c>
      <c r="H8" s="75">
        <f t="shared" si="0"/>
        <v>8</v>
      </c>
      <c r="I8" s="75">
        <f>H8+1</f>
        <v>9</v>
      </c>
      <c r="J8" s="75">
        <f>I8+1</f>
        <v>10</v>
      </c>
      <c r="K8" s="75">
        <f>J8+1</f>
        <v>11</v>
      </c>
      <c r="L8" s="75">
        <f t="shared" si="0"/>
        <v>12</v>
      </c>
      <c r="M8" s="75">
        <f t="shared" si="0"/>
        <v>13</v>
      </c>
      <c r="N8" s="75">
        <f t="shared" si="0"/>
        <v>14</v>
      </c>
      <c r="O8" s="75">
        <f t="shared" si="0"/>
        <v>15</v>
      </c>
      <c r="P8" s="75">
        <f t="shared" si="0"/>
        <v>16</v>
      </c>
      <c r="Q8" s="75">
        <f t="shared" si="0"/>
        <v>17</v>
      </c>
      <c r="R8" s="75">
        <f t="shared" si="0"/>
        <v>18</v>
      </c>
      <c r="S8" s="75">
        <f>R8+1</f>
        <v>19</v>
      </c>
      <c r="T8" s="75">
        <f>S8+1</f>
        <v>20</v>
      </c>
      <c r="U8" s="75">
        <f t="shared" si="0"/>
        <v>21</v>
      </c>
      <c r="V8" s="75">
        <f>U8+1</f>
        <v>22</v>
      </c>
      <c r="W8" s="75">
        <f>V8+1</f>
        <v>23</v>
      </c>
      <c r="X8" s="75">
        <f>W8+1</f>
        <v>24</v>
      </c>
      <c r="Y8" s="75">
        <f>X8+1</f>
        <v>25</v>
      </c>
      <c r="Z8" s="75">
        <f>Y8+1</f>
        <v>26</v>
      </c>
      <c r="AA8" s="75">
        <f t="shared" si="0"/>
        <v>27</v>
      </c>
      <c r="AB8" s="75">
        <f t="shared" si="0"/>
        <v>28</v>
      </c>
      <c r="AC8" s="75">
        <f t="shared" si="0"/>
        <v>29</v>
      </c>
      <c r="AD8" s="75">
        <f t="shared" si="0"/>
        <v>30</v>
      </c>
      <c r="AE8" s="75">
        <f t="shared" si="0"/>
        <v>31</v>
      </c>
      <c r="AF8" s="75">
        <f t="shared" si="0"/>
        <v>32</v>
      </c>
      <c r="AG8" s="75">
        <f t="shared" si="0"/>
        <v>33</v>
      </c>
      <c r="AH8" s="75">
        <f>AG8+1</f>
        <v>34</v>
      </c>
      <c r="AI8" s="75">
        <f>AH8+1</f>
        <v>35</v>
      </c>
      <c r="AJ8" s="75">
        <f t="shared" si="0"/>
        <v>36</v>
      </c>
      <c r="AK8" s="75">
        <f>AJ8+1</f>
        <v>37</v>
      </c>
      <c r="AL8" s="75">
        <f>AK8+1</f>
        <v>38</v>
      </c>
      <c r="AM8" s="75">
        <f>AL8+1</f>
        <v>39</v>
      </c>
      <c r="AN8" s="75">
        <f>AM8+1</f>
        <v>40</v>
      </c>
      <c r="AO8" s="75">
        <f>AN8+1</f>
        <v>41</v>
      </c>
      <c r="AP8" s="75">
        <v>42</v>
      </c>
      <c r="AQ8" s="75">
        <f>AP8+1</f>
        <v>43</v>
      </c>
      <c r="AR8" s="75">
        <f>AQ8+1</f>
        <v>44</v>
      </c>
      <c r="AS8" s="75">
        <f>AR8+1</f>
        <v>45</v>
      </c>
      <c r="AT8" s="75">
        <f>AS8+1</f>
        <v>46</v>
      </c>
      <c r="AU8" s="75">
        <f>AT8+1</f>
        <v>47</v>
      </c>
      <c r="AV8" s="75">
        <v>48</v>
      </c>
      <c r="AW8" s="75">
        <f>AV8+1</f>
        <v>49</v>
      </c>
      <c r="AX8" s="75">
        <f>AW8+1</f>
        <v>50</v>
      </c>
      <c r="AY8" s="75">
        <v>51</v>
      </c>
      <c r="AZ8" s="75">
        <f>AY8+1</f>
        <v>52</v>
      </c>
      <c r="BA8" s="75">
        <f>AZ8+1</f>
        <v>53</v>
      </c>
      <c r="BB8" s="75">
        <v>51</v>
      </c>
      <c r="BC8" s="75">
        <v>52</v>
      </c>
      <c r="BD8" s="75">
        <v>53</v>
      </c>
      <c r="BE8" s="75">
        <f>BD8+1</f>
        <v>54</v>
      </c>
      <c r="BF8" s="75">
        <f>BE8+1</f>
        <v>55</v>
      </c>
      <c r="BG8" s="75">
        <f>BF8+1</f>
        <v>56</v>
      </c>
      <c r="BH8" s="75">
        <v>60</v>
      </c>
      <c r="BI8" s="75">
        <v>61</v>
      </c>
      <c r="BJ8" s="75">
        <v>62</v>
      </c>
      <c r="BK8" s="75">
        <v>63</v>
      </c>
      <c r="BL8" s="75">
        <f>BK8+1</f>
        <v>64</v>
      </c>
      <c r="BM8" s="75">
        <f>BL8+1</f>
        <v>65</v>
      </c>
      <c r="BN8" s="75">
        <f t="shared" ref="BN8:BY8" si="1">BM8+1</f>
        <v>66</v>
      </c>
      <c r="BO8" s="75">
        <f>BN8+1</f>
        <v>67</v>
      </c>
      <c r="BP8" s="75">
        <f>BO8+1</f>
        <v>68</v>
      </c>
      <c r="BQ8" s="75">
        <f>BP8+1</f>
        <v>69</v>
      </c>
      <c r="BR8" s="75">
        <f>BQ8+1</f>
        <v>70</v>
      </c>
      <c r="BS8" s="75">
        <f>BR8+1</f>
        <v>71</v>
      </c>
      <c r="BT8" s="75">
        <f t="shared" si="1"/>
        <v>72</v>
      </c>
      <c r="BU8" s="75">
        <f t="shared" si="1"/>
        <v>73</v>
      </c>
      <c r="BV8" s="75">
        <f t="shared" si="1"/>
        <v>74</v>
      </c>
      <c r="BW8" s="75">
        <f t="shared" si="1"/>
        <v>75</v>
      </c>
      <c r="BX8" s="75">
        <f t="shared" si="1"/>
        <v>76</v>
      </c>
      <c r="BY8" s="75">
        <f t="shared" si="1"/>
        <v>77</v>
      </c>
      <c r="BZ8" s="75">
        <v>63</v>
      </c>
      <c r="CA8" s="75">
        <f>BZ8+1</f>
        <v>64</v>
      </c>
      <c r="CB8" s="75">
        <f>CA8+1</f>
        <v>65</v>
      </c>
      <c r="CC8" s="75">
        <f t="shared" ref="CC8:CN8" si="2">CB8+1</f>
        <v>66</v>
      </c>
      <c r="CD8" s="75">
        <f>CC8+1</f>
        <v>67</v>
      </c>
      <c r="CE8" s="75">
        <f>CD8+1</f>
        <v>68</v>
      </c>
      <c r="CF8" s="75">
        <f>CE8+1</f>
        <v>69</v>
      </c>
      <c r="CG8" s="75">
        <f>CF8+1</f>
        <v>70</v>
      </c>
      <c r="CH8" s="75">
        <f>CG8+1</f>
        <v>71</v>
      </c>
      <c r="CI8" s="75">
        <f t="shared" si="2"/>
        <v>72</v>
      </c>
      <c r="CJ8" s="75">
        <f t="shared" si="2"/>
        <v>73</v>
      </c>
      <c r="CK8" s="75">
        <f t="shared" si="2"/>
        <v>74</v>
      </c>
      <c r="CL8" s="75">
        <f t="shared" si="2"/>
        <v>75</v>
      </c>
      <c r="CM8" s="75">
        <f t="shared" si="2"/>
        <v>76</v>
      </c>
      <c r="CN8" s="75">
        <f t="shared" si="2"/>
        <v>77</v>
      </c>
      <c r="CO8" s="75">
        <v>78</v>
      </c>
      <c r="CP8" s="75">
        <f>CO8+1</f>
        <v>79</v>
      </c>
      <c r="CQ8" s="75">
        <f>CP8+1</f>
        <v>80</v>
      </c>
      <c r="CR8" s="75">
        <v>81</v>
      </c>
      <c r="CS8" s="75">
        <f>CR8+1</f>
        <v>82</v>
      </c>
      <c r="CT8" s="75">
        <f>CS8+1</f>
        <v>83</v>
      </c>
      <c r="CU8" s="75">
        <v>81</v>
      </c>
      <c r="CV8" s="75">
        <f>CU8+1</f>
        <v>82</v>
      </c>
      <c r="CW8" s="75">
        <f>CV8+1</f>
        <v>83</v>
      </c>
      <c r="CX8" s="75">
        <f t="shared" ref="CX8:EH8" si="3">CW8+1</f>
        <v>84</v>
      </c>
      <c r="CY8" s="75">
        <f t="shared" si="3"/>
        <v>85</v>
      </c>
      <c r="CZ8" s="75">
        <f t="shared" si="3"/>
        <v>86</v>
      </c>
      <c r="DA8" s="75">
        <f t="shared" si="3"/>
        <v>87</v>
      </c>
      <c r="DB8" s="75">
        <f t="shared" si="3"/>
        <v>88</v>
      </c>
      <c r="DC8" s="75">
        <f t="shared" si="3"/>
        <v>89</v>
      </c>
      <c r="DD8" s="75">
        <v>93</v>
      </c>
      <c r="DE8" s="75">
        <f>DD8+1</f>
        <v>94</v>
      </c>
      <c r="DF8" s="75">
        <f>DE8+1</f>
        <v>95</v>
      </c>
      <c r="DG8" s="75">
        <f t="shared" si="3"/>
        <v>96</v>
      </c>
      <c r="DH8" s="75">
        <f>DG8+1</f>
        <v>97</v>
      </c>
      <c r="DI8" s="75">
        <f>DH8+1</f>
        <v>98</v>
      </c>
      <c r="DJ8" s="75">
        <f>DI8+1</f>
        <v>99</v>
      </c>
      <c r="DK8" s="75">
        <f>DJ8+1</f>
        <v>100</v>
      </c>
      <c r="DL8" s="75">
        <f>DK8+1</f>
        <v>101</v>
      </c>
      <c r="DM8" s="75">
        <f t="shared" si="3"/>
        <v>102</v>
      </c>
      <c r="DN8" s="75">
        <f t="shared" si="3"/>
        <v>103</v>
      </c>
      <c r="DO8" s="75">
        <f t="shared" si="3"/>
        <v>104</v>
      </c>
      <c r="DP8" s="75">
        <f t="shared" si="3"/>
        <v>105</v>
      </c>
      <c r="DQ8" s="75">
        <f t="shared" si="3"/>
        <v>106</v>
      </c>
      <c r="DR8" s="75">
        <f t="shared" si="3"/>
        <v>107</v>
      </c>
      <c r="DS8" s="75">
        <f>DR8+1</f>
        <v>108</v>
      </c>
      <c r="DT8" s="75">
        <f>DS8+1</f>
        <v>109</v>
      </c>
      <c r="DU8" s="75">
        <f>DT8+1</f>
        <v>110</v>
      </c>
      <c r="DV8" s="75">
        <f t="shared" si="3"/>
        <v>111</v>
      </c>
      <c r="DW8" s="75">
        <f>DV8+1</f>
        <v>112</v>
      </c>
      <c r="DX8" s="75">
        <f>DW8+1</f>
        <v>113</v>
      </c>
      <c r="DY8" s="75">
        <f>DX8+1</f>
        <v>114</v>
      </c>
      <c r="DZ8" s="75">
        <f>DY8+1</f>
        <v>115</v>
      </c>
      <c r="EA8" s="75">
        <f>DZ8+1</f>
        <v>116</v>
      </c>
      <c r="EB8" s="75">
        <f t="shared" si="3"/>
        <v>117</v>
      </c>
      <c r="EC8" s="75">
        <f t="shared" si="3"/>
        <v>118</v>
      </c>
      <c r="ED8" s="75">
        <f t="shared" si="3"/>
        <v>119</v>
      </c>
      <c r="EE8" s="75">
        <f t="shared" si="3"/>
        <v>120</v>
      </c>
      <c r="EF8" s="75">
        <f t="shared" si="3"/>
        <v>121</v>
      </c>
      <c r="EG8" s="75">
        <f t="shared" si="3"/>
        <v>122</v>
      </c>
      <c r="EH8" s="75">
        <f t="shared" si="3"/>
        <v>123</v>
      </c>
      <c r="EI8" s="75">
        <f>EH8+1</f>
        <v>124</v>
      </c>
      <c r="EJ8" s="75">
        <f>EI8+1</f>
        <v>125</v>
      </c>
      <c r="EK8" s="75">
        <f t="shared" ref="EK8:FO8" si="4">EJ8+1</f>
        <v>126</v>
      </c>
      <c r="EL8" s="75">
        <f>EK8+1</f>
        <v>127</v>
      </c>
      <c r="EM8" s="75">
        <f>EL8+1</f>
        <v>128</v>
      </c>
      <c r="EN8" s="75">
        <f>EM8+1</f>
        <v>129</v>
      </c>
      <c r="EO8" s="75">
        <f>EN8+1</f>
        <v>130</v>
      </c>
      <c r="EP8" s="75">
        <f>EO8+1</f>
        <v>131</v>
      </c>
      <c r="EQ8" s="75">
        <f t="shared" si="4"/>
        <v>132</v>
      </c>
      <c r="ER8" s="75">
        <f t="shared" si="4"/>
        <v>133</v>
      </c>
      <c r="ES8" s="75">
        <f t="shared" si="4"/>
        <v>134</v>
      </c>
      <c r="ET8" s="75">
        <f t="shared" si="4"/>
        <v>135</v>
      </c>
      <c r="EU8" s="75">
        <f t="shared" si="4"/>
        <v>136</v>
      </c>
      <c r="EV8" s="75">
        <f t="shared" si="4"/>
        <v>137</v>
      </c>
      <c r="EW8" s="75">
        <f t="shared" si="4"/>
        <v>138</v>
      </c>
      <c r="EX8" s="75">
        <f t="shared" si="4"/>
        <v>139</v>
      </c>
      <c r="EY8" s="75">
        <f t="shared" si="4"/>
        <v>140</v>
      </c>
      <c r="EZ8" s="75">
        <f t="shared" si="4"/>
        <v>141</v>
      </c>
      <c r="FA8" s="75">
        <f t="shared" si="4"/>
        <v>142</v>
      </c>
      <c r="FB8" s="75">
        <f t="shared" si="4"/>
        <v>143</v>
      </c>
      <c r="FC8" s="75">
        <f>FB8+1</f>
        <v>144</v>
      </c>
      <c r="FD8" s="75">
        <f>FC8+1</f>
        <v>145</v>
      </c>
      <c r="FE8" s="75">
        <f>FD8+1</f>
        <v>146</v>
      </c>
      <c r="FF8" s="75">
        <f t="shared" si="4"/>
        <v>147</v>
      </c>
      <c r="FG8" s="75">
        <f t="shared" si="4"/>
        <v>148</v>
      </c>
      <c r="FH8" s="75">
        <f t="shared" si="4"/>
        <v>149</v>
      </c>
      <c r="FI8" s="75">
        <f t="shared" si="4"/>
        <v>150</v>
      </c>
      <c r="FJ8" s="75">
        <f t="shared" si="4"/>
        <v>151</v>
      </c>
      <c r="FK8" s="75">
        <f t="shared" si="4"/>
        <v>152</v>
      </c>
      <c r="FL8" s="75">
        <f t="shared" si="4"/>
        <v>153</v>
      </c>
      <c r="FM8" s="75">
        <f>FL8+1</f>
        <v>154</v>
      </c>
      <c r="FN8" s="75">
        <f>FM8+1</f>
        <v>155</v>
      </c>
      <c r="FO8" s="75">
        <f t="shared" si="4"/>
        <v>156</v>
      </c>
      <c r="FP8" s="75">
        <f>FO8+1</f>
        <v>157</v>
      </c>
      <c r="FQ8" s="75">
        <f>FP8+1</f>
        <v>158</v>
      </c>
      <c r="FR8" s="75">
        <f>FQ8+1</f>
        <v>159</v>
      </c>
      <c r="FS8" s="75">
        <f>FR8+1</f>
        <v>160</v>
      </c>
      <c r="FT8" s="75">
        <f>FS8+1</f>
        <v>161</v>
      </c>
      <c r="FU8" s="75">
        <f t="shared" ref="FU8:IE8" si="5">FT8+1</f>
        <v>162</v>
      </c>
      <c r="FV8" s="75">
        <f t="shared" si="5"/>
        <v>163</v>
      </c>
      <c r="FW8" s="75">
        <f t="shared" si="5"/>
        <v>164</v>
      </c>
      <c r="FX8" s="75">
        <f t="shared" si="5"/>
        <v>165</v>
      </c>
      <c r="FY8" s="75">
        <f t="shared" si="5"/>
        <v>166</v>
      </c>
      <c r="FZ8" s="75">
        <f t="shared" si="5"/>
        <v>167</v>
      </c>
      <c r="GA8" s="75">
        <f t="shared" si="5"/>
        <v>168</v>
      </c>
      <c r="GB8" s="75">
        <f>GA8+1</f>
        <v>169</v>
      </c>
      <c r="GC8" s="75">
        <f>GB8+1</f>
        <v>170</v>
      </c>
      <c r="GD8" s="75">
        <f>GC8+1</f>
        <v>171</v>
      </c>
      <c r="GE8" s="75">
        <f>GD8+1</f>
        <v>172</v>
      </c>
      <c r="GF8" s="75">
        <f>GE8+1</f>
        <v>173</v>
      </c>
      <c r="GG8" s="75">
        <f t="shared" si="5"/>
        <v>174</v>
      </c>
      <c r="GH8" s="75">
        <f t="shared" si="5"/>
        <v>175</v>
      </c>
      <c r="GI8" s="75">
        <f t="shared" si="5"/>
        <v>176</v>
      </c>
      <c r="GJ8" s="75">
        <f t="shared" si="5"/>
        <v>177</v>
      </c>
      <c r="GK8" s="75">
        <f t="shared" si="5"/>
        <v>178</v>
      </c>
      <c r="GL8" s="75">
        <f t="shared" si="5"/>
        <v>179</v>
      </c>
      <c r="GM8" s="75">
        <f t="shared" si="5"/>
        <v>180</v>
      </c>
      <c r="GN8" s="75">
        <f t="shared" si="5"/>
        <v>181</v>
      </c>
      <c r="GO8" s="75">
        <f t="shared" si="5"/>
        <v>182</v>
      </c>
      <c r="GP8" s="75">
        <f t="shared" si="5"/>
        <v>183</v>
      </c>
      <c r="GQ8" s="75">
        <f t="shared" si="5"/>
        <v>184</v>
      </c>
      <c r="GR8" s="75">
        <f t="shared" si="5"/>
        <v>185</v>
      </c>
      <c r="GS8" s="75">
        <f t="shared" si="5"/>
        <v>186</v>
      </c>
      <c r="GT8" s="75">
        <f t="shared" si="5"/>
        <v>187</v>
      </c>
      <c r="GU8" s="75">
        <f t="shared" si="5"/>
        <v>188</v>
      </c>
      <c r="GV8" s="75">
        <f>GR8+1</f>
        <v>186</v>
      </c>
      <c r="GW8" s="75">
        <f>GV8+1</f>
        <v>187</v>
      </c>
      <c r="GX8" s="75">
        <f>GW8+1</f>
        <v>188</v>
      </c>
      <c r="GY8" s="75">
        <v>189</v>
      </c>
      <c r="GZ8" s="75">
        <v>190</v>
      </c>
      <c r="HA8" s="75">
        <v>191</v>
      </c>
      <c r="HB8" s="75">
        <v>192</v>
      </c>
      <c r="HC8" s="75">
        <f>HB8+1</f>
        <v>193</v>
      </c>
      <c r="HD8" s="75">
        <f>HC8+1</f>
        <v>194</v>
      </c>
      <c r="HE8" s="75">
        <f>HD8+1</f>
        <v>195</v>
      </c>
      <c r="HF8" s="75">
        <f>HE8+1</f>
        <v>196</v>
      </c>
      <c r="HG8" s="75">
        <f>HF8+1</f>
        <v>197</v>
      </c>
      <c r="HH8" s="75">
        <v>192</v>
      </c>
      <c r="HI8" s="75">
        <f t="shared" si="5"/>
        <v>193</v>
      </c>
      <c r="HJ8" s="75">
        <f t="shared" si="5"/>
        <v>194</v>
      </c>
      <c r="HK8" s="75">
        <f t="shared" si="5"/>
        <v>195</v>
      </c>
      <c r="HL8" s="75">
        <f t="shared" si="5"/>
        <v>196</v>
      </c>
      <c r="HM8" s="75">
        <f t="shared" si="5"/>
        <v>197</v>
      </c>
      <c r="HN8" s="75">
        <f t="shared" si="5"/>
        <v>198</v>
      </c>
      <c r="HO8" s="75">
        <f t="shared" si="5"/>
        <v>199</v>
      </c>
      <c r="HP8" s="75">
        <f t="shared" si="5"/>
        <v>200</v>
      </c>
      <c r="HQ8" s="75">
        <f t="shared" si="5"/>
        <v>201</v>
      </c>
      <c r="HR8" s="75">
        <f t="shared" si="5"/>
        <v>202</v>
      </c>
      <c r="HS8" s="75">
        <f t="shared" si="5"/>
        <v>203</v>
      </c>
      <c r="HT8" s="75">
        <f t="shared" si="5"/>
        <v>204</v>
      </c>
      <c r="HU8" s="75">
        <f t="shared" si="5"/>
        <v>205</v>
      </c>
      <c r="HV8" s="75">
        <f t="shared" si="5"/>
        <v>206</v>
      </c>
      <c r="HW8" s="75">
        <f t="shared" si="5"/>
        <v>207</v>
      </c>
      <c r="HX8" s="75">
        <f t="shared" si="5"/>
        <v>208</v>
      </c>
      <c r="HY8" s="75">
        <f t="shared" si="5"/>
        <v>209</v>
      </c>
      <c r="HZ8" s="75">
        <f t="shared" si="5"/>
        <v>210</v>
      </c>
      <c r="IA8" s="75">
        <f t="shared" si="5"/>
        <v>211</v>
      </c>
      <c r="IB8" s="76">
        <f t="shared" si="5"/>
        <v>212</v>
      </c>
      <c r="IC8" s="75">
        <f t="shared" si="5"/>
        <v>213</v>
      </c>
      <c r="ID8" s="75">
        <f t="shared" si="5"/>
        <v>214</v>
      </c>
      <c r="IE8" s="75">
        <f t="shared" si="5"/>
        <v>215</v>
      </c>
    </row>
    <row r="9" spans="1:256" s="82" customFormat="1" ht="23.25" customHeight="1" x14ac:dyDescent="0.2">
      <c r="A9" s="77"/>
      <c r="B9" s="78" t="s">
        <v>84</v>
      </c>
      <c r="C9" s="79"/>
      <c r="D9" s="79"/>
      <c r="E9" s="79"/>
      <c r="F9" s="80" t="s">
        <v>85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IC9" s="83"/>
      <c r="ID9" s="83"/>
      <c r="IE9" s="83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pans="1:256" s="102" customFormat="1" outlineLevel="1" x14ac:dyDescent="0.2">
      <c r="A10" s="85">
        <v>1</v>
      </c>
      <c r="B10" s="86" t="s">
        <v>86</v>
      </c>
      <c r="C10" s="87">
        <f t="shared" ref="C10:C15" si="6">D10</f>
        <v>166933960.03999999</v>
      </c>
      <c r="D10" s="88">
        <v>166933960.03999999</v>
      </c>
      <c r="E10" s="89"/>
      <c r="F10" s="87">
        <f t="shared" ref="F10:F15" si="7">G10</f>
        <v>168932183.53</v>
      </c>
      <c r="G10" s="88">
        <v>168932183.53</v>
      </c>
      <c r="H10" s="90"/>
      <c r="I10" s="87">
        <f t="shared" ref="I10:I15" si="8">J10</f>
        <v>147091482.91999999</v>
      </c>
      <c r="J10" s="88">
        <v>147091482.91999999</v>
      </c>
      <c r="K10" s="90"/>
      <c r="L10" s="91">
        <f>F10/C10</f>
        <v>1.0119701436994677</v>
      </c>
      <c r="M10" s="91">
        <f>G10/D10</f>
        <v>1.0119701436994677</v>
      </c>
      <c r="N10" s="89"/>
      <c r="O10" s="91">
        <f>F10/I10</f>
        <v>1.1484837882957419</v>
      </c>
      <c r="P10" s="91">
        <f>G10/J10</f>
        <v>1.1484837882957419</v>
      </c>
      <c r="Q10" s="89"/>
      <c r="R10" s="87">
        <f t="shared" ref="R10:R16" si="9">SUM(S10:T10)</f>
        <v>143760302.03</v>
      </c>
      <c r="S10" s="88">
        <v>143760302.03</v>
      </c>
      <c r="T10" s="92"/>
      <c r="U10" s="87">
        <f>SUM(V10:W10)</f>
        <v>143099056.60999998</v>
      </c>
      <c r="V10" s="88">
        <v>143099056.60999998</v>
      </c>
      <c r="W10" s="92"/>
      <c r="X10" s="87">
        <f>SUM(Y10:Z10)</f>
        <v>116838163.71000001</v>
      </c>
      <c r="Y10" s="88">
        <v>116838163.71000001</v>
      </c>
      <c r="Z10" s="92"/>
      <c r="AA10" s="91">
        <f t="shared" ref="AA10:AB16" si="10">U10/R10</f>
        <v>0.99540036149992206</v>
      </c>
      <c r="AB10" s="91">
        <f t="shared" si="10"/>
        <v>0.99540036149992206</v>
      </c>
      <c r="AC10" s="89"/>
      <c r="AD10" s="91">
        <f>U10/X10</f>
        <v>1.2247629718418138</v>
      </c>
      <c r="AE10" s="91">
        <f>V10/Y10</f>
        <v>1.2247629718418138</v>
      </c>
      <c r="AF10" s="89"/>
      <c r="AG10" s="87">
        <f>SUM(AH10:AI10)</f>
        <v>94858293.519999996</v>
      </c>
      <c r="AH10" s="88">
        <v>94858293.519999996</v>
      </c>
      <c r="AI10" s="92"/>
      <c r="AJ10" s="87">
        <f>SUM(AK10:AL10)</f>
        <v>93275576.299999997</v>
      </c>
      <c r="AK10" s="88">
        <v>93275576.299999997</v>
      </c>
      <c r="AL10" s="92"/>
      <c r="AM10" s="87">
        <f>SUM(AN10:AO10)</f>
        <v>77811844.140000001</v>
      </c>
      <c r="AN10" s="88">
        <v>77811844.140000001</v>
      </c>
      <c r="AO10" s="92"/>
      <c r="AP10" s="91">
        <f t="shared" ref="AP10:AQ16" si="11">AJ10/AG10</f>
        <v>0.98331493050034369</v>
      </c>
      <c r="AQ10" s="91">
        <f t="shared" si="11"/>
        <v>0.98331493050034369</v>
      </c>
      <c r="AR10" s="89"/>
      <c r="AS10" s="91">
        <f t="shared" ref="AS10:AT16" si="12">AJ10/AM10</f>
        <v>1.1987323694857748</v>
      </c>
      <c r="AT10" s="91">
        <f t="shared" si="12"/>
        <v>1.1987323694857748</v>
      </c>
      <c r="AU10" s="89"/>
      <c r="AV10" s="87">
        <f>SUM(AW10:AX10)</f>
        <v>9159600</v>
      </c>
      <c r="AW10" s="88">
        <v>9159600</v>
      </c>
      <c r="AX10" s="92"/>
      <c r="AY10" s="87">
        <f>SUM(AZ10:BA10)</f>
        <v>9203857.3499999996</v>
      </c>
      <c r="AZ10" s="88">
        <v>9203857.3499999996</v>
      </c>
      <c r="BA10" s="92"/>
      <c r="BB10" s="87">
        <f>SUM(BC10:BD10)</f>
        <v>8507869.5499999989</v>
      </c>
      <c r="BC10" s="88">
        <v>8507869.5499999989</v>
      </c>
      <c r="BD10" s="92"/>
      <c r="BE10" s="91">
        <f>AY10/AV10</f>
        <v>1.0048317994235556</v>
      </c>
      <c r="BF10" s="91">
        <f>AZ10/AW10</f>
        <v>1.0048317994235556</v>
      </c>
      <c r="BG10" s="89"/>
      <c r="BH10" s="93">
        <f t="shared" ref="BH10:BH16" si="13">AY10/BB10</f>
        <v>1.0818051800053752</v>
      </c>
      <c r="BI10" s="93">
        <f>IF(BC10=0," ",IF(AZ10/BC10*100&gt;200,"СВ.200",AZ10/BC10))</f>
        <v>1.0818051800053752</v>
      </c>
      <c r="BJ10" s="89"/>
      <c r="BK10" s="87">
        <f>SUM(BL10:BM10)</f>
        <v>16927437.510000002</v>
      </c>
      <c r="BL10" s="88">
        <v>16927437.510000002</v>
      </c>
      <c r="BM10" s="92"/>
      <c r="BN10" s="87">
        <f>SUM(BO10:BP10)</f>
        <v>17364686.079999998</v>
      </c>
      <c r="BO10" s="88">
        <v>17364686.079999998</v>
      </c>
      <c r="BP10" s="92"/>
      <c r="BQ10" s="87">
        <f>SUM(BR10:BS10)</f>
        <v>11578852.029999999</v>
      </c>
      <c r="BR10" s="88">
        <v>11578852.029999999</v>
      </c>
      <c r="BS10" s="92"/>
      <c r="BT10" s="91">
        <f>BN10/BK10</f>
        <v>1.0258307596611531</v>
      </c>
      <c r="BU10" s="91">
        <f>BO10/BL10</f>
        <v>1.0258307596611531</v>
      </c>
      <c r="BV10" s="89"/>
      <c r="BW10" s="91">
        <f>BN10/BQ10</f>
        <v>1.4996897822866468</v>
      </c>
      <c r="BX10" s="91">
        <f>BO10/BR10</f>
        <v>1.4996897822866468</v>
      </c>
      <c r="BY10" s="89"/>
      <c r="BZ10" s="87">
        <f>SUM(CA10:CB10)</f>
        <v>0</v>
      </c>
      <c r="CA10" s="88">
        <v>0</v>
      </c>
      <c r="CB10" s="92"/>
      <c r="CC10" s="87">
        <f>SUM(CD10:CE10)</f>
        <v>0</v>
      </c>
      <c r="CD10" s="88">
        <v>0</v>
      </c>
      <c r="CE10" s="92"/>
      <c r="CF10" s="87">
        <f>SUM(CG10:CH10)</f>
        <v>-69804.460000000006</v>
      </c>
      <c r="CG10" s="88">
        <v>-69804.460000000006</v>
      </c>
      <c r="CH10" s="92"/>
      <c r="CI10" s="91" t="str">
        <f>IF(BZ10&lt;0," ",IF(CC10&lt;0," ",IF(CC10=0," ",IF(BZ10/CC10*100&gt;200,"СВ.200",BZ10/CC10))))</f>
        <v xml:space="preserve"> </v>
      </c>
      <c r="CJ10" s="91" t="str">
        <f>IF(CA10&lt;0," ",IF(CD10&lt;0," ",IF(CD10=0," ",IF(CA10/CD10*100&gt;200,"СВ.200",CA10/CD10))))</f>
        <v xml:space="preserve"> </v>
      </c>
      <c r="CK10" s="89"/>
      <c r="CL10" s="91" t="str">
        <f>IF(CC10&lt;0," ",IF(CF10&lt;0," ",IF(CF10=0," ",IF(CC10/CF10*100&gt;200,"СВ.200",CC10/CF10))))</f>
        <v xml:space="preserve"> </v>
      </c>
      <c r="CM10" s="91" t="str">
        <f>IF(CD10&lt;0," ",IF(CG10&lt;0," ",IF(CG10=0," ",IF(CD10/CG10*100&gt;200,"СВ.200",CD10/CG10))))</f>
        <v xml:space="preserve"> </v>
      </c>
      <c r="CN10" s="89"/>
      <c r="CO10" s="87">
        <f>SUM(CP10:CQ10)</f>
        <v>3810000</v>
      </c>
      <c r="CP10" s="88">
        <v>3810000</v>
      </c>
      <c r="CQ10" s="92"/>
      <c r="CR10" s="87">
        <f>SUM(CS10:CT10)</f>
        <v>3964141.85</v>
      </c>
      <c r="CS10" s="88">
        <v>3964141.85</v>
      </c>
      <c r="CT10" s="92"/>
      <c r="CU10" s="87">
        <f t="shared" ref="CU10:CU16" si="14">SUM(CV10:CW10)</f>
        <v>1531546.02</v>
      </c>
      <c r="CV10" s="88">
        <v>1531546.02</v>
      </c>
      <c r="CW10" s="92"/>
      <c r="CX10" s="91">
        <f t="shared" ref="CX10:CY16" si="15">IF(CO10=0," ",IF(CR10/CO10*100&gt;200,"СВ.200",CR10/CO10))</f>
        <v>1.0404571784776904</v>
      </c>
      <c r="CY10" s="91">
        <f t="shared" si="15"/>
        <v>1.0404571784776904</v>
      </c>
      <c r="CZ10" s="89"/>
      <c r="DA10" s="91" t="str">
        <f>IF(CU10=0," ",IF(CR10/CU10*100&gt;200,"СВ.200",CR10/CU10))</f>
        <v>СВ.200</v>
      </c>
      <c r="DB10" s="91" t="str">
        <f>IF(CV10=0," ",IF(CS10/CV10*100&gt;200,"СВ.200",CS10/CV10))</f>
        <v>СВ.200</v>
      </c>
      <c r="DC10" s="89"/>
      <c r="DD10" s="87">
        <f>SUM(DE10:DF10)</f>
        <v>54000</v>
      </c>
      <c r="DE10" s="88">
        <v>54000</v>
      </c>
      <c r="DF10" s="92"/>
      <c r="DG10" s="87">
        <f>SUM(DH10:DI10)</f>
        <v>-9405</v>
      </c>
      <c r="DH10" s="88">
        <v>-9405</v>
      </c>
      <c r="DI10" s="92"/>
      <c r="DJ10" s="87">
        <f>SUM(DK10:DL10)</f>
        <v>51851</v>
      </c>
      <c r="DK10" s="92">
        <v>51851</v>
      </c>
      <c r="DL10" s="92"/>
      <c r="DM10" s="91" t="str">
        <f t="shared" ref="DM10:DN15" si="16">IF(DD10&lt;=0," ",IF(DG10&lt;=0," ",IF(DG10/DD10*100&gt;200,"СВ.200",DG10/DD10)))</f>
        <v xml:space="preserve"> </v>
      </c>
      <c r="DN10" s="91" t="str">
        <f t="shared" si="16"/>
        <v xml:space="preserve"> </v>
      </c>
      <c r="DO10" s="89"/>
      <c r="DP10" s="91">
        <f>IF(DJ10=0," ",IF(DG10=0," ",IF(DG10/DJ10*100&gt;200,"СВ.200",DG10/DJ10)))</f>
        <v>-0.18138512275558813</v>
      </c>
      <c r="DQ10" s="91">
        <f>IF(DK10=0," ",IF(DH10=0," ",IF(DH10/DK10*100&gt;200,"СВ.200",DH10/DK10)))</f>
        <v>-0.18138512275558813</v>
      </c>
      <c r="DR10" s="89"/>
      <c r="DS10" s="87">
        <f>SUM(DT10:DU10)</f>
        <v>7504971</v>
      </c>
      <c r="DT10" s="88">
        <v>7504971</v>
      </c>
      <c r="DU10" s="92"/>
      <c r="DV10" s="87">
        <f>SUM(DW10:DX10)</f>
        <v>7210573.0800000001</v>
      </c>
      <c r="DW10" s="88">
        <v>7210573.0800000001</v>
      </c>
      <c r="DX10" s="92"/>
      <c r="DY10" s="87">
        <f>SUM(DZ10:EA10)</f>
        <v>7034554.5999999996</v>
      </c>
      <c r="DZ10" s="92">
        <v>7034554.5999999996</v>
      </c>
      <c r="EA10" s="92"/>
      <c r="EB10" s="91">
        <f>IF(DS10=0," ",IF(DV10/DS10*100&gt;200,"СВ.200",DV10/DS10))</f>
        <v>0.96077294369292032</v>
      </c>
      <c r="EC10" s="91">
        <f>IF(DT10=0," ",IF(DW10/DT10*100&gt;200,"СВ.200",DW10/DT10))</f>
        <v>0.96077294369292032</v>
      </c>
      <c r="ED10" s="89"/>
      <c r="EE10" s="91">
        <f>IF(DY10=0," ",IF(DV10/DY10*100&gt;200,"СВ.200",DV10/DY10))</f>
        <v>1.0250219793588637</v>
      </c>
      <c r="EF10" s="91">
        <f>IF(DZ10=0," ",IF(DW10/DZ10*100&gt;200,"СВ.200",DW10/DZ10))</f>
        <v>1.0250219793588637</v>
      </c>
      <c r="EG10" s="89"/>
      <c r="EH10" s="87">
        <f>SUM(EI10:EJ10)</f>
        <v>3511000</v>
      </c>
      <c r="EI10" s="88">
        <v>3511000</v>
      </c>
      <c r="EJ10" s="92"/>
      <c r="EK10" s="87">
        <f>SUM(EL10:EM10)</f>
        <v>3661006.87</v>
      </c>
      <c r="EL10" s="94">
        <v>3661006.87</v>
      </c>
      <c r="EM10" s="92"/>
      <c r="EN10" s="87">
        <f>SUM(EO10:EP10)</f>
        <v>5596842.8300000001</v>
      </c>
      <c r="EO10" s="87">
        <v>5596842.8300000001</v>
      </c>
      <c r="EP10" s="92"/>
      <c r="EQ10" s="91">
        <f>IF(EH10=0," ",IF(EK10/EH10*100&gt;200,"СВ.200",EK10/EH10))</f>
        <v>1.0427248276844203</v>
      </c>
      <c r="ER10" s="91">
        <f>IF(EI10=0," ",IF(EL10/EI10*100&gt;200,"СВ.200",EL10/EI10))</f>
        <v>1.0427248276844203</v>
      </c>
      <c r="ES10" s="89"/>
      <c r="ET10" s="91">
        <f>IF(EN10=0," ",IF(EK10/EN10*100&gt;200,"СВ.200",EK10/EN10))</f>
        <v>0.65412000679676041</v>
      </c>
      <c r="EU10" s="91">
        <f>IF(EO10=0," ",IF(EL10/EO10*100&gt;200,"СВ.200",EL10/EO10))</f>
        <v>0.65412000679676041</v>
      </c>
      <c r="EV10" s="89"/>
      <c r="EW10" s="87">
        <f>SUM(EX10:EY10)</f>
        <v>0</v>
      </c>
      <c r="EX10" s="92">
        <v>0</v>
      </c>
      <c r="EY10" s="87"/>
      <c r="EZ10" s="87">
        <f>SUM(FA10:FB10)</f>
        <v>0</v>
      </c>
      <c r="FA10" s="92">
        <v>0</v>
      </c>
      <c r="FB10" s="87"/>
      <c r="FC10" s="87">
        <f>SUM(FD10:FE10)</f>
        <v>0</v>
      </c>
      <c r="FD10" s="92">
        <v>0</v>
      </c>
      <c r="FE10" s="87"/>
      <c r="FF10" s="91" t="str">
        <f>IF(EW10&lt;=0," ",IF(EZ10&lt;=0," ",IF(EZ10/EW10*100&gt;200,"СВ.200",EZ10/EW10)))</f>
        <v xml:space="preserve"> </v>
      </c>
      <c r="FG10" s="91" t="str">
        <f>IF(EX10&lt;=0," ",IF(FA10&lt;=0," ",IF(FA10/EX10*100&gt;200,"СВ.200",FA10/EX10)))</f>
        <v xml:space="preserve"> </v>
      </c>
      <c r="FH10" s="91" t="str">
        <f>IF(EY10=0," ",IF(FB10/EY10*100&gt;200,"СВ.200",FB10/EY10))</f>
        <v xml:space="preserve"> </v>
      </c>
      <c r="FI10" s="91" t="str">
        <f>IF(FC10&lt;=0," ",IF(EZ10&lt;=0," ",IF(EZ10/FC10*100&gt;200,"СВ.200",EZ10/FC10)))</f>
        <v xml:space="preserve"> </v>
      </c>
      <c r="FJ10" s="91" t="str">
        <f>IF(FD10&lt;=0," ",IF(FA10&lt;=0," ",IF(FA10/FD10*100&gt;200,"СВ.200",FA10/FD10)))</f>
        <v xml:space="preserve"> </v>
      </c>
      <c r="FK10" s="91" t="str">
        <f>IF(FB10=0," ",IF(FE10/FB10*100&gt;200,"СВ.200",FE10/FB10))</f>
        <v xml:space="preserve"> </v>
      </c>
      <c r="FL10" s="87">
        <f>SUM(FM10:FN10)</f>
        <v>7935000</v>
      </c>
      <c r="FM10" s="88">
        <v>7935000</v>
      </c>
      <c r="FN10" s="87"/>
      <c r="FO10" s="87">
        <f>SUM(FP10:FQ10)</f>
        <v>8428620.0800000001</v>
      </c>
      <c r="FP10" s="88">
        <v>8428620.0800000001</v>
      </c>
      <c r="FQ10" s="87"/>
      <c r="FR10" s="87">
        <f>SUM(FS10:FT10)</f>
        <v>4794608</v>
      </c>
      <c r="FS10" s="92">
        <v>4794608</v>
      </c>
      <c r="FT10" s="87"/>
      <c r="FU10" s="91">
        <f t="shared" ref="FU10:FW16" si="17">IF(FL10=0," ",IF(FO10/FL10*100&gt;200,"СВ.200",FO10/FL10))</f>
        <v>1.0622079495904222</v>
      </c>
      <c r="FV10" s="91">
        <f t="shared" si="17"/>
        <v>1.0622079495904222</v>
      </c>
      <c r="FW10" s="91" t="str">
        <f t="shared" si="17"/>
        <v xml:space="preserve"> </v>
      </c>
      <c r="FX10" s="91">
        <f t="shared" ref="FX10:FY16" si="18">IF(FR10=0," ",IF(FO10/FR10*100&gt;200,"СВ.200",FO10/FR10))</f>
        <v>1.7579372661956931</v>
      </c>
      <c r="FY10" s="91">
        <f t="shared" si="18"/>
        <v>1.7579372661956931</v>
      </c>
      <c r="FZ10" s="91" t="str">
        <f t="shared" ref="FZ10:FZ16" si="19">IF(FQ10=0," ",IF(FT10/FQ10*100&gt;200,"СВ.200",FT10/FQ10))</f>
        <v xml:space="preserve"> </v>
      </c>
      <c r="GA10" s="95">
        <f t="shared" ref="GA10:GA16" si="20">SUM(GB10:GC10)</f>
        <v>0</v>
      </c>
      <c r="GB10" s="88">
        <v>0</v>
      </c>
      <c r="GC10" s="87"/>
      <c r="GD10" s="95">
        <f t="shared" ref="GD10:GD16" si="21">SUM(GE10:GF10)</f>
        <v>0</v>
      </c>
      <c r="GE10" s="92">
        <v>0</v>
      </c>
      <c r="GF10" s="87"/>
      <c r="GG10" s="91" t="str">
        <f t="shared" ref="GG10:GG15" si="22">IF(GA10&lt;0," ",IF(GD10&lt;0," ",IF(GD10=0," ",IF(GA10/GD10*100&gt;200,"СВ.200",GA10/GD10))))</f>
        <v xml:space="preserve"> </v>
      </c>
      <c r="GH10" s="91" t="str">
        <f>IF(GB10&lt;=0," ",IF(GE10&lt;=0," ",IF(GB10/GE10*100&gt;200,"СВ.200",GB10/GE10)))</f>
        <v xml:space="preserve"> </v>
      </c>
      <c r="GI10" s="91" t="str">
        <f t="shared" ref="GI10:GI15" si="23">IF(GC10&lt;0," ",IF(GF10&lt;0," ",IF(GF10=0," ",IF(GC10/GF10*100&gt;200,"СВ.200",GC10/GF10))))</f>
        <v xml:space="preserve"> </v>
      </c>
      <c r="GJ10" s="96">
        <f>IF(X10&lt;=0," ",IF(I10&lt;=0," ",IF(X10/I10*100&gt;200,"СВ.200",X10/I10)))</f>
        <v>0.79432310688951224</v>
      </c>
      <c r="GK10" s="91">
        <f t="shared" ref="GJ10:GL25" si="24">IF(Y10&lt;=0," ",IF(J10&lt;=0," ",IF(Y10/J10*100&gt;200,"СВ.200",Y10/J10)))</f>
        <v>0.79432310688951224</v>
      </c>
      <c r="GL10" s="91"/>
      <c r="GM10" s="96">
        <f>IF(U10&lt;=0," ",IF(F10&lt;=0," ",IF(U10/F10*100&gt;200,"СВ.200",U10/F10)))</f>
        <v>0.84707989691370789</v>
      </c>
      <c r="GN10" s="91">
        <f t="shared" ref="GM10:GO25" si="25">IF(V10&lt;=0," ",IF(G10&lt;=0," ",IF(V10/G10*100&gt;200,"СВ.200",V10/G10)))</f>
        <v>0.84707989691370789</v>
      </c>
      <c r="GO10" s="91"/>
      <c r="GP10" s="96">
        <f>IF(AM10&lt;=0," ",IF(X10&lt;=0," ",IF(AM10/X10*100&gt;200,"СВ.200",AM10/X10)))</f>
        <v>0.66597969078951036</v>
      </c>
      <c r="GQ10" s="91">
        <f t="shared" ref="GP10:GR25" si="26">IF(AN10&lt;=0," ",IF(Y10&lt;=0," ",IF(AN10/Y10*100&gt;200,"СВ.200",AN10/Y10)))</f>
        <v>0.66597969078951036</v>
      </c>
      <c r="GR10" s="97"/>
      <c r="GS10" s="96">
        <f>IF(AJ10&lt;=0," ",IF(U10&lt;=0," ",IF(AJ10/U10*100&gt;200,"СВ.200",AJ10/U10)))</f>
        <v>0.6518252356772124</v>
      </c>
      <c r="GT10" s="91">
        <f t="shared" ref="GS10:GU25" si="27">IF(AK10&lt;=0," ",IF(V10&lt;=0," ",IF(AK10/V10*100&gt;200,"СВ.200",AK10/V10)))</f>
        <v>0.6518252356772124</v>
      </c>
      <c r="GU10" s="98"/>
      <c r="GV10" s="96">
        <f>IF(BB10&lt;=0," ",IF(X10&lt;=0," ",IF(BB10/X10*100&gt;200,"СВ.200",BB10/X10)))</f>
        <v>7.2817556180676452E-2</v>
      </c>
      <c r="GW10" s="91">
        <f t="shared" ref="GV10:GW16" si="28">IF(BC10&lt;=0," ",IF(Y10&lt;=0," ",IF(BC10/Y10*100&gt;200,"СВ.200",BC10/Y10)))</f>
        <v>7.2817556180676452E-2</v>
      </c>
      <c r="GX10" s="97" t="str">
        <f t="shared" ref="GX10:GX16" si="29">IF(BD10&lt;=0," ",IF(W10&lt;=0," ",IF(BD10/W10*100&gt;200,"СВ.200",BD10/W10)))</f>
        <v xml:space="preserve"> </v>
      </c>
      <c r="GY10" s="99">
        <f>IF(AY10&lt;=0," ",IF(U10&lt;=0," ",IF(AY10/U10*100&gt;200,"СВ.200",AY10/U10)))</f>
        <v>6.4318085444015571E-2</v>
      </c>
      <c r="GZ10" s="100">
        <f t="shared" ref="GY10:HA25" si="30">IF(AZ10&lt;=0," ",IF(V10&lt;=0," ",IF(AZ10/V10*100&gt;200,"СВ.200",AZ10/V10)))</f>
        <v>6.4318085444015571E-2</v>
      </c>
      <c r="HA10" s="98"/>
      <c r="HB10" s="101">
        <f t="shared" ref="HB10:HC16" si="31">IF(BQ10&lt;=0," ",IF(X10&lt;=0," ",IF(BQ10/X10*100&gt;200,"СВ.200",BQ10/X10)))</f>
        <v>9.9101626235238258E-2</v>
      </c>
      <c r="HC10" s="91">
        <f>IF(BR10&lt;=0," ",IF(Y10&lt;=0," ",IF(BR10/Y10*100&gt;200,"СВ.200",BR10/Y10)))</f>
        <v>9.9101626235238258E-2</v>
      </c>
      <c r="HD10" s="97"/>
      <c r="HE10" s="96">
        <f>IF(BN10&lt;=0," ",IF(U10&lt;=0," ",IF(BN10/U10*100&gt;200,"СВ.200",BN10/U10)))</f>
        <v>0.12134731347199201</v>
      </c>
      <c r="HF10" s="91">
        <f t="shared" ref="HE10:HF25" si="32">IF(BO10&lt;=0," ",IF(V10&lt;=0," ",IF(BO10/V10*100&gt;200,"СВ.200",BO10/V10)))</f>
        <v>0.12134731347199201</v>
      </c>
      <c r="HG10" s="97"/>
      <c r="HH10" s="96" t="str">
        <f>IF(CF10&lt;=0," ",IF(X10&lt;=0," ",IF(CF10/X10*100&gt;200,"СВ.200",CF10/X10)))</f>
        <v xml:space="preserve"> </v>
      </c>
      <c r="HI10" s="91" t="str">
        <f t="shared" ref="HH10:HJ25" si="33">IF(CG10&lt;=0," ",IF(Y10&lt;=0," ",IF(CG10/Y10*100&gt;200,"СВ.200",CG10/Y10)))</f>
        <v xml:space="preserve"> </v>
      </c>
      <c r="HJ10" s="97"/>
      <c r="HK10" s="96" t="str">
        <f>IF(CC10&lt;=0," ",IF(U10&lt;=0," ",IF(CC10/U10*100&gt;200,"СВ.200",CC10/U10)))</f>
        <v xml:space="preserve"> </v>
      </c>
      <c r="HL10" s="91" t="str">
        <f>IF(CD10&lt;=0," ",IF(V10&lt;=0," ",IF(CD10/V10*100&gt;200,"СВ.200",CD10/V10)))</f>
        <v xml:space="preserve"> </v>
      </c>
      <c r="HM10" s="97"/>
      <c r="HN10" s="96">
        <f>IF(EN10&lt;=0," ",IF(X10&lt;=0," ",IF(EN10/X10*100&gt;200,"СВ.200",EN10/X10)))</f>
        <v>4.7902523047963434E-2</v>
      </c>
      <c r="HO10" s="91">
        <f t="shared" ref="HN10:HP25" si="34">IF(EO10&lt;=0," ",IF(Y10&lt;=0," ",IF(EO10/Y10*100&gt;200,"СВ.200",EO10/Y10)))</f>
        <v>4.7902523047963434E-2</v>
      </c>
      <c r="HP10" s="97"/>
      <c r="HQ10" s="96">
        <f>IF(EK10&lt;=0," ",IF(U10&lt;=0," ",IF(EK10/U10*100&gt;200,"СВ.200",EK10/U10)))</f>
        <v>2.5583724706010138E-2</v>
      </c>
      <c r="HR10" s="91">
        <f t="shared" ref="HQ10:HS25" si="35">IF(EL10&lt;=0," ",IF(V10&lt;=0," ",IF(EL10/V10*100&gt;200,"СВ.200",EL10/V10)))</f>
        <v>2.5583724706010138E-2</v>
      </c>
      <c r="HS10" s="97"/>
      <c r="HT10" s="96">
        <f>IF(DY10&lt;=0," ",IF(X10&lt;=0," ",IF(DY10/X10*100&gt;200,"СВ.200",DY10/X10)))</f>
        <v>6.0207678524118423E-2</v>
      </c>
      <c r="HU10" s="91">
        <f t="shared" ref="HT10:HV25" si="36">IF(DZ10&lt;=0," ",IF(Y10&lt;=0," ",IF(DZ10/Y10*100&gt;200,"СВ.200",DZ10/Y10)))</f>
        <v>6.0207678524118423E-2</v>
      </c>
      <c r="HV10" s="97"/>
      <c r="HW10" s="96">
        <f>IF(DV10&lt;=0," ",IF(U10&lt;=0," ",IF(DV10/U10*100&gt;200,"СВ.200",DV10/U10)))</f>
        <v>5.0388683551224153E-2</v>
      </c>
      <c r="HX10" s="91">
        <f t="shared" ref="HW10:HY25" si="37">IF(DW10&lt;=0," ",IF(V10&lt;=0," ",IF(DW10/V10*100&gt;200,"СВ.200",DW10/V10)))</f>
        <v>5.0388683551224153E-2</v>
      </c>
      <c r="HY10" s="97"/>
      <c r="HZ10" s="96">
        <f>IF(FR10&lt;=0," ",IF(X10&lt;=0," ",IF(FR10/X10*100&gt;200,"СВ.200",FR10/X10)))</f>
        <v>4.1036317653027579E-2</v>
      </c>
      <c r="IA10" s="91">
        <f t="shared" ref="HZ10:IB25" si="38">IF(FS10&lt;=0," ",IF(Y10&lt;=0," ",IF(FS10/Y10*100&gt;200,"СВ.200",FS10/Y10)))</f>
        <v>4.1036317653027579E-2</v>
      </c>
      <c r="IB10" s="98"/>
      <c r="IC10" s="96">
        <f t="shared" ref="IC10:IE25" si="39">IF(FO10&lt;=0," ",IF(U10&lt;=0," ",IF(FO10/U10*100&gt;200,"СВ.200",FO10/U10)))</f>
        <v>5.890059850618886E-2</v>
      </c>
      <c r="ID10" s="91">
        <f t="shared" si="39"/>
        <v>5.890059850618886E-2</v>
      </c>
      <c r="IE10" s="97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</row>
    <row r="11" spans="1:256" s="102" customFormat="1" outlineLevel="1" x14ac:dyDescent="0.2">
      <c r="A11" s="85">
        <v>2</v>
      </c>
      <c r="B11" s="86" t="s">
        <v>87</v>
      </c>
      <c r="C11" s="87">
        <f t="shared" si="6"/>
        <v>4775261057.0200005</v>
      </c>
      <c r="D11" s="88">
        <v>4775261057.0200005</v>
      </c>
      <c r="E11" s="89"/>
      <c r="F11" s="87">
        <f t="shared" si="7"/>
        <v>5381772706.0900002</v>
      </c>
      <c r="G11" s="88">
        <v>5381772706.0900002</v>
      </c>
      <c r="H11" s="90"/>
      <c r="I11" s="87">
        <f t="shared" si="8"/>
        <v>4178959477.1399999</v>
      </c>
      <c r="J11" s="88">
        <v>4178959477.1399999</v>
      </c>
      <c r="K11" s="90"/>
      <c r="L11" s="91">
        <f t="shared" ref="L11:M16" si="40">F11/C11</f>
        <v>1.1270112024929781</v>
      </c>
      <c r="M11" s="91">
        <f t="shared" si="40"/>
        <v>1.1270112024929781</v>
      </c>
      <c r="N11" s="89"/>
      <c r="O11" s="91">
        <f t="shared" ref="O11:P16" si="41">F11/I11</f>
        <v>1.2878260092086804</v>
      </c>
      <c r="P11" s="91">
        <f t="shared" si="41"/>
        <v>1.2878260092086804</v>
      </c>
      <c r="Q11" s="89"/>
      <c r="R11" s="87">
        <f t="shared" si="9"/>
        <v>4203439819.3299999</v>
      </c>
      <c r="S11" s="88">
        <v>4203439819.3299999</v>
      </c>
      <c r="T11" s="92"/>
      <c r="U11" s="87">
        <f t="shared" ref="U11:U39" si="42">SUM(V11:W11)</f>
        <v>4737476243.7299995</v>
      </c>
      <c r="V11" s="88">
        <v>4737476243.7299995</v>
      </c>
      <c r="W11" s="92"/>
      <c r="X11" s="87">
        <f t="shared" ref="X11:X39" si="43">SUM(Y11:Z11)</f>
        <v>3705559624.4099994</v>
      </c>
      <c r="Y11" s="88">
        <v>3705559624.4099994</v>
      </c>
      <c r="Z11" s="92"/>
      <c r="AA11" s="91">
        <f t="shared" si="10"/>
        <v>1.1270474771505403</v>
      </c>
      <c r="AB11" s="91">
        <f t="shared" si="10"/>
        <v>1.1270474771505403</v>
      </c>
      <c r="AC11" s="89"/>
      <c r="AD11" s="91">
        <f>U11/X11</f>
        <v>1.2784779423119665</v>
      </c>
      <c r="AE11" s="91">
        <f t="shared" ref="AD11:AE16" si="44">V11/Y11</f>
        <v>1.2784779423119665</v>
      </c>
      <c r="AF11" s="89"/>
      <c r="AG11" s="87">
        <f t="shared" ref="AG11:AG16" si="45">SUM(AH11:AI11)</f>
        <v>2996573213.25</v>
      </c>
      <c r="AH11" s="88">
        <v>2996573213.25</v>
      </c>
      <c r="AI11" s="92"/>
      <c r="AJ11" s="87">
        <f t="shared" ref="AJ11:AJ16" si="46">SUM(AK11:AL11)</f>
        <v>3432372961.3499999</v>
      </c>
      <c r="AK11" s="88">
        <v>3432372961.3499999</v>
      </c>
      <c r="AL11" s="92"/>
      <c r="AM11" s="87">
        <f t="shared" ref="AM11:AM16" si="47">SUM(AN11:AO11)</f>
        <v>2656929978.71</v>
      </c>
      <c r="AN11" s="88">
        <v>2656929978.71</v>
      </c>
      <c r="AO11" s="92"/>
      <c r="AP11" s="91">
        <f t="shared" si="11"/>
        <v>1.145432704988824</v>
      </c>
      <c r="AQ11" s="91">
        <f t="shared" si="11"/>
        <v>1.145432704988824</v>
      </c>
      <c r="AR11" s="89"/>
      <c r="AS11" s="91">
        <f t="shared" si="12"/>
        <v>1.2918567628253774</v>
      </c>
      <c r="AT11" s="91">
        <f t="shared" si="12"/>
        <v>1.2918567628253774</v>
      </c>
      <c r="AU11" s="89"/>
      <c r="AV11" s="87">
        <f t="shared" ref="AV11:AV16" si="48">SUM(AW11:AX11)</f>
        <v>30447291.079999998</v>
      </c>
      <c r="AW11" s="88">
        <v>30447291.079999998</v>
      </c>
      <c r="AX11" s="92"/>
      <c r="AY11" s="87">
        <f t="shared" ref="AY11:AY16" si="49">SUM(AZ11:BA11)</f>
        <v>30479619.5</v>
      </c>
      <c r="AZ11" s="88">
        <v>30479619.5</v>
      </c>
      <c r="BA11" s="92"/>
      <c r="BB11" s="87">
        <f t="shared" ref="BB11:BB16" si="50">SUM(BC11:BD11)</f>
        <v>28334419.949999999</v>
      </c>
      <c r="BC11" s="88">
        <v>28334419.949999999</v>
      </c>
      <c r="BD11" s="92"/>
      <c r="BE11" s="91">
        <f t="shared" ref="BE11:BF16" si="51">AY11/AV11</f>
        <v>1.0010617831292465</v>
      </c>
      <c r="BF11" s="91">
        <f t="shared" si="51"/>
        <v>1.0010617831292465</v>
      </c>
      <c r="BG11" s="89"/>
      <c r="BH11" s="93">
        <f t="shared" si="13"/>
        <v>1.0757100217257138</v>
      </c>
      <c r="BI11" s="93">
        <f t="shared" ref="BI11:BI16" si="52">IF(BC11=0," ",IF(AZ11/BC11*100&gt;200,"СВ.200",AZ11/BC11))</f>
        <v>1.0757100217257138</v>
      </c>
      <c r="BJ11" s="89"/>
      <c r="BK11" s="87">
        <f t="shared" ref="BK11:BK16" si="53">SUM(BL11:BM11)</f>
        <v>310773000</v>
      </c>
      <c r="BL11" s="88">
        <v>310773000</v>
      </c>
      <c r="BM11" s="92"/>
      <c r="BN11" s="87">
        <f t="shared" ref="BN11:BN16" si="54">SUM(BO11:BP11)</f>
        <v>336467049.30000001</v>
      </c>
      <c r="BO11" s="88">
        <v>336467049.30000001</v>
      </c>
      <c r="BP11" s="92"/>
      <c r="BQ11" s="87">
        <f t="shared" ref="BQ11:BQ16" si="55">SUM(BR11:BS11)</f>
        <v>224357763.11000001</v>
      </c>
      <c r="BR11" s="88">
        <v>224357763.11000001</v>
      </c>
      <c r="BS11" s="92"/>
      <c r="BT11" s="91">
        <f t="shared" ref="BT11:BU16" si="56">BN11/BK11</f>
        <v>1.0826778687337704</v>
      </c>
      <c r="BU11" s="91">
        <f t="shared" si="56"/>
        <v>1.0826778687337704</v>
      </c>
      <c r="BV11" s="89"/>
      <c r="BW11" s="91">
        <f t="shared" ref="BW11:BX16" si="57">BN11/BQ11</f>
        <v>1.4996898018413301</v>
      </c>
      <c r="BX11" s="91">
        <f t="shared" si="57"/>
        <v>1.4996898018413301</v>
      </c>
      <c r="BY11" s="89"/>
      <c r="BZ11" s="87">
        <f t="shared" ref="BZ11:BZ16" si="58">SUM(CA11:CB11)</f>
        <v>0</v>
      </c>
      <c r="CA11" s="88">
        <v>0</v>
      </c>
      <c r="CB11" s="92"/>
      <c r="CC11" s="87">
        <f t="shared" ref="CC11:CC16" si="59">SUM(CD11:CE11)</f>
        <v>660160.67000000004</v>
      </c>
      <c r="CD11" s="88">
        <v>660160.67000000004</v>
      </c>
      <c r="CE11" s="92"/>
      <c r="CF11" s="87">
        <f t="shared" ref="CF11:CF16" si="60">SUM(CG11:CH11)</f>
        <v>-2896494.27</v>
      </c>
      <c r="CG11" s="88">
        <v>-2896494.27</v>
      </c>
      <c r="CH11" s="92"/>
      <c r="CI11" s="91">
        <f t="shared" ref="CI11:CJ26" si="61">IF(BZ11&lt;0," ",IF(CC11&lt;0," ",IF(CC11=0," ",IF(BZ11/CC11*100&gt;200,"СВ.200",BZ11/CC11))))</f>
        <v>0</v>
      </c>
      <c r="CJ11" s="91">
        <f t="shared" si="61"/>
        <v>0</v>
      </c>
      <c r="CK11" s="89"/>
      <c r="CL11" s="91" t="str">
        <f t="shared" ref="CL11:CM16" si="62">IF(CC11&lt;0," ",IF(CF11&lt;0," ",IF(CF11=0," ",IF(CC11/CF11*100&gt;200,"СВ.200",CC11/CF11))))</f>
        <v xml:space="preserve"> </v>
      </c>
      <c r="CM11" s="91" t="str">
        <f t="shared" si="62"/>
        <v xml:space="preserve"> </v>
      </c>
      <c r="CN11" s="89"/>
      <c r="CO11" s="87">
        <f t="shared" ref="CO11:CO16" si="63">SUM(CP11:CQ11)</f>
        <v>109000000</v>
      </c>
      <c r="CP11" s="88">
        <v>109000000</v>
      </c>
      <c r="CQ11" s="92"/>
      <c r="CR11" s="87">
        <f t="shared" ref="CR11:CR16" si="64">SUM(CS11:CT11)</f>
        <v>103610487.8</v>
      </c>
      <c r="CS11" s="88">
        <v>103610487.8</v>
      </c>
      <c r="CT11" s="92"/>
      <c r="CU11" s="87">
        <f t="shared" si="14"/>
        <v>34026320.75</v>
      </c>
      <c r="CV11" s="88">
        <v>34026320.75</v>
      </c>
      <c r="CW11" s="92"/>
      <c r="CX11" s="91">
        <f t="shared" si="15"/>
        <v>0.95055493394495405</v>
      </c>
      <c r="CY11" s="91">
        <f t="shared" si="15"/>
        <v>0.95055493394495405</v>
      </c>
      <c r="CZ11" s="89"/>
      <c r="DA11" s="91" t="str">
        <f>IF(CU11=0," ",IF(CR11/CU11*100&gt;200,"СВ.200",CR11/CU11))</f>
        <v>СВ.200</v>
      </c>
      <c r="DB11" s="91" t="str">
        <f>IF(CV11=0," ",IF(CS11/CV11*100&gt;200,"СВ.200",CS11/CV11))</f>
        <v>СВ.200</v>
      </c>
      <c r="DC11" s="89"/>
      <c r="DD11" s="87">
        <f t="shared" ref="DD11:DD16" si="65">SUM(DE11:DF11)</f>
        <v>2676615</v>
      </c>
      <c r="DE11" s="88">
        <v>2676615</v>
      </c>
      <c r="DF11" s="92"/>
      <c r="DG11" s="87">
        <f t="shared" ref="DG11:DG16" si="66">SUM(DH11:DI11)</f>
        <v>2676615</v>
      </c>
      <c r="DH11" s="88">
        <v>2676615</v>
      </c>
      <c r="DI11" s="92"/>
      <c r="DJ11" s="87">
        <f t="shared" ref="DJ11:DJ16" si="67">SUM(DK11:DL11)</f>
        <v>1318282.8600000001</v>
      </c>
      <c r="DK11" s="92">
        <v>1318282.8600000001</v>
      </c>
      <c r="DL11" s="92"/>
      <c r="DM11" s="91">
        <f t="shared" si="16"/>
        <v>1</v>
      </c>
      <c r="DN11" s="91">
        <f t="shared" si="16"/>
        <v>1</v>
      </c>
      <c r="DO11" s="89"/>
      <c r="DP11" s="91" t="str">
        <f t="shared" ref="DP11:DQ16" si="68">IF(DJ11&lt;=0," ",IF(DG11&lt;=0," ",IF(DG11/DJ11*100&gt;200,"СВ.200",DG11/DJ11)))</f>
        <v>СВ.200</v>
      </c>
      <c r="DQ11" s="91" t="str">
        <f t="shared" si="68"/>
        <v>СВ.200</v>
      </c>
      <c r="DR11" s="89"/>
      <c r="DS11" s="87">
        <f t="shared" ref="DS11:DS16" si="69">SUM(DT11:DU11)</f>
        <v>228651000</v>
      </c>
      <c r="DT11" s="88">
        <v>228651000</v>
      </c>
      <c r="DU11" s="92"/>
      <c r="DV11" s="87">
        <f t="shared" ref="DV11:DV16" si="70">SUM(DW11:DX11)</f>
        <v>227246636.69999999</v>
      </c>
      <c r="DW11" s="88">
        <v>227246636.69999999</v>
      </c>
      <c r="DX11" s="92"/>
      <c r="DY11" s="87">
        <f t="shared" ref="DY11:DY16" si="71">SUM(DZ11:EA11)</f>
        <v>227501469.46000001</v>
      </c>
      <c r="DZ11" s="92">
        <v>227501469.46000001</v>
      </c>
      <c r="EA11" s="92"/>
      <c r="EB11" s="91">
        <f>IF(DS11=0," ",IF(DV11/DS11*100&gt;200,"СВ.200",DV11/DS11))</f>
        <v>0.99385804872928607</v>
      </c>
      <c r="EC11" s="91">
        <f>IF(DT11=0," ",IF(DW11/DT11*100&gt;200,"СВ.200",DW11/DT11))</f>
        <v>0.99385804872928607</v>
      </c>
      <c r="ED11" s="89"/>
      <c r="EE11" s="91">
        <f>IF(DY11=0," ",IF(DV11/DY11*100&gt;200,"СВ.200",DV11/DY11))</f>
        <v>0.99887986323514788</v>
      </c>
      <c r="EF11" s="91">
        <f>IF(DZ11=0," ",IF(DW11/DZ11*100&gt;200,"СВ.200",DW11/DZ11))</f>
        <v>0.99887986323514788</v>
      </c>
      <c r="EG11" s="89"/>
      <c r="EH11" s="87">
        <f t="shared" ref="EH11:EH16" si="72">SUM(EI11:EJ11)</f>
        <v>451672700</v>
      </c>
      <c r="EI11" s="88">
        <v>451672700</v>
      </c>
      <c r="EJ11" s="92"/>
      <c r="EK11" s="87">
        <f t="shared" ref="EK11:EK16" si="73">SUM(EL11:EM11)</f>
        <v>488137626.69999999</v>
      </c>
      <c r="EL11" s="94">
        <v>488137626.69999999</v>
      </c>
      <c r="EM11" s="92"/>
      <c r="EN11" s="87">
        <f t="shared" ref="EN11:EN16" si="74">SUM(EO11:EP11)</f>
        <v>468527147.44999999</v>
      </c>
      <c r="EO11" s="87">
        <v>468527147.44999999</v>
      </c>
      <c r="EP11" s="92"/>
      <c r="EQ11" s="91">
        <f t="shared" ref="EQ11:ER16" si="75">IF(EH11=0," ",IF(EK11/EH11*100&gt;200,"СВ.200",EK11/EH11))</f>
        <v>1.0807330766282752</v>
      </c>
      <c r="ER11" s="91">
        <f t="shared" si="75"/>
        <v>1.0807330766282752</v>
      </c>
      <c r="ES11" s="89"/>
      <c r="ET11" s="91">
        <f t="shared" ref="ET11:EU16" si="76">IF(EN11=0," ",IF(EK11/EN11*100&gt;200,"СВ.200",EK11/EN11))</f>
        <v>1.0418555879989704</v>
      </c>
      <c r="EU11" s="91">
        <f t="shared" si="76"/>
        <v>1.0418555879989704</v>
      </c>
      <c r="EV11" s="89"/>
      <c r="EW11" s="87">
        <f t="shared" ref="EW11:EW16" si="77">SUM(EX11:EY11)</f>
        <v>0</v>
      </c>
      <c r="EX11" s="92">
        <v>0</v>
      </c>
      <c r="EY11" s="87"/>
      <c r="EZ11" s="87">
        <f t="shared" ref="EZ11:EZ16" si="78">SUM(FA11:FB11)</f>
        <v>0</v>
      </c>
      <c r="FA11" s="92">
        <v>0</v>
      </c>
      <c r="FB11" s="87"/>
      <c r="FC11" s="87">
        <f t="shared" ref="FC11:FC16" si="79">SUM(FD11:FE11)</f>
        <v>0</v>
      </c>
      <c r="FD11" s="92">
        <v>0</v>
      </c>
      <c r="FE11" s="87"/>
      <c r="FF11" s="91" t="str">
        <f t="shared" ref="FF11:FG16" si="80">IF(EW11&lt;=0," ",IF(EZ11&lt;=0," ",IF(EZ11/EW11*100&gt;200,"СВ.200",EZ11/EW11)))</f>
        <v xml:space="preserve"> </v>
      </c>
      <c r="FG11" s="91" t="str">
        <f t="shared" si="80"/>
        <v xml:space="preserve"> </v>
      </c>
      <c r="FH11" s="89"/>
      <c r="FI11" s="91" t="str">
        <f t="shared" ref="FI11:FJ16" si="81">IF(FC11&lt;=0," ",IF(EZ11&lt;=0," ",IF(EZ11/FC11*100&gt;200,"СВ.200",EZ11/FC11)))</f>
        <v xml:space="preserve"> </v>
      </c>
      <c r="FJ11" s="91" t="str">
        <f t="shared" si="81"/>
        <v xml:space="preserve"> </v>
      </c>
      <c r="FK11" s="89"/>
      <c r="FL11" s="87">
        <f t="shared" ref="FL11:FL16" si="82">SUM(FM11:FN11)</f>
        <v>73646000</v>
      </c>
      <c r="FM11" s="88">
        <v>73646000</v>
      </c>
      <c r="FN11" s="87"/>
      <c r="FO11" s="87">
        <f t="shared" ref="FO11:FO16" si="83">SUM(FP11:FQ11)</f>
        <v>115825095.17</v>
      </c>
      <c r="FP11" s="88">
        <v>115825095.17</v>
      </c>
      <c r="FQ11" s="87"/>
      <c r="FR11" s="87">
        <f t="shared" ref="FR11:FR16" si="84">SUM(FS11:FT11)</f>
        <v>67459667.5</v>
      </c>
      <c r="FS11" s="92">
        <v>67459667.5</v>
      </c>
      <c r="FT11" s="87"/>
      <c r="FU11" s="91">
        <f t="shared" si="17"/>
        <v>1.5727275774651712</v>
      </c>
      <c r="FV11" s="91">
        <f t="shared" si="17"/>
        <v>1.5727275774651712</v>
      </c>
      <c r="FW11" s="91" t="str">
        <f t="shared" si="17"/>
        <v xml:space="preserve"> </v>
      </c>
      <c r="FX11" s="91">
        <f t="shared" si="18"/>
        <v>1.7169532472124918</v>
      </c>
      <c r="FY11" s="91">
        <f t="shared" si="18"/>
        <v>1.7169532472124918</v>
      </c>
      <c r="FZ11" s="91" t="str">
        <f t="shared" si="19"/>
        <v xml:space="preserve"> </v>
      </c>
      <c r="GA11" s="95">
        <f t="shared" si="20"/>
        <v>-8.4600000000000009</v>
      </c>
      <c r="GB11" s="88">
        <v>-8.4600000000000009</v>
      </c>
      <c r="GC11" s="87"/>
      <c r="GD11" s="95">
        <f t="shared" si="21"/>
        <v>1068.8900000000001</v>
      </c>
      <c r="GE11" s="92">
        <v>1068.8900000000001</v>
      </c>
      <c r="GF11" s="87"/>
      <c r="GG11" s="91" t="str">
        <f t="shared" si="22"/>
        <v xml:space="preserve"> </v>
      </c>
      <c r="GH11" s="91" t="str">
        <f>IF(GB11&lt;0," ",IF(GE11&lt;0," ",IF(GE11=0," ",IF(GB11/GE11*100&gt;200,"СВ.200",GB11/GE11))))</f>
        <v xml:space="preserve"> </v>
      </c>
      <c r="GI11" s="91" t="str">
        <f t="shared" si="23"/>
        <v xml:space="preserve"> </v>
      </c>
      <c r="GJ11" s="96">
        <f t="shared" si="24"/>
        <v>0.88671824761172691</v>
      </c>
      <c r="GK11" s="91">
        <f t="shared" si="24"/>
        <v>0.88671824761172691</v>
      </c>
      <c r="GL11" s="91" t="str">
        <f>IF(Z11&lt;=0," ",IF(K11&lt;=0," ",IF(Z11/K11*100&gt;200,"СВ.200",Z11/K11)))</f>
        <v xml:space="preserve"> </v>
      </c>
      <c r="GM11" s="96">
        <f t="shared" si="25"/>
        <v>0.88028174032119266</v>
      </c>
      <c r="GN11" s="91">
        <f t="shared" si="25"/>
        <v>0.88028174032119266</v>
      </c>
      <c r="GO11" s="91" t="str">
        <f t="shared" ref="GO11:GO17" si="85">IF(W11&lt;=0," ",IF(K11&lt;=0," ",IF(W11/K11*100&gt;200,"СВ.200",W11/K11)))</f>
        <v xml:space="preserve"> </v>
      </c>
      <c r="GP11" s="96">
        <f t="shared" si="26"/>
        <v>0.7170118006488797</v>
      </c>
      <c r="GQ11" s="91">
        <f t="shared" si="26"/>
        <v>0.7170118006488797</v>
      </c>
      <c r="GR11" s="91" t="str">
        <f>IF(AO11&lt;=0," ",IF(Z11&lt;=0," ",IF(AO11/Z11*100&gt;200,"СВ.200",AO11/Z11)))</f>
        <v xml:space="preserve"> </v>
      </c>
      <c r="GS11" s="96">
        <f t="shared" si="27"/>
        <v>0.7245150761215341</v>
      </c>
      <c r="GT11" s="91">
        <f t="shared" si="27"/>
        <v>0.7245150761215341</v>
      </c>
      <c r="GU11" s="91" t="str">
        <f>IF(AL11&lt;=0," ",IF(W11&lt;=0," ",IF(AL11/W11*100&gt;200,"СВ.200",AL11/W11)))</f>
        <v xml:space="preserve"> </v>
      </c>
      <c r="GV11" s="96">
        <f t="shared" si="28"/>
        <v>7.6464617552905838E-3</v>
      </c>
      <c r="GW11" s="91">
        <f t="shared" si="28"/>
        <v>7.6464617552905838E-3</v>
      </c>
      <c r="GX11" s="91" t="str">
        <f t="shared" si="29"/>
        <v xml:space="preserve"> </v>
      </c>
      <c r="GY11" s="99">
        <f t="shared" si="30"/>
        <v>6.4337250324662757E-3</v>
      </c>
      <c r="GZ11" s="100">
        <f t="shared" si="30"/>
        <v>6.4337250324662757E-3</v>
      </c>
      <c r="HA11" s="91"/>
      <c r="HB11" s="101">
        <f t="shared" si="31"/>
        <v>6.0546256395947844E-2</v>
      </c>
      <c r="HC11" s="91">
        <f t="shared" si="31"/>
        <v>6.0546256395947844E-2</v>
      </c>
      <c r="HD11" s="91" t="str">
        <f>IF(CB11&lt;=0," ",IF(T11&lt;=0," ",IF(CB11/T11*100&gt;200,"СВ.200",CB11/T11)))</f>
        <v xml:space="preserve"> </v>
      </c>
      <c r="HE11" s="96">
        <f t="shared" si="32"/>
        <v>7.1022424596917114E-2</v>
      </c>
      <c r="HF11" s="91">
        <f t="shared" si="32"/>
        <v>7.1022424596917114E-2</v>
      </c>
      <c r="HG11" s="91" t="str">
        <f>IF(BY11&lt;=0," ",IF(Q11&lt;=0," ",IF(BY11/Q11*100&gt;200,"СВ.200",BY11/Q11)))</f>
        <v xml:space="preserve"> </v>
      </c>
      <c r="HH11" s="96" t="str">
        <f t="shared" si="33"/>
        <v xml:space="preserve"> </v>
      </c>
      <c r="HI11" s="91" t="str">
        <f t="shared" si="33"/>
        <v xml:space="preserve"> </v>
      </c>
      <c r="HJ11" s="91" t="str">
        <f>IF(CH11&lt;=0," ",IF(Z11&lt;=0," ",IF(CH11/Z11*100&gt;200,"СВ.200",CH11/Z11)))</f>
        <v xml:space="preserve"> </v>
      </c>
      <c r="HK11" s="96">
        <f t="shared" ref="HK11:HM26" si="86">IF(CC11&lt;=0," ",IF(U11&lt;=0," ",IF(CC11/U11*100&gt;200,"СВ.200",CC11/U11)))</f>
        <v>1.3934859744652351E-4</v>
      </c>
      <c r="HL11" s="91">
        <f t="shared" si="86"/>
        <v>1.3934859744652351E-4</v>
      </c>
      <c r="HM11" s="91" t="str">
        <f>IF(CE11&lt;=0," ",IF(W11&lt;=0," ",IF(CE11/W11*100&gt;200,"СВ.200",CE11/W11)))</f>
        <v xml:space="preserve"> </v>
      </c>
      <c r="HN11" s="96">
        <f t="shared" si="34"/>
        <v>0.12643897142111135</v>
      </c>
      <c r="HO11" s="91">
        <f t="shared" si="34"/>
        <v>0.12643897142111135</v>
      </c>
      <c r="HP11" s="91" t="str">
        <f t="shared" ref="HP11:HP17" si="87">IF(EP11&lt;=0," ",IF(V11&lt;=0," ",IF(EP11/V11*100&gt;200,"СВ.200",EP11/V11)))</f>
        <v xml:space="preserve"> </v>
      </c>
      <c r="HQ11" s="96">
        <f t="shared" si="35"/>
        <v>0.10303748274116309</v>
      </c>
      <c r="HR11" s="91">
        <f t="shared" si="35"/>
        <v>0.10303748274116309</v>
      </c>
      <c r="HS11" s="91" t="str">
        <f>IF(EM11&lt;=0," ",IF(W11&lt;=0," ",IF(EM11/W11*100&gt;200,"СВ.200",EM11/W11)))</f>
        <v xml:space="preserve"> </v>
      </c>
      <c r="HT11" s="96">
        <f t="shared" si="36"/>
        <v>6.1394631990632963E-2</v>
      </c>
      <c r="HU11" s="91">
        <f t="shared" si="36"/>
        <v>6.1394631990632963E-2</v>
      </c>
      <c r="HV11" s="91" t="str">
        <f>IF(EA11&lt;=0," ",IF(Z11&lt;=0," ",IF(EA11/Z11*100&gt;200,"СВ.200",EA11/Z11)))</f>
        <v xml:space="preserve"> </v>
      </c>
      <c r="HW11" s="96">
        <f t="shared" si="37"/>
        <v>4.7967868335120109E-2</v>
      </c>
      <c r="HX11" s="91">
        <f t="shared" si="37"/>
        <v>4.7967868335120109E-2</v>
      </c>
      <c r="HY11" s="91" t="str">
        <f>IF(DX11&lt;=0," ",IF(W11&lt;=0," ",IF(DX11/W11*100&gt;200,"СВ.200",DX11/W11)))</f>
        <v xml:space="preserve"> </v>
      </c>
      <c r="HZ11" s="96">
        <f t="shared" si="38"/>
        <v>1.8204987731304134E-2</v>
      </c>
      <c r="IA11" s="91">
        <f t="shared" si="38"/>
        <v>1.8204987731304134E-2</v>
      </c>
      <c r="IB11" s="103" t="str">
        <f>IF(FT11&lt;=0," ",IF(Z11&lt;=0," ",IF(FT11/Z11*100&gt;200,"СВ.200",FT11/Z11)))</f>
        <v xml:space="preserve"> </v>
      </c>
      <c r="IC11" s="96">
        <f t="shared" si="39"/>
        <v>2.4448691499676291E-2</v>
      </c>
      <c r="ID11" s="91">
        <f t="shared" si="39"/>
        <v>2.4448691499676291E-2</v>
      </c>
      <c r="IE11" s="91" t="str">
        <f>IF(FQ11&lt;=0," ",IF(W11&lt;=0," ",IF(FQ11/W11*100&gt;200,"СВ.200",FQ11/W11)))</f>
        <v xml:space="preserve"> </v>
      </c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</row>
    <row r="12" spans="1:256" s="102" customFormat="1" outlineLevel="1" x14ac:dyDescent="0.2">
      <c r="A12" s="85">
        <v>3</v>
      </c>
      <c r="B12" s="86" t="s">
        <v>88</v>
      </c>
      <c r="C12" s="87">
        <f t="shared" si="6"/>
        <v>530717545.54000002</v>
      </c>
      <c r="D12" s="88">
        <v>530717545.54000002</v>
      </c>
      <c r="E12" s="89"/>
      <c r="F12" s="87">
        <f t="shared" si="7"/>
        <v>537031125.63999999</v>
      </c>
      <c r="G12" s="88">
        <v>537031125.63999999</v>
      </c>
      <c r="H12" s="90"/>
      <c r="I12" s="87">
        <f t="shared" si="8"/>
        <v>458873568.98000002</v>
      </c>
      <c r="J12" s="88">
        <v>458873568.98000002</v>
      </c>
      <c r="K12" s="90"/>
      <c r="L12" s="91">
        <f t="shared" si="40"/>
        <v>1.0118963093514761</v>
      </c>
      <c r="M12" s="91">
        <f t="shared" si="40"/>
        <v>1.0118963093514761</v>
      </c>
      <c r="N12" s="89"/>
      <c r="O12" s="91">
        <f t="shared" si="41"/>
        <v>1.1703248169942131</v>
      </c>
      <c r="P12" s="91">
        <f t="shared" si="41"/>
        <v>1.1703248169942131</v>
      </c>
      <c r="Q12" s="89"/>
      <c r="R12" s="87">
        <f t="shared" si="9"/>
        <v>422294300</v>
      </c>
      <c r="S12" s="88">
        <v>422294300</v>
      </c>
      <c r="T12" s="92"/>
      <c r="U12" s="87">
        <f t="shared" si="42"/>
        <v>426656693.64999998</v>
      </c>
      <c r="V12" s="88">
        <v>426656693.64999998</v>
      </c>
      <c r="W12" s="92"/>
      <c r="X12" s="87">
        <f t="shared" si="43"/>
        <v>344336611.67000002</v>
      </c>
      <c r="Y12" s="88">
        <v>344336611.67000002</v>
      </c>
      <c r="Z12" s="92"/>
      <c r="AA12" s="91">
        <f t="shared" si="10"/>
        <v>1.0103302214829799</v>
      </c>
      <c r="AB12" s="91">
        <f t="shared" si="10"/>
        <v>1.0103302214829799</v>
      </c>
      <c r="AC12" s="89"/>
      <c r="AD12" s="91">
        <f t="shared" si="44"/>
        <v>1.2390686299105846</v>
      </c>
      <c r="AE12" s="91">
        <f t="shared" si="44"/>
        <v>1.2390686299105846</v>
      </c>
      <c r="AF12" s="89"/>
      <c r="AG12" s="87">
        <f t="shared" si="45"/>
        <v>262949300</v>
      </c>
      <c r="AH12" s="88">
        <v>262949300</v>
      </c>
      <c r="AI12" s="92"/>
      <c r="AJ12" s="87">
        <f t="shared" si="46"/>
        <v>263719342.41999999</v>
      </c>
      <c r="AK12" s="88">
        <v>263719342.41999999</v>
      </c>
      <c r="AL12" s="92"/>
      <c r="AM12" s="87">
        <f t="shared" si="47"/>
        <v>207669288.06999999</v>
      </c>
      <c r="AN12" s="88">
        <v>207669288.06999999</v>
      </c>
      <c r="AO12" s="92"/>
      <c r="AP12" s="91">
        <f t="shared" si="11"/>
        <v>1.002928482486928</v>
      </c>
      <c r="AQ12" s="91">
        <f t="shared" si="11"/>
        <v>1.002928482486928</v>
      </c>
      <c r="AR12" s="89"/>
      <c r="AS12" s="91">
        <f t="shared" si="12"/>
        <v>1.2699005465416098</v>
      </c>
      <c r="AT12" s="91">
        <f t="shared" si="12"/>
        <v>1.2699005465416098</v>
      </c>
      <c r="AU12" s="89"/>
      <c r="AV12" s="87">
        <f t="shared" si="48"/>
        <v>11505900</v>
      </c>
      <c r="AW12" s="88">
        <v>11505900</v>
      </c>
      <c r="AX12" s="92"/>
      <c r="AY12" s="87">
        <f t="shared" si="49"/>
        <v>11518050.66</v>
      </c>
      <c r="AZ12" s="88">
        <v>11518050.66</v>
      </c>
      <c r="BA12" s="92"/>
      <c r="BB12" s="87">
        <f t="shared" si="50"/>
        <v>10705353.26</v>
      </c>
      <c r="BC12" s="88">
        <v>10705353.26</v>
      </c>
      <c r="BD12" s="92"/>
      <c r="BE12" s="91">
        <f t="shared" si="51"/>
        <v>1.001056037337366</v>
      </c>
      <c r="BF12" s="91">
        <f t="shared" si="51"/>
        <v>1.001056037337366</v>
      </c>
      <c r="BG12" s="89"/>
      <c r="BH12" s="93">
        <f t="shared" si="13"/>
        <v>1.0759150473844337</v>
      </c>
      <c r="BI12" s="93">
        <f>IF(BC12=0," ",IF(AZ12/BC12*100&gt;200,"СВ.200",AZ12/BC12))</f>
        <v>1.0759150473844337</v>
      </c>
      <c r="BJ12" s="89"/>
      <c r="BK12" s="87">
        <f t="shared" si="53"/>
        <v>56456500</v>
      </c>
      <c r="BL12" s="88">
        <v>56456500</v>
      </c>
      <c r="BM12" s="92"/>
      <c r="BN12" s="87">
        <f t="shared" si="54"/>
        <v>57117913.689999998</v>
      </c>
      <c r="BO12" s="88">
        <v>57117913.689999998</v>
      </c>
      <c r="BP12" s="92"/>
      <c r="BQ12" s="87">
        <f t="shared" si="55"/>
        <v>38086485.57</v>
      </c>
      <c r="BR12" s="88">
        <v>38086485.57</v>
      </c>
      <c r="BS12" s="92"/>
      <c r="BT12" s="91">
        <f t="shared" si="56"/>
        <v>1.0117154568561635</v>
      </c>
      <c r="BU12" s="91">
        <f t="shared" si="56"/>
        <v>1.0117154568561635</v>
      </c>
      <c r="BV12" s="89"/>
      <c r="BW12" s="91">
        <f t="shared" si="57"/>
        <v>1.4996897937726943</v>
      </c>
      <c r="BX12" s="91">
        <f t="shared" si="57"/>
        <v>1.4996897937726943</v>
      </c>
      <c r="BY12" s="89"/>
      <c r="BZ12" s="87">
        <f t="shared" si="58"/>
        <v>70800</v>
      </c>
      <c r="CA12" s="88">
        <v>70800</v>
      </c>
      <c r="CB12" s="92"/>
      <c r="CC12" s="87">
        <f t="shared" si="59"/>
        <v>70785.52</v>
      </c>
      <c r="CD12" s="88">
        <v>70785.52</v>
      </c>
      <c r="CE12" s="92"/>
      <c r="CF12" s="87">
        <f t="shared" si="60"/>
        <v>-175301.53</v>
      </c>
      <c r="CG12" s="88">
        <v>-175301.53</v>
      </c>
      <c r="CH12" s="92"/>
      <c r="CI12" s="91">
        <f t="shared" si="61"/>
        <v>1.0002045616109057</v>
      </c>
      <c r="CJ12" s="91">
        <f t="shared" si="61"/>
        <v>1.0002045616109057</v>
      </c>
      <c r="CK12" s="89"/>
      <c r="CL12" s="91" t="str">
        <f t="shared" si="62"/>
        <v xml:space="preserve"> </v>
      </c>
      <c r="CM12" s="91" t="str">
        <f t="shared" si="62"/>
        <v xml:space="preserve"> </v>
      </c>
      <c r="CN12" s="89"/>
      <c r="CO12" s="87">
        <f t="shared" si="63"/>
        <v>10132000</v>
      </c>
      <c r="CP12" s="88">
        <v>10132000</v>
      </c>
      <c r="CQ12" s="92"/>
      <c r="CR12" s="87">
        <f t="shared" si="64"/>
        <v>9200367.0700000003</v>
      </c>
      <c r="CS12" s="88">
        <v>9200367.0700000003</v>
      </c>
      <c r="CT12" s="92"/>
      <c r="CU12" s="87">
        <f t="shared" si="14"/>
        <v>2465576.2400000002</v>
      </c>
      <c r="CV12" s="88">
        <v>2465576.2400000002</v>
      </c>
      <c r="CW12" s="92"/>
      <c r="CX12" s="91">
        <f t="shared" si="15"/>
        <v>0.9080504411764706</v>
      </c>
      <c r="CY12" s="91">
        <f t="shared" si="15"/>
        <v>0.9080504411764706</v>
      </c>
      <c r="CZ12" s="89"/>
      <c r="DA12" s="91" t="str">
        <f>IF(CU12&lt;=0," ",IF(CR12&lt;=0," ",IF(CR12/CU12*100&gt;200,"СВ.200",CR12/CU12)))</f>
        <v>СВ.200</v>
      </c>
      <c r="DB12" s="91" t="str">
        <f>IF(CV12&lt;=0," ",IF(CS12&lt;=0," ",IF(CS12/CV12*100&gt;200,"СВ.200",CS12/CV12)))</f>
        <v>СВ.200</v>
      </c>
      <c r="DC12" s="89"/>
      <c r="DD12" s="87">
        <f t="shared" si="65"/>
        <v>64800</v>
      </c>
      <c r="DE12" s="88">
        <v>64800</v>
      </c>
      <c r="DF12" s="92"/>
      <c r="DG12" s="87">
        <f t="shared" si="66"/>
        <v>64800</v>
      </c>
      <c r="DH12" s="88">
        <v>64800</v>
      </c>
      <c r="DI12" s="92"/>
      <c r="DJ12" s="87">
        <f t="shared" si="67"/>
        <v>17804.88</v>
      </c>
      <c r="DK12" s="92">
        <v>17804.88</v>
      </c>
      <c r="DL12" s="92"/>
      <c r="DM12" s="91">
        <f t="shared" si="16"/>
        <v>1</v>
      </c>
      <c r="DN12" s="91">
        <f t="shared" si="16"/>
        <v>1</v>
      </c>
      <c r="DO12" s="89"/>
      <c r="DP12" s="91" t="str">
        <f t="shared" si="68"/>
        <v>СВ.200</v>
      </c>
      <c r="DQ12" s="91" t="str">
        <f t="shared" si="68"/>
        <v>СВ.200</v>
      </c>
      <c r="DR12" s="89"/>
      <c r="DS12" s="87">
        <f t="shared" si="69"/>
        <v>16811000</v>
      </c>
      <c r="DT12" s="88">
        <v>16811000</v>
      </c>
      <c r="DU12" s="92"/>
      <c r="DV12" s="87">
        <f t="shared" si="70"/>
        <v>16540564.15</v>
      </c>
      <c r="DW12" s="88">
        <v>16540564.15</v>
      </c>
      <c r="DX12" s="92"/>
      <c r="DY12" s="87">
        <f t="shared" si="71"/>
        <v>19017039.23</v>
      </c>
      <c r="DZ12" s="92">
        <v>19017039.23</v>
      </c>
      <c r="EA12" s="92"/>
      <c r="EB12" s="91">
        <f t="shared" ref="EB12:EC16" si="88">IF(DS12=0," ",IF(DV12/DS12*100&gt;200,"СВ.200",DV12/DS12))</f>
        <v>0.98391316102551907</v>
      </c>
      <c r="EC12" s="91">
        <f t="shared" si="88"/>
        <v>0.98391316102551907</v>
      </c>
      <c r="ED12" s="89"/>
      <c r="EE12" s="91">
        <f t="shared" ref="EE12:EF16" si="89">IF(DY12=0," ",IF(DV12/DY12*100&gt;200,"СВ.200",DV12/DY12))</f>
        <v>0.86977599141230777</v>
      </c>
      <c r="EF12" s="91">
        <f t="shared" si="89"/>
        <v>0.86977599141230777</v>
      </c>
      <c r="EG12" s="89"/>
      <c r="EH12" s="87">
        <f t="shared" si="72"/>
        <v>46184000</v>
      </c>
      <c r="EI12" s="88">
        <v>46184000</v>
      </c>
      <c r="EJ12" s="92"/>
      <c r="EK12" s="87">
        <f t="shared" si="73"/>
        <v>48102160.130000003</v>
      </c>
      <c r="EL12" s="94">
        <v>48102160.130000003</v>
      </c>
      <c r="EM12" s="92"/>
      <c r="EN12" s="87">
        <f t="shared" si="74"/>
        <v>55281384.799999997</v>
      </c>
      <c r="EO12" s="87">
        <v>55281384.799999997</v>
      </c>
      <c r="EP12" s="92"/>
      <c r="EQ12" s="91">
        <f t="shared" si="75"/>
        <v>1.0415330012558461</v>
      </c>
      <c r="ER12" s="91">
        <f t="shared" si="75"/>
        <v>1.0415330012558461</v>
      </c>
      <c r="ES12" s="89"/>
      <c r="ET12" s="91">
        <f t="shared" si="76"/>
        <v>0.87013305299833965</v>
      </c>
      <c r="EU12" s="91">
        <f t="shared" si="76"/>
        <v>0.87013305299833965</v>
      </c>
      <c r="EV12" s="89"/>
      <c r="EW12" s="87">
        <f t="shared" si="77"/>
        <v>0</v>
      </c>
      <c r="EX12" s="92">
        <v>0</v>
      </c>
      <c r="EY12" s="87"/>
      <c r="EZ12" s="87">
        <f t="shared" si="78"/>
        <v>0</v>
      </c>
      <c r="FA12" s="92">
        <v>0</v>
      </c>
      <c r="FB12" s="87"/>
      <c r="FC12" s="87">
        <f t="shared" si="79"/>
        <v>0</v>
      </c>
      <c r="FD12" s="92">
        <v>0</v>
      </c>
      <c r="FE12" s="87"/>
      <c r="FF12" s="91" t="str">
        <f t="shared" si="80"/>
        <v xml:space="preserve"> </v>
      </c>
      <c r="FG12" s="91" t="str">
        <f t="shared" si="80"/>
        <v xml:space="preserve"> </v>
      </c>
      <c r="FH12" s="89"/>
      <c r="FI12" s="91" t="str">
        <f t="shared" si="81"/>
        <v xml:space="preserve"> </v>
      </c>
      <c r="FJ12" s="91" t="str">
        <f t="shared" si="81"/>
        <v xml:space="preserve"> </v>
      </c>
      <c r="FK12" s="89"/>
      <c r="FL12" s="87">
        <f t="shared" si="82"/>
        <v>18120000</v>
      </c>
      <c r="FM12" s="88">
        <v>18120000</v>
      </c>
      <c r="FN12" s="87"/>
      <c r="FO12" s="87">
        <f t="shared" si="83"/>
        <v>20322710.010000002</v>
      </c>
      <c r="FP12" s="88">
        <v>20322710.010000002</v>
      </c>
      <c r="FQ12" s="87"/>
      <c r="FR12" s="87">
        <f t="shared" si="84"/>
        <v>11268038.859999999</v>
      </c>
      <c r="FS12" s="92">
        <v>11268038.859999999</v>
      </c>
      <c r="FT12" s="87"/>
      <c r="FU12" s="91">
        <f t="shared" si="17"/>
        <v>1.1215623625827815</v>
      </c>
      <c r="FV12" s="91">
        <f t="shared" si="17"/>
        <v>1.1215623625827815</v>
      </c>
      <c r="FW12" s="91" t="str">
        <f t="shared" si="17"/>
        <v xml:space="preserve"> </v>
      </c>
      <c r="FX12" s="91">
        <f>IF(FR12=0," ",IF(FO12/FR12*100&gt;200,"СВ.200",FO12/FR12))</f>
        <v>1.8035711681952793</v>
      </c>
      <c r="FY12" s="91">
        <f t="shared" si="18"/>
        <v>1.8035711681952793</v>
      </c>
      <c r="FZ12" s="91" t="str">
        <f t="shared" si="19"/>
        <v xml:space="preserve"> </v>
      </c>
      <c r="GA12" s="95">
        <f t="shared" si="20"/>
        <v>0</v>
      </c>
      <c r="GB12" s="88">
        <v>0</v>
      </c>
      <c r="GC12" s="87"/>
      <c r="GD12" s="95">
        <f t="shared" si="21"/>
        <v>942.29</v>
      </c>
      <c r="GE12" s="92">
        <v>942.29</v>
      </c>
      <c r="GF12" s="87"/>
      <c r="GG12" s="91">
        <f t="shared" si="22"/>
        <v>0</v>
      </c>
      <c r="GH12" s="91">
        <f>IF(GB12&lt;0," ",IF(GE12&lt;0," ",IF(GE12=0," ",IF(GB12/GE12*100&gt;200,"СВ.200",GB12/GE12))))</f>
        <v>0</v>
      </c>
      <c r="GI12" s="91" t="str">
        <f t="shared" si="23"/>
        <v xml:space="preserve"> </v>
      </c>
      <c r="GJ12" s="96">
        <f t="shared" si="24"/>
        <v>0.7503953919930566</v>
      </c>
      <c r="GK12" s="91">
        <f t="shared" si="24"/>
        <v>0.7503953919930566</v>
      </c>
      <c r="GL12" s="91" t="str">
        <f>IF(Z12&lt;=0," ",IF(K12&lt;=0," ",IF(Z12/K12*100&gt;200,"СВ.200",Z12/K12)))</f>
        <v xml:space="preserve"> </v>
      </c>
      <c r="GM12" s="96">
        <f t="shared" si="25"/>
        <v>0.79447293328024016</v>
      </c>
      <c r="GN12" s="91">
        <f t="shared" si="25"/>
        <v>0.79447293328024016</v>
      </c>
      <c r="GO12" s="91" t="str">
        <f t="shared" si="85"/>
        <v xml:space="preserve"> </v>
      </c>
      <c r="GP12" s="96">
        <f t="shared" si="26"/>
        <v>0.60309964445204822</v>
      </c>
      <c r="GQ12" s="91">
        <f t="shared" si="26"/>
        <v>0.60309964445204822</v>
      </c>
      <c r="GR12" s="91" t="str">
        <f>IF(AO12&lt;=0," ",IF(Z12&lt;=0," ",IF(AO12/Z12*100&gt;200,"СВ.200",AO12/Z12)))</f>
        <v xml:space="preserve"> </v>
      </c>
      <c r="GS12" s="96">
        <f t="shared" si="27"/>
        <v>0.61810665658122155</v>
      </c>
      <c r="GT12" s="91">
        <f t="shared" si="27"/>
        <v>0.61810665658122155</v>
      </c>
      <c r="GU12" s="91" t="str">
        <f>IF(AL12&lt;=0," ",IF(W12&lt;=0," ",IF(AL12/W12*100&gt;200,"СВ.200",AL12/W12)))</f>
        <v xml:space="preserve"> </v>
      </c>
      <c r="GV12" s="96">
        <f t="shared" si="28"/>
        <v>3.1089790911515473E-2</v>
      </c>
      <c r="GW12" s="91">
        <f t="shared" si="28"/>
        <v>3.1089790911515473E-2</v>
      </c>
      <c r="GX12" s="91" t="str">
        <f t="shared" si="29"/>
        <v xml:space="preserve"> </v>
      </c>
      <c r="GY12" s="99">
        <f t="shared" si="30"/>
        <v>2.6996062247293891E-2</v>
      </c>
      <c r="GZ12" s="100">
        <f t="shared" si="30"/>
        <v>2.6996062247293891E-2</v>
      </c>
      <c r="HA12" s="91"/>
      <c r="HB12" s="101">
        <f t="shared" si="31"/>
        <v>0.11060829513679694</v>
      </c>
      <c r="HC12" s="91">
        <f t="shared" si="31"/>
        <v>0.11060829513679694</v>
      </c>
      <c r="HD12" s="91" t="str">
        <f>IF(CB12&lt;=0," ",IF(T12&lt;=0," ",IF(CB12/T12*100&gt;200,"СВ.200",CB12/T12)))</f>
        <v xml:space="preserve"> </v>
      </c>
      <c r="HE12" s="96">
        <f t="shared" si="32"/>
        <v>0.13387323939854939</v>
      </c>
      <c r="HF12" s="91">
        <f t="shared" si="32"/>
        <v>0.13387323939854939</v>
      </c>
      <c r="HG12" s="91" t="str">
        <f>IF(BY12&lt;=0," ",IF(Q12&lt;=0," ",IF(BY12/Q12*100&gt;200,"СВ.200",BY12/Q12)))</f>
        <v xml:space="preserve"> </v>
      </c>
      <c r="HH12" s="96" t="str">
        <f t="shared" si="33"/>
        <v xml:space="preserve"> </v>
      </c>
      <c r="HI12" s="91" t="str">
        <f t="shared" si="33"/>
        <v xml:space="preserve"> </v>
      </c>
      <c r="HJ12" s="91" t="str">
        <f>IF(CH12&lt;=0," ",IF(Z12&lt;=0," ",IF(CH12/Z12*100&gt;200,"СВ.200",CH12/Z12)))</f>
        <v xml:space="preserve"> </v>
      </c>
      <c r="HK12" s="96">
        <f t="shared" si="86"/>
        <v>1.6590744046328642E-4</v>
      </c>
      <c r="HL12" s="91">
        <f t="shared" si="86"/>
        <v>1.6590744046328642E-4</v>
      </c>
      <c r="HM12" s="91" t="str">
        <f>IF(CE12&lt;=0," ",IF(W12&lt;=0," ",IF(CE12/W12*100&gt;200,"СВ.200",CE12/W12)))</f>
        <v xml:space="preserve"> </v>
      </c>
      <c r="HN12" s="96">
        <f t="shared" si="34"/>
        <v>0.1605446035258653</v>
      </c>
      <c r="HO12" s="91">
        <f t="shared" si="34"/>
        <v>0.1605446035258653</v>
      </c>
      <c r="HP12" s="91" t="str">
        <f t="shared" si="87"/>
        <v xml:space="preserve"> </v>
      </c>
      <c r="HQ12" s="96">
        <f t="shared" si="35"/>
        <v>0.11274207306696969</v>
      </c>
      <c r="HR12" s="91">
        <f t="shared" si="35"/>
        <v>0.11274207306696969</v>
      </c>
      <c r="HS12" s="91" t="str">
        <f>IF(EM12&lt;=0," ",IF(W12&lt;=0," ",IF(EM12/W12*100&gt;200,"СВ.200",EM12/W12)))</f>
        <v xml:space="preserve"> </v>
      </c>
      <c r="HT12" s="96">
        <f t="shared" si="36"/>
        <v>5.5228048907634761E-2</v>
      </c>
      <c r="HU12" s="91">
        <f t="shared" si="36"/>
        <v>5.5228048907634761E-2</v>
      </c>
      <c r="HV12" s="91" t="str">
        <f>IF(EA12&lt;=0," ",IF(Z12&lt;=0," ",IF(EA12/Z12*100&gt;200,"СВ.200",EA12/Z12)))</f>
        <v xml:space="preserve"> </v>
      </c>
      <c r="HW12" s="96">
        <f t="shared" si="37"/>
        <v>3.8767853396362628E-2</v>
      </c>
      <c r="HX12" s="91">
        <f t="shared" si="37"/>
        <v>3.8767853396362628E-2</v>
      </c>
      <c r="HY12" s="91" t="str">
        <f>IF(DX12&lt;=0," ",IF(W12&lt;=0," ",IF(DX12/W12*100&gt;200,"СВ.200",DX12/W12)))</f>
        <v xml:space="preserve"> </v>
      </c>
      <c r="HZ12" s="96">
        <f t="shared" si="38"/>
        <v>3.2723905847104308E-2</v>
      </c>
      <c r="IA12" s="91">
        <f t="shared" si="38"/>
        <v>3.2723905847104308E-2</v>
      </c>
      <c r="IB12" s="103" t="str">
        <f>IF(FT12&lt;=0," ",IF(Z12&lt;=0," ",IF(FT12/Z12*100&gt;200,"СВ.200",FT12/Z12)))</f>
        <v xml:space="preserve"> </v>
      </c>
      <c r="IC12" s="96">
        <f t="shared" si="39"/>
        <v>4.763246495945371E-2</v>
      </c>
      <c r="ID12" s="91">
        <f t="shared" si="39"/>
        <v>4.763246495945371E-2</v>
      </c>
      <c r="IE12" s="91" t="str">
        <f>IF(FQ12&lt;=0," ",IF(W12&lt;=0," ",IF(FQ12/W12*100&gt;200,"СВ.200",FQ12/W12)))</f>
        <v xml:space="preserve"> </v>
      </c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</row>
    <row r="13" spans="1:256" s="114" customFormat="1" outlineLevel="1" x14ac:dyDescent="0.2">
      <c r="A13" s="85">
        <v>4</v>
      </c>
      <c r="B13" s="104" t="s">
        <v>89</v>
      </c>
      <c r="C13" s="105">
        <f t="shared" si="6"/>
        <v>188536531.94</v>
      </c>
      <c r="D13" s="88">
        <v>188536531.94</v>
      </c>
      <c r="E13" s="106"/>
      <c r="F13" s="105">
        <f t="shared" si="7"/>
        <v>185776113.09</v>
      </c>
      <c r="G13" s="88">
        <v>185776113.09</v>
      </c>
      <c r="H13" s="107"/>
      <c r="I13" s="105">
        <f t="shared" si="8"/>
        <v>130287611.34</v>
      </c>
      <c r="J13" s="88">
        <v>130287611.34</v>
      </c>
      <c r="K13" s="107"/>
      <c r="L13" s="108">
        <f>F13/C13</f>
        <v>0.98535870570230666</v>
      </c>
      <c r="M13" s="108">
        <f t="shared" si="40"/>
        <v>0.98535870570230666</v>
      </c>
      <c r="N13" s="106"/>
      <c r="O13" s="108">
        <f>F13/I13</f>
        <v>1.4258923866920592</v>
      </c>
      <c r="P13" s="108">
        <f t="shared" si="41"/>
        <v>1.4258923866920592</v>
      </c>
      <c r="Q13" s="106"/>
      <c r="R13" s="105">
        <f t="shared" si="9"/>
        <v>133098205.5</v>
      </c>
      <c r="S13" s="88">
        <v>133098205.5</v>
      </c>
      <c r="T13" s="109"/>
      <c r="U13" s="105">
        <f t="shared" si="42"/>
        <v>134223352.08000001</v>
      </c>
      <c r="V13" s="88">
        <v>134223352.08000001</v>
      </c>
      <c r="W13" s="109"/>
      <c r="X13" s="105">
        <f t="shared" si="43"/>
        <v>97195728</v>
      </c>
      <c r="Y13" s="88">
        <v>97195728</v>
      </c>
      <c r="Z13" s="109"/>
      <c r="AA13" s="91">
        <f t="shared" si="10"/>
        <v>1.008453506760465</v>
      </c>
      <c r="AB13" s="91">
        <f t="shared" si="10"/>
        <v>1.008453506760465</v>
      </c>
      <c r="AC13" s="106"/>
      <c r="AD13" s="108">
        <f t="shared" si="44"/>
        <v>1.3809593779677232</v>
      </c>
      <c r="AE13" s="108">
        <f t="shared" si="44"/>
        <v>1.3809593779677232</v>
      </c>
      <c r="AF13" s="106"/>
      <c r="AG13" s="105">
        <f t="shared" si="45"/>
        <v>88158000</v>
      </c>
      <c r="AH13" s="88">
        <v>88158000</v>
      </c>
      <c r="AI13" s="109"/>
      <c r="AJ13" s="105">
        <f t="shared" si="46"/>
        <v>89735339.430000007</v>
      </c>
      <c r="AK13" s="88">
        <v>89735339.430000007</v>
      </c>
      <c r="AL13" s="109"/>
      <c r="AM13" s="105">
        <f t="shared" si="47"/>
        <v>62087582.200000003</v>
      </c>
      <c r="AN13" s="88">
        <v>62087582.200000003</v>
      </c>
      <c r="AO13" s="109"/>
      <c r="AP13" s="108">
        <f t="shared" si="11"/>
        <v>1.0178921870958961</v>
      </c>
      <c r="AQ13" s="108">
        <f t="shared" si="11"/>
        <v>1.0178921870958961</v>
      </c>
      <c r="AR13" s="106"/>
      <c r="AS13" s="108">
        <f t="shared" si="12"/>
        <v>1.4453025266942994</v>
      </c>
      <c r="AT13" s="108">
        <f t="shared" si="12"/>
        <v>1.4453025266942994</v>
      </c>
      <c r="AU13" s="106"/>
      <c r="AV13" s="105">
        <f t="shared" si="48"/>
        <v>4495400</v>
      </c>
      <c r="AW13" s="88">
        <v>4495400</v>
      </c>
      <c r="AX13" s="109"/>
      <c r="AY13" s="105">
        <f t="shared" si="49"/>
        <v>4508443.8</v>
      </c>
      <c r="AZ13" s="88">
        <v>4508443.8</v>
      </c>
      <c r="BA13" s="109"/>
      <c r="BB13" s="105">
        <f t="shared" si="50"/>
        <v>4198177.790000001</v>
      </c>
      <c r="BC13" s="88">
        <v>4198177.790000001</v>
      </c>
      <c r="BD13" s="109"/>
      <c r="BE13" s="91">
        <f t="shared" si="51"/>
        <v>1.0029015882902521</v>
      </c>
      <c r="BF13" s="91">
        <f t="shared" si="51"/>
        <v>1.0029015882902521</v>
      </c>
      <c r="BG13" s="106"/>
      <c r="BH13" s="110">
        <f t="shared" si="13"/>
        <v>1.0739049238788905</v>
      </c>
      <c r="BI13" s="110">
        <f t="shared" si="52"/>
        <v>1.0739049238788905</v>
      </c>
      <c r="BJ13" s="106"/>
      <c r="BK13" s="105">
        <f t="shared" si="53"/>
        <v>10832029</v>
      </c>
      <c r="BL13" s="88">
        <v>10832029</v>
      </c>
      <c r="BM13" s="109"/>
      <c r="BN13" s="105">
        <f t="shared" si="54"/>
        <v>10826671.970000001</v>
      </c>
      <c r="BO13" s="88">
        <v>10826671.970000001</v>
      </c>
      <c r="BP13" s="109"/>
      <c r="BQ13" s="105">
        <f t="shared" si="55"/>
        <v>7219274.0899999999</v>
      </c>
      <c r="BR13" s="88">
        <v>7219274.0899999999</v>
      </c>
      <c r="BS13" s="109"/>
      <c r="BT13" s="108">
        <f t="shared" si="56"/>
        <v>0.99950544537870056</v>
      </c>
      <c r="BU13" s="108">
        <f t="shared" si="56"/>
        <v>0.99950544537870056</v>
      </c>
      <c r="BV13" s="106"/>
      <c r="BW13" s="108">
        <f t="shared" si="57"/>
        <v>1.4996898351590362</v>
      </c>
      <c r="BX13" s="108">
        <f t="shared" si="57"/>
        <v>1.4996898351590362</v>
      </c>
      <c r="BY13" s="106"/>
      <c r="BZ13" s="105">
        <f t="shared" si="58"/>
        <v>7800</v>
      </c>
      <c r="CA13" s="88">
        <v>7800</v>
      </c>
      <c r="CB13" s="109"/>
      <c r="CC13" s="105">
        <f t="shared" si="59"/>
        <v>7798.97</v>
      </c>
      <c r="CD13" s="88">
        <v>7798.97</v>
      </c>
      <c r="CE13" s="109"/>
      <c r="CF13" s="105">
        <f t="shared" si="60"/>
        <v>-124273.57</v>
      </c>
      <c r="CG13" s="88">
        <v>-124273.57</v>
      </c>
      <c r="CH13" s="109"/>
      <c r="CI13" s="91">
        <f t="shared" si="61"/>
        <v>1.0001320687218953</v>
      </c>
      <c r="CJ13" s="91">
        <f t="shared" si="61"/>
        <v>1.0001320687218953</v>
      </c>
      <c r="CK13" s="106"/>
      <c r="CL13" s="91" t="str">
        <f t="shared" si="62"/>
        <v xml:space="preserve"> </v>
      </c>
      <c r="CM13" s="91" t="str">
        <f t="shared" si="62"/>
        <v xml:space="preserve"> </v>
      </c>
      <c r="CN13" s="106"/>
      <c r="CO13" s="105">
        <f t="shared" si="63"/>
        <v>5450000</v>
      </c>
      <c r="CP13" s="88">
        <v>5450000</v>
      </c>
      <c r="CQ13" s="109"/>
      <c r="CR13" s="105">
        <f t="shared" si="64"/>
        <v>5079800.1500000004</v>
      </c>
      <c r="CS13" s="88">
        <v>5079800.1500000004</v>
      </c>
      <c r="CT13" s="109"/>
      <c r="CU13" s="105">
        <f t="shared" si="14"/>
        <v>1350409.98</v>
      </c>
      <c r="CV13" s="88">
        <v>1350409.98</v>
      </c>
      <c r="CW13" s="109"/>
      <c r="CX13" s="108">
        <f t="shared" si="15"/>
        <v>0.93207342201834864</v>
      </c>
      <c r="CY13" s="108">
        <f t="shared" si="15"/>
        <v>0.93207342201834864</v>
      </c>
      <c r="CZ13" s="106"/>
      <c r="DA13" s="108" t="str">
        <f t="shared" ref="DA13:DB16" si="90">IF(CU13=0," ",IF(CR13/CU13*100&gt;200,"СВ.200",CR13/CU13))</f>
        <v>СВ.200</v>
      </c>
      <c r="DB13" s="108" t="str">
        <f t="shared" si="90"/>
        <v>СВ.200</v>
      </c>
      <c r="DC13" s="106"/>
      <c r="DD13" s="105">
        <f t="shared" si="65"/>
        <v>300000</v>
      </c>
      <c r="DE13" s="88">
        <v>300000</v>
      </c>
      <c r="DF13" s="109"/>
      <c r="DG13" s="105">
        <f t="shared" si="66"/>
        <v>299020</v>
      </c>
      <c r="DH13" s="88">
        <v>299020</v>
      </c>
      <c r="DI13" s="109"/>
      <c r="DJ13" s="105">
        <f t="shared" si="67"/>
        <v>-113.41</v>
      </c>
      <c r="DK13" s="92">
        <v>-113.41</v>
      </c>
      <c r="DL13" s="109"/>
      <c r="DM13" s="108">
        <f t="shared" si="16"/>
        <v>0.99673333333333336</v>
      </c>
      <c r="DN13" s="108">
        <f t="shared" si="16"/>
        <v>0.99673333333333336</v>
      </c>
      <c r="DO13" s="106"/>
      <c r="DP13" s="108" t="str">
        <f t="shared" si="68"/>
        <v xml:space="preserve"> </v>
      </c>
      <c r="DQ13" s="108" t="str">
        <f t="shared" si="68"/>
        <v xml:space="preserve"> </v>
      </c>
      <c r="DR13" s="106"/>
      <c r="DS13" s="105">
        <f t="shared" si="69"/>
        <v>11100000</v>
      </c>
      <c r="DT13" s="88">
        <v>11100000</v>
      </c>
      <c r="DU13" s="109"/>
      <c r="DV13" s="105">
        <f t="shared" si="70"/>
        <v>11109362.300000001</v>
      </c>
      <c r="DW13" s="88">
        <v>11109362.300000001</v>
      </c>
      <c r="DX13" s="109"/>
      <c r="DY13" s="105">
        <f t="shared" si="71"/>
        <v>12111966.300000001</v>
      </c>
      <c r="DZ13" s="92">
        <v>12111966.300000001</v>
      </c>
      <c r="EA13" s="109"/>
      <c r="EB13" s="108">
        <f t="shared" si="88"/>
        <v>1.0008434504504504</v>
      </c>
      <c r="EC13" s="108">
        <f t="shared" si="88"/>
        <v>1.0008434504504504</v>
      </c>
      <c r="ED13" s="106"/>
      <c r="EE13" s="108">
        <f t="shared" si="89"/>
        <v>0.91722202859827973</v>
      </c>
      <c r="EF13" s="108">
        <f>IF(DZ13=0," ",IF(DW13/DZ13*100&gt;200,"СВ.200",DW13/DZ13))</f>
        <v>0.91722202859827973</v>
      </c>
      <c r="EG13" s="106"/>
      <c r="EH13" s="105">
        <f t="shared" si="72"/>
        <v>10040000</v>
      </c>
      <c r="EI13" s="88">
        <v>10040000</v>
      </c>
      <c r="EJ13" s="109"/>
      <c r="EK13" s="105">
        <f t="shared" si="73"/>
        <v>10072386.01</v>
      </c>
      <c r="EL13" s="94">
        <v>10072386.01</v>
      </c>
      <c r="EM13" s="109"/>
      <c r="EN13" s="105">
        <f t="shared" si="74"/>
        <v>9366001.9700000007</v>
      </c>
      <c r="EO13" s="87">
        <v>9366001.9700000007</v>
      </c>
      <c r="EP13" s="109"/>
      <c r="EQ13" s="108">
        <f t="shared" si="75"/>
        <v>1.0032256982071712</v>
      </c>
      <c r="ER13" s="108">
        <f t="shared" si="75"/>
        <v>1.0032256982071712</v>
      </c>
      <c r="ES13" s="106"/>
      <c r="ET13" s="108">
        <f t="shared" si="76"/>
        <v>1.0754200183026439</v>
      </c>
      <c r="EU13" s="108">
        <f t="shared" si="76"/>
        <v>1.0754200183026439</v>
      </c>
      <c r="EV13" s="106"/>
      <c r="EW13" s="105">
        <f t="shared" si="77"/>
        <v>0</v>
      </c>
      <c r="EX13" s="92">
        <v>0</v>
      </c>
      <c r="EY13" s="105"/>
      <c r="EZ13" s="105">
        <f t="shared" si="78"/>
        <v>0</v>
      </c>
      <c r="FA13" s="92">
        <v>0</v>
      </c>
      <c r="FB13" s="105"/>
      <c r="FC13" s="105">
        <f t="shared" si="79"/>
        <v>0</v>
      </c>
      <c r="FD13" s="92">
        <v>0</v>
      </c>
      <c r="FE13" s="105"/>
      <c r="FF13" s="108" t="str">
        <f t="shared" si="80"/>
        <v xml:space="preserve"> </v>
      </c>
      <c r="FG13" s="108" t="str">
        <f>IF(EX13&lt;=0," ",IF(FA13&lt;=0," ",IF(FA13/EX13*100&gt;200,"СВ.200",FA13/EX13)))</f>
        <v xml:space="preserve"> </v>
      </c>
      <c r="FH13" s="106"/>
      <c r="FI13" s="108" t="str">
        <f t="shared" si="81"/>
        <v xml:space="preserve"> </v>
      </c>
      <c r="FJ13" s="108" t="str">
        <f t="shared" si="81"/>
        <v xml:space="preserve"> </v>
      </c>
      <c r="FK13" s="106"/>
      <c r="FL13" s="105">
        <f t="shared" si="82"/>
        <v>2715000</v>
      </c>
      <c r="FM13" s="88">
        <v>2715000</v>
      </c>
      <c r="FN13" s="105"/>
      <c r="FO13" s="105">
        <f t="shared" si="83"/>
        <v>2584552.98</v>
      </c>
      <c r="FP13" s="88">
        <v>2584552.98</v>
      </c>
      <c r="FQ13" s="105"/>
      <c r="FR13" s="105">
        <f t="shared" si="84"/>
        <v>982996.86</v>
      </c>
      <c r="FS13" s="92">
        <v>982996.86</v>
      </c>
      <c r="FT13" s="105"/>
      <c r="FU13" s="108">
        <f t="shared" si="17"/>
        <v>0.9519532154696132</v>
      </c>
      <c r="FV13" s="108">
        <f t="shared" si="17"/>
        <v>0.9519532154696132</v>
      </c>
      <c r="FW13" s="108" t="str">
        <f t="shared" si="17"/>
        <v xml:space="preserve"> </v>
      </c>
      <c r="FX13" s="108" t="str">
        <f>IF(FR13&lt;=0," ",IF(FO13/FR13*100&gt;200,"СВ.200",FO13/FR13))</f>
        <v>СВ.200</v>
      </c>
      <c r="FY13" s="108" t="str">
        <f>IF(FS13&lt;=0," ",IF(FP13/FS13*100&gt;200,"СВ.200",FP13/FS13))</f>
        <v>СВ.200</v>
      </c>
      <c r="FZ13" s="108" t="str">
        <f t="shared" si="19"/>
        <v xml:space="preserve"> </v>
      </c>
      <c r="GA13" s="111">
        <f t="shared" si="20"/>
        <v>-23.53</v>
      </c>
      <c r="GB13" s="88">
        <v>-23.53</v>
      </c>
      <c r="GC13" s="105"/>
      <c r="GD13" s="111">
        <f t="shared" si="21"/>
        <v>3705.79</v>
      </c>
      <c r="GE13" s="92">
        <v>3705.79</v>
      </c>
      <c r="GF13" s="105"/>
      <c r="GG13" s="108" t="str">
        <f>IF(GA13&lt;=0," ",IF(GD13&lt;0," ",IF(GD13=0," ",IF(GA13/GD13*100&gt;200,"СВ.200",GA13/GD13))))</f>
        <v xml:space="preserve"> </v>
      </c>
      <c r="GH13" s="108" t="str">
        <f>IF(GB13&lt;=0," ",IF(GE13&lt;0," ",IF(GE13=0," ",IF(GB13/GE13*100&gt;200,"СВ.200",GB13/GE13))))</f>
        <v xml:space="preserve"> </v>
      </c>
      <c r="GI13" s="108" t="str">
        <f t="shared" si="23"/>
        <v xml:space="preserve"> </v>
      </c>
      <c r="GJ13" s="96">
        <f t="shared" si="24"/>
        <v>0.74600897967464419</v>
      </c>
      <c r="GK13" s="108">
        <f t="shared" si="24"/>
        <v>0.74600897967464419</v>
      </c>
      <c r="GL13" s="108" t="str">
        <f>IF(Z13&lt;=0," ",IF(K13&lt;=0," ",IF(Z13/K13*100&gt;200,"СВ.200",Z13/K13)))</f>
        <v xml:space="preserve"> </v>
      </c>
      <c r="GM13" s="96">
        <f t="shared" si="25"/>
        <v>0.72250059411553602</v>
      </c>
      <c r="GN13" s="108">
        <f t="shared" si="25"/>
        <v>0.72250059411553602</v>
      </c>
      <c r="GO13" s="108" t="str">
        <f t="shared" si="85"/>
        <v xml:space="preserve"> </v>
      </c>
      <c r="GP13" s="96">
        <f t="shared" si="26"/>
        <v>0.63878920892490254</v>
      </c>
      <c r="GQ13" s="108">
        <f t="shared" si="26"/>
        <v>0.63878920892490254</v>
      </c>
      <c r="GR13" s="108" t="str">
        <f>IF(AO13&lt;=0," ",IF(Z13&lt;=0," ",IF(AO13/Z13*100&gt;200,"СВ.200",AO13/Z13)))</f>
        <v xml:space="preserve"> </v>
      </c>
      <c r="GS13" s="96">
        <f t="shared" si="27"/>
        <v>0.66855236469221702</v>
      </c>
      <c r="GT13" s="108">
        <f t="shared" si="27"/>
        <v>0.66855236469221702</v>
      </c>
      <c r="GU13" s="108" t="str">
        <f>IF(AL13&lt;=0," ",IF(W13&lt;=0," ",IF(AL13/W13*100&gt;200,"СВ.200",AL13/W13)))</f>
        <v xml:space="preserve"> </v>
      </c>
      <c r="GV13" s="96">
        <f t="shared" si="28"/>
        <v>4.3193027886986979E-2</v>
      </c>
      <c r="GW13" s="91">
        <f t="shared" si="28"/>
        <v>4.3193027886986979E-2</v>
      </c>
      <c r="GX13" s="108" t="str">
        <f t="shared" si="29"/>
        <v xml:space="preserve"> </v>
      </c>
      <c r="GY13" s="99">
        <f t="shared" si="30"/>
        <v>3.3589116425231803E-2</v>
      </c>
      <c r="GZ13" s="112">
        <f t="shared" si="30"/>
        <v>3.3589116425231803E-2</v>
      </c>
      <c r="HA13" s="108"/>
      <c r="HB13" s="101">
        <f t="shared" si="31"/>
        <v>7.4275631640929735E-2</v>
      </c>
      <c r="HC13" s="91">
        <f t="shared" si="31"/>
        <v>7.4275631640929735E-2</v>
      </c>
      <c r="HD13" s="108" t="str">
        <f>IF(CB13&lt;=0," ",IF(T13&lt;=0," ",IF(CB13/T13*100&gt;200,"СВ.200",CB13/T13)))</f>
        <v xml:space="preserve"> </v>
      </c>
      <c r="HE13" s="96">
        <f t="shared" si="32"/>
        <v>8.0661612172724384E-2</v>
      </c>
      <c r="HF13" s="91">
        <f t="shared" si="32"/>
        <v>8.0661612172724384E-2</v>
      </c>
      <c r="HG13" s="108" t="str">
        <f>IF(BY13&lt;=0," ",IF(Q13&lt;=0," ",IF(BY13/Q13*100&gt;200,"СВ.200",BY13/Q13)))</f>
        <v xml:space="preserve"> </v>
      </c>
      <c r="HH13" s="96" t="str">
        <f t="shared" si="33"/>
        <v xml:space="preserve"> </v>
      </c>
      <c r="HI13" s="108" t="str">
        <f t="shared" si="33"/>
        <v xml:space="preserve"> </v>
      </c>
      <c r="HJ13" s="108" t="str">
        <f>IF(CH13&lt;=0," ",IF(Z13&lt;=0," ",IF(CH13/Z13*100&gt;200,"СВ.200",CH13/Z13)))</f>
        <v xml:space="preserve"> </v>
      </c>
      <c r="HK13" s="96">
        <f t="shared" si="86"/>
        <v>5.8104419828165564E-5</v>
      </c>
      <c r="HL13" s="91">
        <f t="shared" si="86"/>
        <v>5.8104419828165564E-5</v>
      </c>
      <c r="HM13" s="108" t="str">
        <f>IF(CE13&lt;=0," ",IF(W13&lt;=0," ",IF(CE13/W13*100&gt;200,"СВ.200",CE13/W13)))</f>
        <v xml:space="preserve"> </v>
      </c>
      <c r="HN13" s="96">
        <f t="shared" si="34"/>
        <v>9.6362280140542808E-2</v>
      </c>
      <c r="HO13" s="108">
        <f t="shared" si="34"/>
        <v>9.6362280140542808E-2</v>
      </c>
      <c r="HP13" s="108" t="str">
        <f t="shared" si="87"/>
        <v xml:space="preserve"> </v>
      </c>
      <c r="HQ13" s="96">
        <f t="shared" si="35"/>
        <v>7.5041979312188839E-2</v>
      </c>
      <c r="HR13" s="108">
        <f t="shared" si="35"/>
        <v>7.5041979312188839E-2</v>
      </c>
      <c r="HS13" s="108" t="str">
        <f>IF(EM13&lt;=0," ",IF(W13&lt;=0," ",IF(EM13/W13*100&gt;200,"СВ.200",EM13/W13)))</f>
        <v xml:space="preserve"> </v>
      </c>
      <c r="HT13" s="96">
        <f t="shared" si="36"/>
        <v>0.12461418366041768</v>
      </c>
      <c r="HU13" s="108">
        <f t="shared" si="36"/>
        <v>0.12461418366041768</v>
      </c>
      <c r="HV13" s="108" t="str">
        <f>IF(EA13&lt;=0," ",IF(Z13&lt;=0," ",IF(EA13/Z13*100&gt;200,"СВ.200",EA13/Z13)))</f>
        <v xml:space="preserve"> </v>
      </c>
      <c r="HW13" s="96">
        <f t="shared" si="37"/>
        <v>8.2767731008376103E-2</v>
      </c>
      <c r="HX13" s="108">
        <f t="shared" si="37"/>
        <v>8.2767731008376103E-2</v>
      </c>
      <c r="HY13" s="108" t="str">
        <f>IF(DX13&lt;=0," ",IF(W13&lt;=0," ",IF(DX13/W13*100&gt;200,"СВ.200",DX13/W13)))</f>
        <v xml:space="preserve"> </v>
      </c>
      <c r="HZ13" s="96">
        <f t="shared" si="38"/>
        <v>1.0113580917877379E-2</v>
      </c>
      <c r="IA13" s="108">
        <f t="shared" si="38"/>
        <v>1.0113580917877379E-2</v>
      </c>
      <c r="IB13" s="113" t="str">
        <f>IF(FT13&lt;=0," ",IF(Z13&lt;=0," ",IF(FT13/Z13*100&gt;200,"СВ.200",FT13/Z13)))</f>
        <v xml:space="preserve"> </v>
      </c>
      <c r="IC13" s="96">
        <f t="shared" si="39"/>
        <v>1.9255613423061813E-2</v>
      </c>
      <c r="ID13" s="108">
        <f t="shared" si="39"/>
        <v>1.9255613423061813E-2</v>
      </c>
      <c r="IE13" s="108" t="str">
        <f>IF(FQ13&lt;=0," ",IF(W13&lt;=0," ",IF(FQ13/W13*100&gt;200,"СВ.200",FQ13/W13)))</f>
        <v xml:space="preserve"> </v>
      </c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pans="1:256" s="102" customFormat="1" outlineLevel="1" x14ac:dyDescent="0.2">
      <c r="A14" s="85">
        <v>5</v>
      </c>
      <c r="B14" s="86" t="s">
        <v>90</v>
      </c>
      <c r="C14" s="87">
        <f t="shared" si="6"/>
        <v>284758793.00999999</v>
      </c>
      <c r="D14" s="88">
        <v>284758793.00999999</v>
      </c>
      <c r="E14" s="89"/>
      <c r="F14" s="87">
        <f t="shared" si="7"/>
        <v>287887439.5</v>
      </c>
      <c r="G14" s="88">
        <v>287887439.5</v>
      </c>
      <c r="H14" s="90"/>
      <c r="I14" s="87">
        <f t="shared" si="8"/>
        <v>247854684.11000001</v>
      </c>
      <c r="J14" s="88">
        <v>247854684.11000001</v>
      </c>
      <c r="K14" s="90"/>
      <c r="L14" s="91">
        <f t="shared" si="40"/>
        <v>1.0109870057283539</v>
      </c>
      <c r="M14" s="91">
        <f t="shared" si="40"/>
        <v>1.0109870057283539</v>
      </c>
      <c r="N14" s="89"/>
      <c r="O14" s="91">
        <f t="shared" si="41"/>
        <v>1.1615170418656808</v>
      </c>
      <c r="P14" s="91">
        <f t="shared" si="41"/>
        <v>1.1615170418656808</v>
      </c>
      <c r="Q14" s="89"/>
      <c r="R14" s="87">
        <f t="shared" si="9"/>
        <v>260625850</v>
      </c>
      <c r="S14" s="88">
        <v>260625850</v>
      </c>
      <c r="T14" s="92"/>
      <c r="U14" s="87">
        <f t="shared" si="42"/>
        <v>262914457.59999996</v>
      </c>
      <c r="V14" s="88">
        <v>262914457.59999996</v>
      </c>
      <c r="W14" s="92"/>
      <c r="X14" s="87">
        <f t="shared" si="43"/>
        <v>215700534.32000002</v>
      </c>
      <c r="Y14" s="88">
        <v>215700534.32000002</v>
      </c>
      <c r="Z14" s="92"/>
      <c r="AA14" s="91">
        <f>U14/R14</f>
        <v>1.0087811995625144</v>
      </c>
      <c r="AB14" s="91">
        <f t="shared" si="10"/>
        <v>1.0087811995625144</v>
      </c>
      <c r="AC14" s="89"/>
      <c r="AD14" s="91">
        <f t="shared" si="44"/>
        <v>1.2188864456402146</v>
      </c>
      <c r="AE14" s="91">
        <f t="shared" si="44"/>
        <v>1.2188864456402146</v>
      </c>
      <c r="AF14" s="89"/>
      <c r="AG14" s="87">
        <f t="shared" si="45"/>
        <v>206894900</v>
      </c>
      <c r="AH14" s="88">
        <v>206894900</v>
      </c>
      <c r="AI14" s="92"/>
      <c r="AJ14" s="87">
        <f t="shared" si="46"/>
        <v>208488298.53</v>
      </c>
      <c r="AK14" s="88">
        <v>208488298.53</v>
      </c>
      <c r="AL14" s="92"/>
      <c r="AM14" s="87">
        <f t="shared" si="47"/>
        <v>177815207.62</v>
      </c>
      <c r="AN14" s="88">
        <v>177815207.62</v>
      </c>
      <c r="AO14" s="92"/>
      <c r="AP14" s="91">
        <f>AJ14/AG14</f>
        <v>1.0077014877118768</v>
      </c>
      <c r="AQ14" s="91">
        <f t="shared" si="11"/>
        <v>1.0077014877118768</v>
      </c>
      <c r="AR14" s="89"/>
      <c r="AS14" s="91">
        <f t="shared" si="12"/>
        <v>1.1724998177633374</v>
      </c>
      <c r="AT14" s="91">
        <f>AK14/AN14</f>
        <v>1.1724998177633374</v>
      </c>
      <c r="AU14" s="89"/>
      <c r="AV14" s="87">
        <f t="shared" si="48"/>
        <v>5610200</v>
      </c>
      <c r="AW14" s="88">
        <v>5610200</v>
      </c>
      <c r="AX14" s="92"/>
      <c r="AY14" s="87">
        <f t="shared" si="49"/>
        <v>5616152.2000000002</v>
      </c>
      <c r="AZ14" s="88">
        <v>5616152.2000000002</v>
      </c>
      <c r="BA14" s="92"/>
      <c r="BB14" s="87">
        <f t="shared" si="50"/>
        <v>5231323.12</v>
      </c>
      <c r="BC14" s="88">
        <v>5231323.12</v>
      </c>
      <c r="BD14" s="92"/>
      <c r="BE14" s="91">
        <f t="shared" si="51"/>
        <v>1.001060960393569</v>
      </c>
      <c r="BF14" s="91">
        <f t="shared" si="51"/>
        <v>1.001060960393569</v>
      </c>
      <c r="BG14" s="89"/>
      <c r="BH14" s="93">
        <f t="shared" si="13"/>
        <v>1.0735624757202915</v>
      </c>
      <c r="BI14" s="93">
        <f t="shared" si="52"/>
        <v>1.0735624757202915</v>
      </c>
      <c r="BJ14" s="89"/>
      <c r="BK14" s="87">
        <f t="shared" si="53"/>
        <v>14332150</v>
      </c>
      <c r="BL14" s="88">
        <v>14332150</v>
      </c>
      <c r="BM14" s="92"/>
      <c r="BN14" s="87">
        <f t="shared" si="54"/>
        <v>14362626.02</v>
      </c>
      <c r="BO14" s="88">
        <v>14362626.02</v>
      </c>
      <c r="BP14" s="92"/>
      <c r="BQ14" s="87">
        <f t="shared" si="55"/>
        <v>9577064.4700000007</v>
      </c>
      <c r="BR14" s="88">
        <v>9577064.4700000007</v>
      </c>
      <c r="BS14" s="92"/>
      <c r="BT14" s="91">
        <f t="shared" si="56"/>
        <v>1.002126409505901</v>
      </c>
      <c r="BU14" s="91">
        <f t="shared" si="56"/>
        <v>1.002126409505901</v>
      </c>
      <c r="BV14" s="89"/>
      <c r="BW14" s="91">
        <f t="shared" si="57"/>
        <v>1.499689812571555</v>
      </c>
      <c r="BX14" s="91">
        <f t="shared" si="57"/>
        <v>1.499689812571555</v>
      </c>
      <c r="BY14" s="89"/>
      <c r="BZ14" s="87">
        <f t="shared" si="58"/>
        <v>56100</v>
      </c>
      <c r="CA14" s="88">
        <v>56100</v>
      </c>
      <c r="CB14" s="92"/>
      <c r="CC14" s="87">
        <f t="shared" si="59"/>
        <v>56067.87</v>
      </c>
      <c r="CD14" s="88">
        <v>56067.87</v>
      </c>
      <c r="CE14" s="92"/>
      <c r="CF14" s="87">
        <f t="shared" si="60"/>
        <v>-188383.8</v>
      </c>
      <c r="CG14" s="88">
        <v>-188383.8</v>
      </c>
      <c r="CH14" s="92"/>
      <c r="CI14" s="91">
        <f t="shared" si="61"/>
        <v>1.0005730554772279</v>
      </c>
      <c r="CJ14" s="91">
        <f t="shared" si="61"/>
        <v>1.0005730554772279</v>
      </c>
      <c r="CK14" s="89"/>
      <c r="CL14" s="91" t="str">
        <f t="shared" si="62"/>
        <v xml:space="preserve"> </v>
      </c>
      <c r="CM14" s="91" t="str">
        <f t="shared" si="62"/>
        <v xml:space="preserve"> </v>
      </c>
      <c r="CN14" s="89"/>
      <c r="CO14" s="87">
        <f t="shared" si="63"/>
        <v>3643300</v>
      </c>
      <c r="CP14" s="88">
        <v>3643300</v>
      </c>
      <c r="CQ14" s="92"/>
      <c r="CR14" s="87">
        <f t="shared" si="64"/>
        <v>3627741.56</v>
      </c>
      <c r="CS14" s="88">
        <v>3627741.56</v>
      </c>
      <c r="CT14" s="92"/>
      <c r="CU14" s="87">
        <f t="shared" si="14"/>
        <v>994077.4</v>
      </c>
      <c r="CV14" s="88">
        <v>994077.4</v>
      </c>
      <c r="CW14" s="92"/>
      <c r="CX14" s="91">
        <f t="shared" si="15"/>
        <v>0.99572957483600033</v>
      </c>
      <c r="CY14" s="91">
        <f t="shared" si="15"/>
        <v>0.99572957483600033</v>
      </c>
      <c r="CZ14" s="89"/>
      <c r="DA14" s="91" t="str">
        <f t="shared" si="90"/>
        <v>СВ.200</v>
      </c>
      <c r="DB14" s="91" t="str">
        <f t="shared" si="90"/>
        <v>СВ.200</v>
      </c>
      <c r="DC14" s="89"/>
      <c r="DD14" s="87">
        <f t="shared" si="65"/>
        <v>63200</v>
      </c>
      <c r="DE14" s="88">
        <v>63200</v>
      </c>
      <c r="DF14" s="92"/>
      <c r="DG14" s="87">
        <f t="shared" si="66"/>
        <v>63186</v>
      </c>
      <c r="DH14" s="88">
        <v>63186</v>
      </c>
      <c r="DI14" s="92"/>
      <c r="DJ14" s="87">
        <f t="shared" si="67"/>
        <v>-17038.96</v>
      </c>
      <c r="DK14" s="92">
        <v>-17038.96</v>
      </c>
      <c r="DL14" s="92"/>
      <c r="DM14" s="91">
        <f t="shared" si="16"/>
        <v>0.9997784810126582</v>
      </c>
      <c r="DN14" s="91">
        <f t="shared" si="16"/>
        <v>0.9997784810126582</v>
      </c>
      <c r="DO14" s="89"/>
      <c r="DP14" s="91" t="str">
        <f t="shared" si="68"/>
        <v xml:space="preserve"> </v>
      </c>
      <c r="DQ14" s="91" t="str">
        <f t="shared" si="68"/>
        <v xml:space="preserve"> </v>
      </c>
      <c r="DR14" s="89"/>
      <c r="DS14" s="87">
        <f t="shared" si="69"/>
        <v>4521900</v>
      </c>
      <c r="DT14" s="88">
        <v>4521900</v>
      </c>
      <c r="DU14" s="92"/>
      <c r="DV14" s="87">
        <f t="shared" si="70"/>
        <v>4705633.47</v>
      </c>
      <c r="DW14" s="88">
        <v>4705633.47</v>
      </c>
      <c r="DX14" s="92"/>
      <c r="DY14" s="87">
        <f t="shared" si="71"/>
        <v>4527496.67</v>
      </c>
      <c r="DZ14" s="92">
        <v>4527496.67</v>
      </c>
      <c r="EA14" s="92"/>
      <c r="EB14" s="91">
        <f t="shared" si="88"/>
        <v>1.0406319179990711</v>
      </c>
      <c r="EC14" s="91">
        <f>IF(DT14=0," ",IF(DW14/DT14*100&gt;200,"СВ.200",DW14/DT14))</f>
        <v>1.0406319179990711</v>
      </c>
      <c r="ED14" s="89"/>
      <c r="EE14" s="91">
        <f t="shared" si="89"/>
        <v>1.0393455397063827</v>
      </c>
      <c r="EF14" s="91">
        <f t="shared" si="89"/>
        <v>1.0393455397063827</v>
      </c>
      <c r="EG14" s="89"/>
      <c r="EH14" s="87">
        <f t="shared" si="72"/>
        <v>15506200</v>
      </c>
      <c r="EI14" s="88">
        <v>15506200</v>
      </c>
      <c r="EJ14" s="92"/>
      <c r="EK14" s="87">
        <f t="shared" si="73"/>
        <v>15712063.73</v>
      </c>
      <c r="EL14" s="94">
        <v>15712063.73</v>
      </c>
      <c r="EM14" s="92"/>
      <c r="EN14" s="87">
        <f t="shared" si="74"/>
        <v>12825201.35</v>
      </c>
      <c r="EO14" s="87">
        <v>12825201.35</v>
      </c>
      <c r="EP14" s="92"/>
      <c r="EQ14" s="91">
        <f t="shared" si="75"/>
        <v>1.0132762204795502</v>
      </c>
      <c r="ER14" s="91">
        <f>IF(EI14=0," ",IF(EL14/EI14*100&gt;200,"СВ.200",EL14/EI14))</f>
        <v>1.0132762204795502</v>
      </c>
      <c r="ES14" s="89"/>
      <c r="ET14" s="91">
        <f t="shared" si="76"/>
        <v>1.22509294795594</v>
      </c>
      <c r="EU14" s="91">
        <f>IF(EO14=0," ",IF(EL14/EO14*100&gt;200,"СВ.200",EL14/EO14))</f>
        <v>1.22509294795594</v>
      </c>
      <c r="EV14" s="89"/>
      <c r="EW14" s="87">
        <f t="shared" si="77"/>
        <v>0</v>
      </c>
      <c r="EX14" s="92">
        <v>0</v>
      </c>
      <c r="EY14" s="87"/>
      <c r="EZ14" s="87">
        <f t="shared" si="78"/>
        <v>0</v>
      </c>
      <c r="FA14" s="92">
        <v>0</v>
      </c>
      <c r="FB14" s="87"/>
      <c r="FC14" s="87">
        <f t="shared" si="79"/>
        <v>0</v>
      </c>
      <c r="FD14" s="92">
        <v>0</v>
      </c>
      <c r="FE14" s="87"/>
      <c r="FF14" s="91" t="str">
        <f t="shared" si="80"/>
        <v xml:space="preserve"> </v>
      </c>
      <c r="FG14" s="91" t="str">
        <f t="shared" si="80"/>
        <v xml:space="preserve"> </v>
      </c>
      <c r="FH14" s="89"/>
      <c r="FI14" s="91" t="str">
        <f t="shared" si="81"/>
        <v xml:space="preserve"> </v>
      </c>
      <c r="FJ14" s="91" t="str">
        <f>IF(FD14&lt;=0," ",IF(FA14&lt;=0," ",IF(FA14/FD14*100&gt;200,"СВ.200",FA14/FD14)))</f>
        <v xml:space="preserve"> </v>
      </c>
      <c r="FK14" s="89"/>
      <c r="FL14" s="87">
        <f t="shared" si="82"/>
        <v>9997900</v>
      </c>
      <c r="FM14" s="88">
        <v>9997900</v>
      </c>
      <c r="FN14" s="87"/>
      <c r="FO14" s="87">
        <f t="shared" si="83"/>
        <v>10282688.220000001</v>
      </c>
      <c r="FP14" s="88">
        <v>10282688.220000001</v>
      </c>
      <c r="FQ14" s="87"/>
      <c r="FR14" s="87">
        <f t="shared" si="84"/>
        <v>4935526.45</v>
      </c>
      <c r="FS14" s="92">
        <v>4935526.45</v>
      </c>
      <c r="FT14" s="87"/>
      <c r="FU14" s="91">
        <f t="shared" si="17"/>
        <v>1.0284848038087999</v>
      </c>
      <c r="FV14" s="91">
        <f>IF(FM14=0," ",IF(FP14/FM14*100&gt;200,"СВ.200",FP14/FM14))</f>
        <v>1.0284848038087999</v>
      </c>
      <c r="FW14" s="91" t="str">
        <f t="shared" si="17"/>
        <v xml:space="preserve"> </v>
      </c>
      <c r="FX14" s="91" t="str">
        <f t="shared" si="18"/>
        <v>СВ.200</v>
      </c>
      <c r="FY14" s="91" t="str">
        <f>IF(FS14=0," ",IF(FP14/FS14*100&gt;200,"СВ.200",FP14/FS14))</f>
        <v>СВ.200</v>
      </c>
      <c r="FZ14" s="91" t="str">
        <f t="shared" si="19"/>
        <v xml:space="preserve"> </v>
      </c>
      <c r="GA14" s="87">
        <f t="shared" si="20"/>
        <v>0</v>
      </c>
      <c r="GB14" s="88">
        <v>0</v>
      </c>
      <c r="GC14" s="87"/>
      <c r="GD14" s="87">
        <f t="shared" si="21"/>
        <v>60</v>
      </c>
      <c r="GE14" s="92">
        <v>60</v>
      </c>
      <c r="GF14" s="87"/>
      <c r="GG14" s="91">
        <f t="shared" si="22"/>
        <v>0</v>
      </c>
      <c r="GH14" s="91">
        <f>IF(GB14&lt;0," ",IF(GE14&lt;0," ",IF(GE14=0," ",IF(GB14/GE14*100&gt;200,"СВ.200",GB14/GE14))))</f>
        <v>0</v>
      </c>
      <c r="GI14" s="91" t="str">
        <f t="shared" si="23"/>
        <v xml:space="preserve"> </v>
      </c>
      <c r="GJ14" s="96">
        <f t="shared" si="24"/>
        <v>0.87027015484714543</v>
      </c>
      <c r="GK14" s="91">
        <f t="shared" si="24"/>
        <v>0.87027015484714543</v>
      </c>
      <c r="GL14" s="91" t="str">
        <f>IF(Z14&lt;=0," ",IF(K14&lt;=0," ",IF(Z14/K14*100&gt;200,"СВ.200",Z14/K14)))</f>
        <v xml:space="preserve"> </v>
      </c>
      <c r="GM14" s="96">
        <f t="shared" si="25"/>
        <v>0.91325435405110811</v>
      </c>
      <c r="GN14" s="91">
        <f t="shared" si="25"/>
        <v>0.91325435405110811</v>
      </c>
      <c r="GO14" s="91" t="str">
        <f t="shared" si="85"/>
        <v xml:space="preserve"> </v>
      </c>
      <c r="GP14" s="96">
        <f t="shared" si="26"/>
        <v>0.82436146104396901</v>
      </c>
      <c r="GQ14" s="91">
        <f t="shared" si="26"/>
        <v>0.82436146104396901</v>
      </c>
      <c r="GR14" s="91" t="str">
        <f>IF(AO14&lt;=0," ",IF(Z14&lt;=0," ",IF(AO14/Z14*100&gt;200,"СВ.200",AO14/Z14)))</f>
        <v xml:space="preserve"> </v>
      </c>
      <c r="GS14" s="96">
        <f t="shared" si="27"/>
        <v>0.79298909779695592</v>
      </c>
      <c r="GT14" s="91">
        <f t="shared" si="27"/>
        <v>0.79298909779695592</v>
      </c>
      <c r="GU14" s="91" t="str">
        <f>IF(AL14&lt;=0," ",IF(W14&lt;=0," ",IF(AL14/W14*100&gt;200,"СВ.200",AL14/W14)))</f>
        <v xml:space="preserve"> </v>
      </c>
      <c r="GV14" s="96">
        <f t="shared" si="28"/>
        <v>2.4252712847892773E-2</v>
      </c>
      <c r="GW14" s="91">
        <f t="shared" si="28"/>
        <v>2.4252712847892773E-2</v>
      </c>
      <c r="GX14" s="91" t="str">
        <f t="shared" si="29"/>
        <v xml:space="preserve"> </v>
      </c>
      <c r="GY14" s="99">
        <f t="shared" si="30"/>
        <v>2.1361138718907793E-2</v>
      </c>
      <c r="GZ14" s="100">
        <f t="shared" si="30"/>
        <v>2.1361138718907793E-2</v>
      </c>
      <c r="HA14" s="91"/>
      <c r="HB14" s="101">
        <f t="shared" si="31"/>
        <v>4.4399818017103555E-2</v>
      </c>
      <c r="HC14" s="91">
        <f t="shared" si="31"/>
        <v>4.4399818017103555E-2</v>
      </c>
      <c r="HD14" s="91" t="str">
        <f>IF(CB14&lt;=0," ",IF(T14&lt;=0," ",IF(CB14/T14*100&gt;200,"СВ.200",CB14/T14)))</f>
        <v xml:space="preserve"> </v>
      </c>
      <c r="HE14" s="96">
        <f t="shared" si="32"/>
        <v>5.4628513589965476E-2</v>
      </c>
      <c r="HF14" s="91">
        <f t="shared" si="32"/>
        <v>5.4628513589965476E-2</v>
      </c>
      <c r="HG14" s="91" t="str">
        <f>IF(BY14&lt;=0," ",IF(Q14&lt;=0," ",IF(BY14/Q14*100&gt;200,"СВ.200",BY14/Q14)))</f>
        <v xml:space="preserve"> </v>
      </c>
      <c r="HH14" s="96" t="str">
        <f t="shared" si="33"/>
        <v xml:space="preserve"> </v>
      </c>
      <c r="HI14" s="91" t="str">
        <f t="shared" si="33"/>
        <v xml:space="preserve"> </v>
      </c>
      <c r="HJ14" s="91" t="str">
        <f>IF(CH14&lt;=0," ",IF(Z14&lt;=0," ",IF(CH14/Z14*100&gt;200,"СВ.200",CH14/Z14)))</f>
        <v xml:space="preserve"> </v>
      </c>
      <c r="HK14" s="96">
        <f t="shared" si="86"/>
        <v>2.1325518007572669E-4</v>
      </c>
      <c r="HL14" s="91">
        <f t="shared" si="86"/>
        <v>2.1325518007572669E-4</v>
      </c>
      <c r="HM14" s="91" t="str">
        <f>IF(CE14&lt;=0," ",IF(W14&lt;=0," ",IF(CE14/W14*100&gt;200,"СВ.200",CE14/W14)))</f>
        <v xml:space="preserve"> </v>
      </c>
      <c r="HN14" s="96">
        <f t="shared" si="34"/>
        <v>5.9458366157653188E-2</v>
      </c>
      <c r="HO14" s="91">
        <f t="shared" si="34"/>
        <v>5.9458366157653188E-2</v>
      </c>
      <c r="HP14" s="91" t="str">
        <f t="shared" si="87"/>
        <v xml:space="preserve"> </v>
      </c>
      <c r="HQ14" s="96">
        <f t="shared" si="35"/>
        <v>5.9761124867102028E-2</v>
      </c>
      <c r="HR14" s="91">
        <f t="shared" si="35"/>
        <v>5.9761124867102028E-2</v>
      </c>
      <c r="HS14" s="91" t="str">
        <f>IF(EM14&lt;=0," ",IF(W14&lt;=0," ",IF(EM14/W14*100&gt;200,"СВ.200",EM14/W14)))</f>
        <v xml:space="preserve"> </v>
      </c>
      <c r="HT14" s="96">
        <f t="shared" si="36"/>
        <v>2.0989733216345608E-2</v>
      </c>
      <c r="HU14" s="91">
        <f t="shared" si="36"/>
        <v>2.0989733216345608E-2</v>
      </c>
      <c r="HV14" s="91" t="str">
        <f>IF(EA14&lt;=0," ",IF(Z14&lt;=0," ",IF(EA14/Z14*100&gt;200,"СВ.200",EA14/Z14)))</f>
        <v xml:space="preserve"> </v>
      </c>
      <c r="HW14" s="96">
        <f t="shared" si="37"/>
        <v>1.7897963896527844E-2</v>
      </c>
      <c r="HX14" s="91">
        <f t="shared" si="37"/>
        <v>1.7897963896527844E-2</v>
      </c>
      <c r="HY14" s="91" t="str">
        <f>IF(DX14&lt;=0," ",IF(W14&lt;=0," ",IF(DX14/W14*100&gt;200,"СВ.200",DX14/W14)))</f>
        <v xml:space="preserve"> </v>
      </c>
      <c r="HZ14" s="96">
        <f t="shared" si="38"/>
        <v>2.2881382587017413E-2</v>
      </c>
      <c r="IA14" s="91">
        <f t="shared" si="38"/>
        <v>2.2881382587017413E-2</v>
      </c>
      <c r="IB14" s="103" t="str">
        <f>IF(FT14&lt;=0," ",IF(Z14&lt;=0," ",IF(FT14/Z14*100&gt;200,"СВ.200",FT14/Z14)))</f>
        <v xml:space="preserve"> </v>
      </c>
      <c r="IC14" s="96">
        <f t="shared" si="39"/>
        <v>3.9110394741563283E-2</v>
      </c>
      <c r="ID14" s="91">
        <f t="shared" si="39"/>
        <v>3.9110394741563283E-2</v>
      </c>
      <c r="IE14" s="91" t="str">
        <f>IF(FQ14&lt;=0," ",IF(W14&lt;=0," ",IF(FQ14/W14*100&gt;200,"СВ.200",FQ14/W14)))</f>
        <v xml:space="preserve"> </v>
      </c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pans="1:256" s="102" customFormat="1" outlineLevel="1" x14ac:dyDescent="0.2">
      <c r="A15" s="85">
        <v>6</v>
      </c>
      <c r="B15" s="86" t="s">
        <v>91</v>
      </c>
      <c r="C15" s="87">
        <f t="shared" si="6"/>
        <v>388571136.37</v>
      </c>
      <c r="D15" s="88">
        <v>388571136.37</v>
      </c>
      <c r="E15" s="89"/>
      <c r="F15" s="87">
        <f t="shared" si="7"/>
        <v>431496265.31</v>
      </c>
      <c r="G15" s="88">
        <v>431496265.31</v>
      </c>
      <c r="H15" s="90"/>
      <c r="I15" s="87">
        <f t="shared" si="8"/>
        <v>367105399.12</v>
      </c>
      <c r="J15" s="88">
        <v>367105399.12</v>
      </c>
      <c r="K15" s="90"/>
      <c r="L15" s="91">
        <f t="shared" si="40"/>
        <v>1.110469164902476</v>
      </c>
      <c r="M15" s="91">
        <f t="shared" si="40"/>
        <v>1.110469164902476</v>
      </c>
      <c r="N15" s="89"/>
      <c r="O15" s="91">
        <f t="shared" si="41"/>
        <v>1.1754015777058942</v>
      </c>
      <c r="P15" s="91">
        <f t="shared" si="41"/>
        <v>1.1754015777058942</v>
      </c>
      <c r="Q15" s="89"/>
      <c r="R15" s="87">
        <f t="shared" si="9"/>
        <v>343315692.19999999</v>
      </c>
      <c r="S15" s="88">
        <v>343315692.19999999</v>
      </c>
      <c r="T15" s="92"/>
      <c r="U15" s="87">
        <f t="shared" si="42"/>
        <v>385543508.22999996</v>
      </c>
      <c r="V15" s="88">
        <v>385543508.22999996</v>
      </c>
      <c r="W15" s="92"/>
      <c r="X15" s="87">
        <f t="shared" si="43"/>
        <v>318838243.93999994</v>
      </c>
      <c r="Y15" s="88">
        <v>318838243.93999994</v>
      </c>
      <c r="Z15" s="92"/>
      <c r="AA15" s="91">
        <f t="shared" si="10"/>
        <v>1.1229999588990531</v>
      </c>
      <c r="AB15" s="91">
        <f t="shared" si="10"/>
        <v>1.1229999588990531</v>
      </c>
      <c r="AC15" s="89"/>
      <c r="AD15" s="91">
        <f t="shared" si="44"/>
        <v>1.2092134979345603</v>
      </c>
      <c r="AE15" s="91">
        <f t="shared" si="44"/>
        <v>1.2092134979345603</v>
      </c>
      <c r="AF15" s="89"/>
      <c r="AG15" s="87">
        <f t="shared" si="45"/>
        <v>218214092.19999999</v>
      </c>
      <c r="AH15" s="88">
        <v>218214092.19999999</v>
      </c>
      <c r="AI15" s="92"/>
      <c r="AJ15" s="87">
        <f t="shared" si="46"/>
        <v>254113615.84999999</v>
      </c>
      <c r="AK15" s="88">
        <v>254113615.84999999</v>
      </c>
      <c r="AL15" s="92"/>
      <c r="AM15" s="87">
        <f t="shared" si="47"/>
        <v>205750761.18000001</v>
      </c>
      <c r="AN15" s="88">
        <v>205750761.18000001</v>
      </c>
      <c r="AO15" s="92"/>
      <c r="AP15" s="91">
        <f t="shared" si="11"/>
        <v>1.1645151478901601</v>
      </c>
      <c r="AQ15" s="91">
        <f t="shared" si="11"/>
        <v>1.1645151478901601</v>
      </c>
      <c r="AR15" s="89"/>
      <c r="AS15" s="91">
        <f t="shared" si="12"/>
        <v>1.2350555322013608</v>
      </c>
      <c r="AT15" s="91">
        <f t="shared" si="12"/>
        <v>1.2350555322013608</v>
      </c>
      <c r="AU15" s="89"/>
      <c r="AV15" s="87">
        <f t="shared" si="48"/>
        <v>9998800</v>
      </c>
      <c r="AW15" s="88">
        <v>9998800</v>
      </c>
      <c r="AX15" s="92"/>
      <c r="AY15" s="87">
        <f t="shared" si="49"/>
        <v>10046985.6</v>
      </c>
      <c r="AZ15" s="88">
        <v>10046985.6</v>
      </c>
      <c r="BA15" s="92"/>
      <c r="BB15" s="87">
        <f t="shared" si="50"/>
        <v>9308147.1899999995</v>
      </c>
      <c r="BC15" s="88">
        <v>9308147.1899999995</v>
      </c>
      <c r="BD15" s="92"/>
      <c r="BE15" s="91">
        <f t="shared" si="51"/>
        <v>1.0048191382965956</v>
      </c>
      <c r="BF15" s="91">
        <f t="shared" si="51"/>
        <v>1.0048191382965956</v>
      </c>
      <c r="BG15" s="89"/>
      <c r="BH15" s="93">
        <f t="shared" si="13"/>
        <v>1.0793754540961444</v>
      </c>
      <c r="BI15" s="93">
        <f t="shared" si="52"/>
        <v>1.0793754540961444</v>
      </c>
      <c r="BJ15" s="89"/>
      <c r="BK15" s="87">
        <f t="shared" si="53"/>
        <v>39300000</v>
      </c>
      <c r="BL15" s="88">
        <v>39300000</v>
      </c>
      <c r="BM15" s="92"/>
      <c r="BN15" s="87">
        <f t="shared" si="54"/>
        <v>39744475.210000001</v>
      </c>
      <c r="BO15" s="88">
        <v>39744475.210000001</v>
      </c>
      <c r="BP15" s="92"/>
      <c r="BQ15" s="87">
        <f t="shared" si="55"/>
        <v>26501797.34</v>
      </c>
      <c r="BR15" s="88">
        <v>26501797.34</v>
      </c>
      <c r="BS15" s="92"/>
      <c r="BT15" s="91">
        <f t="shared" si="56"/>
        <v>1.0113098017811706</v>
      </c>
      <c r="BU15" s="91">
        <f t="shared" si="56"/>
        <v>1.0113098017811706</v>
      </c>
      <c r="BV15" s="89"/>
      <c r="BW15" s="91">
        <f t="shared" si="57"/>
        <v>1.4996898021709799</v>
      </c>
      <c r="BX15" s="91">
        <f t="shared" si="57"/>
        <v>1.4996898021709799</v>
      </c>
      <c r="BY15" s="89"/>
      <c r="BZ15" s="87">
        <f t="shared" si="58"/>
        <v>12800</v>
      </c>
      <c r="CA15" s="88">
        <v>12800</v>
      </c>
      <c r="CB15" s="92"/>
      <c r="CC15" s="87">
        <f t="shared" si="59"/>
        <v>12806.89</v>
      </c>
      <c r="CD15" s="88">
        <v>12806.89</v>
      </c>
      <c r="CE15" s="92"/>
      <c r="CF15" s="87">
        <f t="shared" si="60"/>
        <v>208651.3</v>
      </c>
      <c r="CG15" s="88">
        <v>208651.3</v>
      </c>
      <c r="CH15" s="92"/>
      <c r="CI15" s="91">
        <f t="shared" si="61"/>
        <v>0.99946200834082288</v>
      </c>
      <c r="CJ15" s="91">
        <f t="shared" si="61"/>
        <v>0.99946200834082288</v>
      </c>
      <c r="CK15" s="89"/>
      <c r="CL15" s="91">
        <f t="shared" si="62"/>
        <v>6.1379392316271215E-2</v>
      </c>
      <c r="CM15" s="91">
        <f t="shared" si="62"/>
        <v>6.1379392316271215E-2</v>
      </c>
      <c r="CN15" s="89"/>
      <c r="CO15" s="87">
        <f t="shared" si="63"/>
        <v>7500000</v>
      </c>
      <c r="CP15" s="88">
        <v>7500000</v>
      </c>
      <c r="CQ15" s="92"/>
      <c r="CR15" s="87">
        <f t="shared" si="64"/>
        <v>7180629.54</v>
      </c>
      <c r="CS15" s="88">
        <v>7180629.54</v>
      </c>
      <c r="CT15" s="92"/>
      <c r="CU15" s="87">
        <f t="shared" si="14"/>
        <v>3063862.17</v>
      </c>
      <c r="CV15" s="88">
        <v>3063862.17</v>
      </c>
      <c r="CW15" s="92"/>
      <c r="CX15" s="91">
        <f t="shared" si="15"/>
        <v>0.95741727200000004</v>
      </c>
      <c r="CY15" s="91">
        <f t="shared" si="15"/>
        <v>0.95741727200000004</v>
      </c>
      <c r="CZ15" s="89"/>
      <c r="DA15" s="91" t="str">
        <f t="shared" si="90"/>
        <v>СВ.200</v>
      </c>
      <c r="DB15" s="91" t="str">
        <f t="shared" si="90"/>
        <v>СВ.200</v>
      </c>
      <c r="DC15" s="89"/>
      <c r="DD15" s="87">
        <f t="shared" si="65"/>
        <v>0</v>
      </c>
      <c r="DE15" s="88">
        <v>0</v>
      </c>
      <c r="DF15" s="92"/>
      <c r="DG15" s="87">
        <f t="shared" si="66"/>
        <v>0</v>
      </c>
      <c r="DH15" s="88">
        <v>0</v>
      </c>
      <c r="DI15" s="92"/>
      <c r="DJ15" s="87">
        <f t="shared" si="67"/>
        <v>0</v>
      </c>
      <c r="DK15" s="92">
        <v>0</v>
      </c>
      <c r="DL15" s="92"/>
      <c r="DM15" s="91" t="str">
        <f t="shared" si="16"/>
        <v xml:space="preserve"> </v>
      </c>
      <c r="DN15" s="91" t="str">
        <f t="shared" si="16"/>
        <v xml:space="preserve"> </v>
      </c>
      <c r="DO15" s="89"/>
      <c r="DP15" s="91" t="str">
        <f t="shared" si="68"/>
        <v xml:space="preserve"> </v>
      </c>
      <c r="DQ15" s="91" t="str">
        <f t="shared" si="68"/>
        <v xml:space="preserve"> </v>
      </c>
      <c r="DR15" s="89"/>
      <c r="DS15" s="87">
        <f t="shared" si="69"/>
        <v>17000000</v>
      </c>
      <c r="DT15" s="88">
        <v>17000000</v>
      </c>
      <c r="DU15" s="92"/>
      <c r="DV15" s="87">
        <f t="shared" si="70"/>
        <v>18757446.190000001</v>
      </c>
      <c r="DW15" s="88">
        <v>18757446.190000001</v>
      </c>
      <c r="DX15" s="92"/>
      <c r="DY15" s="87">
        <f t="shared" si="71"/>
        <v>16898138.870000001</v>
      </c>
      <c r="DZ15" s="92">
        <v>16898138.870000001</v>
      </c>
      <c r="EA15" s="92"/>
      <c r="EB15" s="91">
        <f t="shared" si="88"/>
        <v>1.1033791876470589</v>
      </c>
      <c r="EC15" s="91">
        <f t="shared" si="88"/>
        <v>1.1033791876470589</v>
      </c>
      <c r="ED15" s="89"/>
      <c r="EE15" s="91">
        <f t="shared" si="89"/>
        <v>1.1100303018163089</v>
      </c>
      <c r="EF15" s="91">
        <f t="shared" si="89"/>
        <v>1.1100303018163089</v>
      </c>
      <c r="EG15" s="89"/>
      <c r="EH15" s="87">
        <f t="shared" si="72"/>
        <v>40050000</v>
      </c>
      <c r="EI15" s="88">
        <v>40050000</v>
      </c>
      <c r="EJ15" s="92"/>
      <c r="EK15" s="87">
        <f t="shared" si="73"/>
        <v>42650905.75</v>
      </c>
      <c r="EL15" s="94">
        <v>42650905.75</v>
      </c>
      <c r="EM15" s="92"/>
      <c r="EN15" s="87">
        <f t="shared" si="74"/>
        <v>49453318.210000001</v>
      </c>
      <c r="EO15" s="87">
        <v>49453318.210000001</v>
      </c>
      <c r="EP15" s="92"/>
      <c r="EQ15" s="91">
        <f t="shared" si="75"/>
        <v>1.0649414669163546</v>
      </c>
      <c r="ER15" s="91">
        <f t="shared" si="75"/>
        <v>1.0649414669163546</v>
      </c>
      <c r="ES15" s="89"/>
      <c r="ET15" s="91">
        <f t="shared" si="76"/>
        <v>0.86244780519855024</v>
      </c>
      <c r="EU15" s="91">
        <f t="shared" si="76"/>
        <v>0.86244780519855024</v>
      </c>
      <c r="EV15" s="89"/>
      <c r="EW15" s="87">
        <f t="shared" si="77"/>
        <v>0</v>
      </c>
      <c r="EX15" s="92">
        <v>0</v>
      </c>
      <c r="EY15" s="87"/>
      <c r="EZ15" s="87">
        <f t="shared" si="78"/>
        <v>0</v>
      </c>
      <c r="FA15" s="92">
        <v>0</v>
      </c>
      <c r="FB15" s="87"/>
      <c r="FC15" s="87">
        <f t="shared" si="79"/>
        <v>64198</v>
      </c>
      <c r="FD15" s="92">
        <v>64198</v>
      </c>
      <c r="FE15" s="87"/>
      <c r="FF15" s="91" t="str">
        <f t="shared" si="80"/>
        <v xml:space="preserve"> </v>
      </c>
      <c r="FG15" s="91" t="str">
        <f t="shared" si="80"/>
        <v xml:space="preserve"> </v>
      </c>
      <c r="FH15" s="89"/>
      <c r="FI15" s="91" t="str">
        <f t="shared" si="81"/>
        <v xml:space="preserve"> </v>
      </c>
      <c r="FJ15" s="91" t="str">
        <f t="shared" si="81"/>
        <v xml:space="preserve"> </v>
      </c>
      <c r="FK15" s="89"/>
      <c r="FL15" s="87">
        <f t="shared" si="82"/>
        <v>11240000</v>
      </c>
      <c r="FM15" s="88">
        <v>11240000</v>
      </c>
      <c r="FN15" s="87"/>
      <c r="FO15" s="87">
        <f t="shared" si="83"/>
        <v>13036643.199999999</v>
      </c>
      <c r="FP15" s="88">
        <v>13036643.199999999</v>
      </c>
      <c r="FQ15" s="87"/>
      <c r="FR15" s="87">
        <f t="shared" si="84"/>
        <v>7588161.9000000004</v>
      </c>
      <c r="FS15" s="92">
        <v>7588161.9000000004</v>
      </c>
      <c r="FT15" s="87"/>
      <c r="FU15" s="91">
        <f t="shared" si="17"/>
        <v>1.1598437010676157</v>
      </c>
      <c r="FV15" s="91">
        <f t="shared" si="17"/>
        <v>1.1598437010676157</v>
      </c>
      <c r="FW15" s="91" t="str">
        <f t="shared" si="17"/>
        <v xml:space="preserve"> </v>
      </c>
      <c r="FX15" s="91">
        <f t="shared" si="18"/>
        <v>1.7180238602974456</v>
      </c>
      <c r="FY15" s="91">
        <f t="shared" si="18"/>
        <v>1.7180238602974456</v>
      </c>
      <c r="FZ15" s="91" t="str">
        <f t="shared" si="19"/>
        <v xml:space="preserve"> </v>
      </c>
      <c r="GA15" s="95">
        <f t="shared" si="20"/>
        <v>0</v>
      </c>
      <c r="GB15" s="88">
        <v>0</v>
      </c>
      <c r="GC15" s="87"/>
      <c r="GD15" s="95">
        <f t="shared" si="21"/>
        <v>1207.78</v>
      </c>
      <c r="GE15" s="92">
        <v>1207.78</v>
      </c>
      <c r="GF15" s="87"/>
      <c r="GG15" s="91">
        <f t="shared" si="22"/>
        <v>0</v>
      </c>
      <c r="GH15" s="91">
        <f>IF(GB15&lt;0," ",IF(GE15&lt;0," ",IF(GE15=0," ",IF(GB15/GE15*100&gt;200,"СВ.200",GB15/GE15))))</f>
        <v>0</v>
      </c>
      <c r="GI15" s="91" t="str">
        <f t="shared" si="23"/>
        <v xml:space="preserve"> </v>
      </c>
      <c r="GJ15" s="96">
        <f t="shared" si="24"/>
        <v>0.86851962598288446</v>
      </c>
      <c r="GK15" s="91">
        <f t="shared" si="24"/>
        <v>0.86851962598288446</v>
      </c>
      <c r="GL15" s="91" t="str">
        <f>IF(Z15&lt;=0," ",IF(K15&lt;=0," ",IF(Z15/K15*100&gt;200,"СВ.200",Z15/K15)))</f>
        <v xml:space="preserve"> </v>
      </c>
      <c r="GM15" s="96">
        <f t="shared" si="25"/>
        <v>0.89350369684663156</v>
      </c>
      <c r="GN15" s="91">
        <f t="shared" si="25"/>
        <v>0.89350369684663156</v>
      </c>
      <c r="GO15" s="91" t="str">
        <f t="shared" si="85"/>
        <v xml:space="preserve"> </v>
      </c>
      <c r="GP15" s="96">
        <f t="shared" si="26"/>
        <v>0.6453139329757408</v>
      </c>
      <c r="GQ15" s="91">
        <f t="shared" si="26"/>
        <v>0.6453139329757408</v>
      </c>
      <c r="GR15" s="91" t="str">
        <f>IF(AO15&lt;=0," ",IF(Z15&lt;=0," ",IF(AO15/Z15*100&gt;200,"СВ.200",AO15/Z15)))</f>
        <v xml:space="preserve"> </v>
      </c>
      <c r="GS15" s="96">
        <f t="shared" si="27"/>
        <v>0.6591049010697021</v>
      </c>
      <c r="GT15" s="91">
        <f t="shared" si="27"/>
        <v>0.6591049010697021</v>
      </c>
      <c r="GU15" s="91" t="str">
        <f>IF(AL15&lt;=0," ",IF(W15&lt;=0," ",IF(AL15/W15*100&gt;200,"СВ.200",AL15/W15)))</f>
        <v xml:space="preserve"> </v>
      </c>
      <c r="GV15" s="96">
        <f t="shared" si="28"/>
        <v>2.9193948238378953E-2</v>
      </c>
      <c r="GW15" s="91">
        <f t="shared" si="28"/>
        <v>2.9193948238378953E-2</v>
      </c>
      <c r="GX15" s="91" t="str">
        <f t="shared" si="29"/>
        <v xml:space="preserve"> </v>
      </c>
      <c r="GY15" s="99">
        <f t="shared" si="30"/>
        <v>2.6059278357778409E-2</v>
      </c>
      <c r="GZ15" s="100">
        <f t="shared" si="30"/>
        <v>2.6059278357778409E-2</v>
      </c>
      <c r="HA15" s="91"/>
      <c r="HB15" s="101">
        <f t="shared" si="31"/>
        <v>8.3119882397129238E-2</v>
      </c>
      <c r="HC15" s="91">
        <f t="shared" si="31"/>
        <v>8.3119882397129238E-2</v>
      </c>
      <c r="HD15" s="91" t="str">
        <f>IF(CB15&lt;=0," ",IF(T15&lt;=0," ",IF(CB15/T15*100&gt;200,"СВ.200",CB15/T15)))</f>
        <v xml:space="preserve"> </v>
      </c>
      <c r="HE15" s="96">
        <f t="shared" si="32"/>
        <v>0.10308687440352393</v>
      </c>
      <c r="HF15" s="91">
        <f t="shared" si="32"/>
        <v>0.10308687440352393</v>
      </c>
      <c r="HG15" s="91" t="str">
        <f>IF(BY15&lt;=0," ",IF(Q15&lt;=0," ",IF(BY15/Q15*100&gt;200,"СВ.200",BY15/Q15)))</f>
        <v xml:space="preserve"> </v>
      </c>
      <c r="HH15" s="96">
        <f t="shared" si="33"/>
        <v>6.5441114410122242E-4</v>
      </c>
      <c r="HI15" s="91">
        <f t="shared" si="33"/>
        <v>6.5441114410122242E-4</v>
      </c>
      <c r="HJ15" s="91" t="str">
        <f>IF(CH15&lt;=0," ",IF(Z15&lt;=0," ",IF(CH15/Z15*100&gt;200,"СВ.200",CH15/Z15)))</f>
        <v xml:space="preserve"> </v>
      </c>
      <c r="HK15" s="96">
        <f t="shared" si="86"/>
        <v>3.3217755523353065E-5</v>
      </c>
      <c r="HL15" s="91">
        <f t="shared" si="86"/>
        <v>3.3217755523353065E-5</v>
      </c>
      <c r="HM15" s="91" t="str">
        <f>IF(CE15&lt;=0," ",IF(W15&lt;=0," ",IF(CE15/W15*100&gt;200,"СВ.200",CE15/W15)))</f>
        <v xml:space="preserve"> </v>
      </c>
      <c r="HN15" s="96">
        <f t="shared" si="34"/>
        <v>0.15510472520136667</v>
      </c>
      <c r="HO15" s="91">
        <f t="shared" si="34"/>
        <v>0.15510472520136667</v>
      </c>
      <c r="HP15" s="91" t="str">
        <f t="shared" si="87"/>
        <v xml:space="preserve"> </v>
      </c>
      <c r="HQ15" s="96">
        <f t="shared" si="35"/>
        <v>0.1106254024242477</v>
      </c>
      <c r="HR15" s="91">
        <f t="shared" si="35"/>
        <v>0.1106254024242477</v>
      </c>
      <c r="HS15" s="91" t="str">
        <f>IF(EM15&lt;=0," ",IF(W15&lt;=0," ",IF(EM15/W15*100&gt;200,"СВ.200",EM15/W15)))</f>
        <v xml:space="preserve"> </v>
      </c>
      <c r="HT15" s="96">
        <f t="shared" si="36"/>
        <v>5.2999096536173212E-2</v>
      </c>
      <c r="HU15" s="91">
        <f t="shared" si="36"/>
        <v>5.2999096536173212E-2</v>
      </c>
      <c r="HV15" s="91" t="str">
        <f>IF(EA15&lt;=0," ",IF(Z15&lt;=0," ",IF(EA15/Z15*100&gt;200,"СВ.200",EA15/Z15)))</f>
        <v xml:space="preserve"> </v>
      </c>
      <c r="HW15" s="96">
        <f t="shared" si="37"/>
        <v>4.8651957015471398E-2</v>
      </c>
      <c r="HX15" s="91">
        <f t="shared" si="37"/>
        <v>4.8651957015471398E-2</v>
      </c>
      <c r="HY15" s="91" t="str">
        <f>IF(DX15&lt;=0," ",IF(W15&lt;=0," ",IF(DX15/W15*100&gt;200,"СВ.200",DX15/W15)))</f>
        <v xml:space="preserve"> </v>
      </c>
      <c r="HZ15" s="96">
        <f t="shared" si="38"/>
        <v>2.379940940029756E-2</v>
      </c>
      <c r="IA15" s="91">
        <f t="shared" si="38"/>
        <v>2.379940940029756E-2</v>
      </c>
      <c r="IB15" s="103" t="str">
        <f>IF(FT15&lt;=0," ",IF(Z15&lt;=0," ",IF(FT15/Z15*100&gt;200,"СВ.200",FT15/Z15)))</f>
        <v xml:space="preserve"> </v>
      </c>
      <c r="IC15" s="96">
        <f t="shared" si="39"/>
        <v>3.381367581534496E-2</v>
      </c>
      <c r="ID15" s="91">
        <f t="shared" si="39"/>
        <v>3.381367581534496E-2</v>
      </c>
      <c r="IE15" s="91" t="str">
        <f>IF(FQ15&lt;=0," ",IF(W15&lt;=0," ",IF(FQ15/W15*100&gt;200,"СВ.200",FQ15/W15)))</f>
        <v xml:space="preserve"> </v>
      </c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</row>
    <row r="16" spans="1:256" s="129" customFormat="1" ht="30" customHeight="1" x14ac:dyDescent="0.2">
      <c r="A16" s="4"/>
      <c r="B16" s="115" t="s">
        <v>92</v>
      </c>
      <c r="C16" s="116">
        <f>SUM(C10:C15)</f>
        <v>6334779023.9200001</v>
      </c>
      <c r="D16" s="117">
        <f>SUM(D10:D15)</f>
        <v>6334779023.9200001</v>
      </c>
      <c r="E16" s="118"/>
      <c r="F16" s="119">
        <f>SUM(F10:F15)</f>
        <v>6992895833.1600008</v>
      </c>
      <c r="G16" s="120">
        <f>SUM(G10:G15)</f>
        <v>6992895833.1600008</v>
      </c>
      <c r="H16" s="118"/>
      <c r="I16" s="119">
        <f>SUM(I10:I15)</f>
        <v>5530172223.6099987</v>
      </c>
      <c r="J16" s="120">
        <f>SUM(J10:J15)</f>
        <v>5530172223.6099987</v>
      </c>
      <c r="K16" s="118"/>
      <c r="L16" s="121">
        <f t="shared" si="40"/>
        <v>1.1038894658763889</v>
      </c>
      <c r="M16" s="121">
        <f t="shared" si="40"/>
        <v>1.1038894658763889</v>
      </c>
      <c r="N16" s="118"/>
      <c r="O16" s="121">
        <f t="shared" si="41"/>
        <v>1.2644987444161662</v>
      </c>
      <c r="P16" s="121">
        <f t="shared" si="41"/>
        <v>1.2644987444161662</v>
      </c>
      <c r="Q16" s="118"/>
      <c r="R16" s="122">
        <f t="shared" si="9"/>
        <v>5506534169.0599995</v>
      </c>
      <c r="S16" s="119">
        <f>SUM(S10:S15)</f>
        <v>5506534169.0599995</v>
      </c>
      <c r="T16" s="119"/>
      <c r="U16" s="122">
        <f t="shared" si="42"/>
        <v>6089913311.8999987</v>
      </c>
      <c r="V16" s="119">
        <f>SUM(V10:V15)</f>
        <v>6089913311.8999987</v>
      </c>
      <c r="W16" s="119"/>
      <c r="X16" s="122">
        <f t="shared" si="43"/>
        <v>4798468906.0499992</v>
      </c>
      <c r="Y16" s="119">
        <f>SUM(Y10:Y15)</f>
        <v>4798468906.0499992</v>
      </c>
      <c r="Z16" s="119"/>
      <c r="AA16" s="121">
        <f>U16/R16</f>
        <v>1.1059430714364542</v>
      </c>
      <c r="AB16" s="121">
        <f t="shared" si="10"/>
        <v>1.1059430714364542</v>
      </c>
      <c r="AC16" s="118"/>
      <c r="AD16" s="121">
        <f t="shared" si="44"/>
        <v>1.2691367665677113</v>
      </c>
      <c r="AE16" s="121">
        <f t="shared" si="44"/>
        <v>1.2691367665677113</v>
      </c>
      <c r="AF16" s="118"/>
      <c r="AG16" s="122">
        <f t="shared" si="45"/>
        <v>3867647798.9699998</v>
      </c>
      <c r="AH16" s="119">
        <f>SUM(AH10:AH15)</f>
        <v>3867647798.9699998</v>
      </c>
      <c r="AI16" s="119"/>
      <c r="AJ16" s="122">
        <f t="shared" si="46"/>
        <v>4341705133.8800001</v>
      </c>
      <c r="AK16" s="119">
        <f>SUM(AK10:AK15)</f>
        <v>4341705133.8800001</v>
      </c>
      <c r="AL16" s="119"/>
      <c r="AM16" s="122">
        <f t="shared" si="47"/>
        <v>3388064661.9199996</v>
      </c>
      <c r="AN16" s="119">
        <f>SUM(AN10:AN15)</f>
        <v>3388064661.9199996</v>
      </c>
      <c r="AO16" s="119"/>
      <c r="AP16" s="121">
        <f t="shared" si="11"/>
        <v>1.122569933859088</v>
      </c>
      <c r="AQ16" s="121">
        <f t="shared" si="11"/>
        <v>1.122569933859088</v>
      </c>
      <c r="AR16" s="118"/>
      <c r="AS16" s="121">
        <f t="shared" si="12"/>
        <v>1.281470564206876</v>
      </c>
      <c r="AT16" s="121">
        <f t="shared" si="12"/>
        <v>1.281470564206876</v>
      </c>
      <c r="AU16" s="118"/>
      <c r="AV16" s="122">
        <f t="shared" si="48"/>
        <v>71217191.079999998</v>
      </c>
      <c r="AW16" s="119">
        <f>SUM(AW10:AW15)</f>
        <v>71217191.079999998</v>
      </c>
      <c r="AX16" s="119"/>
      <c r="AY16" s="122">
        <f t="shared" si="49"/>
        <v>71373109.109999999</v>
      </c>
      <c r="AZ16" s="119">
        <f>SUM(AZ10:AZ15)</f>
        <v>71373109.109999999</v>
      </c>
      <c r="BA16" s="119"/>
      <c r="BB16" s="122">
        <f t="shared" si="50"/>
        <v>66285290.859999992</v>
      </c>
      <c r="BC16" s="119">
        <f>SUM(BC10:BC15)</f>
        <v>66285290.859999992</v>
      </c>
      <c r="BD16" s="119"/>
      <c r="BE16" s="121">
        <f t="shared" si="51"/>
        <v>1.0021893313627723</v>
      </c>
      <c r="BF16" s="121">
        <f t="shared" si="51"/>
        <v>1.0021893313627723</v>
      </c>
      <c r="BG16" s="118"/>
      <c r="BH16" s="123">
        <f t="shared" si="13"/>
        <v>1.0767563690826356</v>
      </c>
      <c r="BI16" s="123">
        <f t="shared" si="52"/>
        <v>1.0767563690826356</v>
      </c>
      <c r="BJ16" s="118"/>
      <c r="BK16" s="122">
        <f t="shared" si="53"/>
        <v>448621116.50999999</v>
      </c>
      <c r="BL16" s="119">
        <f>SUM(BL10:BL15)</f>
        <v>448621116.50999999</v>
      </c>
      <c r="BM16" s="119"/>
      <c r="BN16" s="122">
        <f t="shared" si="54"/>
        <v>475883422.26999998</v>
      </c>
      <c r="BO16" s="119">
        <f>SUM(BO10:BO15)</f>
        <v>475883422.26999998</v>
      </c>
      <c r="BP16" s="119"/>
      <c r="BQ16" s="122">
        <f t="shared" si="55"/>
        <v>317321236.61000001</v>
      </c>
      <c r="BR16" s="119">
        <f>SUM(BR10:BR15)</f>
        <v>317321236.61000001</v>
      </c>
      <c r="BS16" s="119"/>
      <c r="BT16" s="121">
        <f t="shared" si="56"/>
        <v>1.0607691095151388</v>
      </c>
      <c r="BU16" s="121">
        <f t="shared" si="56"/>
        <v>1.0607691095151388</v>
      </c>
      <c r="BV16" s="118"/>
      <c r="BW16" s="121">
        <f t="shared" si="57"/>
        <v>1.4996898012687345</v>
      </c>
      <c r="BX16" s="121">
        <f t="shared" si="57"/>
        <v>1.4996898012687345</v>
      </c>
      <c r="BY16" s="118"/>
      <c r="BZ16" s="122">
        <f t="shared" si="58"/>
        <v>147500</v>
      </c>
      <c r="CA16" s="119">
        <f>SUM(CA10:CA15)</f>
        <v>147500</v>
      </c>
      <c r="CB16" s="119"/>
      <c r="CC16" s="122">
        <f t="shared" si="59"/>
        <v>807619.92</v>
      </c>
      <c r="CD16" s="119">
        <f>SUM(CD10:CD15)</f>
        <v>807619.92</v>
      </c>
      <c r="CE16" s="119"/>
      <c r="CF16" s="122">
        <f t="shared" si="60"/>
        <v>-3245606.3299999996</v>
      </c>
      <c r="CG16" s="119">
        <f>SUM(CG10:CG15)</f>
        <v>-3245606.3299999996</v>
      </c>
      <c r="CH16" s="119"/>
      <c r="CI16" s="124">
        <f t="shared" si="61"/>
        <v>0.18263541592683843</v>
      </c>
      <c r="CJ16" s="124">
        <f t="shared" si="61"/>
        <v>0.18263541592683843</v>
      </c>
      <c r="CK16" s="118"/>
      <c r="CL16" s="124" t="str">
        <f t="shared" si="62"/>
        <v xml:space="preserve"> </v>
      </c>
      <c r="CM16" s="124" t="str">
        <f t="shared" si="62"/>
        <v xml:space="preserve"> </v>
      </c>
      <c r="CN16" s="118"/>
      <c r="CO16" s="122">
        <f t="shared" si="63"/>
        <v>139535300</v>
      </c>
      <c r="CP16" s="119">
        <f>SUM(CP10:CP15)</f>
        <v>139535300</v>
      </c>
      <c r="CQ16" s="119"/>
      <c r="CR16" s="122">
        <f t="shared" si="64"/>
        <v>132663167.97000001</v>
      </c>
      <c r="CS16" s="119">
        <f>SUM(CS10:CS15)</f>
        <v>132663167.97000001</v>
      </c>
      <c r="CT16" s="119"/>
      <c r="CU16" s="122">
        <f t="shared" si="14"/>
        <v>43431792.560000002</v>
      </c>
      <c r="CV16" s="119">
        <f>SUM(CV10:CV15)</f>
        <v>43431792.560000002</v>
      </c>
      <c r="CW16" s="119"/>
      <c r="CX16" s="121">
        <f t="shared" si="15"/>
        <v>0.95074986738122913</v>
      </c>
      <c r="CY16" s="121">
        <f t="shared" si="15"/>
        <v>0.95074986738122913</v>
      </c>
      <c r="CZ16" s="118"/>
      <c r="DA16" s="121" t="str">
        <f t="shared" si="90"/>
        <v>СВ.200</v>
      </c>
      <c r="DB16" s="121" t="str">
        <f t="shared" si="90"/>
        <v>СВ.200</v>
      </c>
      <c r="DC16" s="118"/>
      <c r="DD16" s="122">
        <f t="shared" si="65"/>
        <v>3158615</v>
      </c>
      <c r="DE16" s="119">
        <f>SUM(DE10:DE15)</f>
        <v>3158615</v>
      </c>
      <c r="DF16" s="119"/>
      <c r="DG16" s="122">
        <f t="shared" si="66"/>
        <v>3094216</v>
      </c>
      <c r="DH16" s="119">
        <f>SUM(DH10:DH15)</f>
        <v>3094216</v>
      </c>
      <c r="DI16" s="119"/>
      <c r="DJ16" s="122">
        <f t="shared" si="67"/>
        <v>1370786.37</v>
      </c>
      <c r="DK16" s="119">
        <f>SUM(DK10:DK15)</f>
        <v>1370786.37</v>
      </c>
      <c r="DL16" s="119"/>
      <c r="DM16" s="121">
        <f>IF(DD16=0," ",IF(DG16/DD16*100&gt;200,"СВ.200",DG16/DD16))</f>
        <v>0.97961163357990766</v>
      </c>
      <c r="DN16" s="121">
        <f>IF(DE16=0," ",IF(DH16/DE16*100&gt;200,"СВ.200",DH16/DE16))</f>
        <v>0.97961163357990766</v>
      </c>
      <c r="DO16" s="118"/>
      <c r="DP16" s="121" t="str">
        <f t="shared" si="68"/>
        <v>СВ.200</v>
      </c>
      <c r="DQ16" s="121" t="str">
        <f t="shared" si="68"/>
        <v>СВ.200</v>
      </c>
      <c r="DR16" s="118"/>
      <c r="DS16" s="122">
        <f t="shared" si="69"/>
        <v>285588871</v>
      </c>
      <c r="DT16" s="119">
        <f>SUM(DT10:DT15)</f>
        <v>285588871</v>
      </c>
      <c r="DU16" s="119"/>
      <c r="DV16" s="122">
        <f t="shared" si="70"/>
        <v>285570215.89000005</v>
      </c>
      <c r="DW16" s="119">
        <f>SUM(DW10:DW15)</f>
        <v>285570215.89000005</v>
      </c>
      <c r="DX16" s="119"/>
      <c r="DY16" s="122">
        <f t="shared" si="71"/>
        <v>287090665.13</v>
      </c>
      <c r="DZ16" s="119">
        <f>SUM(DZ10:DZ15)</f>
        <v>287090665.13</v>
      </c>
      <c r="EA16" s="119"/>
      <c r="EB16" s="121">
        <f t="shared" si="88"/>
        <v>0.99993467844200434</v>
      </c>
      <c r="EC16" s="121">
        <f t="shared" si="88"/>
        <v>0.99993467844200434</v>
      </c>
      <c r="ED16" s="125"/>
      <c r="EE16" s="121">
        <f t="shared" si="89"/>
        <v>0.99470394051540667</v>
      </c>
      <c r="EF16" s="121">
        <f t="shared" si="89"/>
        <v>0.99470394051540667</v>
      </c>
      <c r="EG16" s="125"/>
      <c r="EH16" s="122">
        <f t="shared" si="72"/>
        <v>566963900</v>
      </c>
      <c r="EI16" s="119">
        <f>SUM(EI10:EI15)</f>
        <v>566963900</v>
      </c>
      <c r="EJ16" s="119"/>
      <c r="EK16" s="122">
        <f t="shared" si="73"/>
        <v>608336149.19000006</v>
      </c>
      <c r="EL16" s="119">
        <f>SUM(EL10:EL15)</f>
        <v>608336149.19000006</v>
      </c>
      <c r="EM16" s="119"/>
      <c r="EN16" s="122">
        <f t="shared" si="74"/>
        <v>601049896.61000001</v>
      </c>
      <c r="EO16" s="119">
        <f>SUM(EO10:EO15)</f>
        <v>601049896.61000001</v>
      </c>
      <c r="EP16" s="119"/>
      <c r="EQ16" s="121">
        <f t="shared" si="75"/>
        <v>1.0729715757740486</v>
      </c>
      <c r="ER16" s="121">
        <f t="shared" si="75"/>
        <v>1.0729715757740486</v>
      </c>
      <c r="ES16" s="125"/>
      <c r="ET16" s="121">
        <f t="shared" si="76"/>
        <v>1.0121225419405202</v>
      </c>
      <c r="EU16" s="121">
        <f t="shared" si="76"/>
        <v>1.0121225419405202</v>
      </c>
      <c r="EV16" s="125"/>
      <c r="EW16" s="122">
        <f t="shared" si="77"/>
        <v>0</v>
      </c>
      <c r="EX16" s="119">
        <f>SUM(EX10:EX15)</f>
        <v>0</v>
      </c>
      <c r="EY16" s="122"/>
      <c r="EZ16" s="122">
        <f t="shared" si="78"/>
        <v>0</v>
      </c>
      <c r="FA16" s="119">
        <f>SUM(FA10:FA15)</f>
        <v>0</v>
      </c>
      <c r="FB16" s="122"/>
      <c r="FC16" s="122">
        <f t="shared" si="79"/>
        <v>64198</v>
      </c>
      <c r="FD16" s="119">
        <f>SUM(FD10:FD15)</f>
        <v>64198</v>
      </c>
      <c r="FE16" s="122"/>
      <c r="FF16" s="121" t="str">
        <f t="shared" si="80"/>
        <v xml:space="preserve"> </v>
      </c>
      <c r="FG16" s="121" t="str">
        <f t="shared" si="80"/>
        <v xml:space="preserve"> </v>
      </c>
      <c r="FH16" s="125"/>
      <c r="FI16" s="121" t="str">
        <f t="shared" si="81"/>
        <v xml:space="preserve"> </v>
      </c>
      <c r="FJ16" s="121" t="str">
        <f t="shared" si="81"/>
        <v xml:space="preserve"> </v>
      </c>
      <c r="FK16" s="125"/>
      <c r="FL16" s="122">
        <f t="shared" si="82"/>
        <v>123653900</v>
      </c>
      <c r="FM16" s="119">
        <f>SUM(FM10:FM15)</f>
        <v>123653900</v>
      </c>
      <c r="FN16" s="122"/>
      <c r="FO16" s="122">
        <f t="shared" si="83"/>
        <v>170480309.65999997</v>
      </c>
      <c r="FP16" s="119">
        <f>SUM(FP10:FP15)</f>
        <v>170480309.65999997</v>
      </c>
      <c r="FQ16" s="122"/>
      <c r="FR16" s="122">
        <f t="shared" si="84"/>
        <v>97028999.570000008</v>
      </c>
      <c r="FS16" s="119">
        <f>SUM(FS10:FS15)</f>
        <v>97028999.570000008</v>
      </c>
      <c r="FT16" s="122"/>
      <c r="FU16" s="121">
        <f t="shared" si="17"/>
        <v>1.3786893066858381</v>
      </c>
      <c r="FV16" s="121">
        <f t="shared" si="17"/>
        <v>1.3786893066858381</v>
      </c>
      <c r="FW16" s="121" t="str">
        <f t="shared" si="17"/>
        <v xml:space="preserve"> </v>
      </c>
      <c r="FX16" s="121">
        <f t="shared" si="18"/>
        <v>1.7570036835947143</v>
      </c>
      <c r="FY16" s="121">
        <f t="shared" si="18"/>
        <v>1.7570036835947143</v>
      </c>
      <c r="FZ16" s="121" t="str">
        <f t="shared" si="19"/>
        <v xml:space="preserve"> </v>
      </c>
      <c r="GA16" s="122">
        <f t="shared" si="20"/>
        <v>-31.990000000000002</v>
      </c>
      <c r="GB16" s="119">
        <f>SUM(GB10:GB15)</f>
        <v>-31.990000000000002</v>
      </c>
      <c r="GC16" s="122"/>
      <c r="GD16" s="122">
        <f t="shared" si="21"/>
        <v>6984.75</v>
      </c>
      <c r="GE16" s="119">
        <f>SUM(GE10:GE15)</f>
        <v>6984.75</v>
      </c>
      <c r="GF16" s="122"/>
      <c r="GG16" s="121">
        <f>IF(GD16=0," ",IF(GA16/GD16*100&gt;200,"СВ.200",GA16/GD16))</f>
        <v>-4.5799778087977378E-3</v>
      </c>
      <c r="GH16" s="121">
        <f>IF(GE16=0," ",IF(GB16/GE16*100&gt;200,"СВ.200",GB16/GE16))</f>
        <v>-4.5799778087977378E-3</v>
      </c>
      <c r="GI16" s="118"/>
      <c r="GJ16" s="121">
        <f t="shared" si="24"/>
        <v>0.86768887333451683</v>
      </c>
      <c r="GK16" s="121">
        <f t="shared" si="24"/>
        <v>0.86768887333451683</v>
      </c>
      <c r="GL16" s="121" t="str">
        <f t="shared" si="24"/>
        <v xml:space="preserve"> </v>
      </c>
      <c r="GM16" s="121">
        <f t="shared" si="25"/>
        <v>0.87087144685065965</v>
      </c>
      <c r="GN16" s="121">
        <f t="shared" si="25"/>
        <v>0.87087144685065965</v>
      </c>
      <c r="GO16" s="121" t="str">
        <f t="shared" si="85"/>
        <v xml:space="preserve"> </v>
      </c>
      <c r="GP16" s="121">
        <f t="shared" si="26"/>
        <v>0.70607202594316376</v>
      </c>
      <c r="GQ16" s="121">
        <f t="shared" si="26"/>
        <v>0.70607202594316376</v>
      </c>
      <c r="GR16" s="121" t="str">
        <f t="shared" si="26"/>
        <v xml:space="preserve"> </v>
      </c>
      <c r="GS16" s="121">
        <f t="shared" si="27"/>
        <v>0.71293381555958912</v>
      </c>
      <c r="GT16" s="121">
        <f t="shared" si="27"/>
        <v>0.71293381555958912</v>
      </c>
      <c r="GU16" s="121" t="str">
        <f t="shared" si="27"/>
        <v xml:space="preserve"> </v>
      </c>
      <c r="GV16" s="121">
        <f t="shared" si="28"/>
        <v>1.3813841906201843E-2</v>
      </c>
      <c r="GW16" s="121">
        <f t="shared" si="28"/>
        <v>1.3813841906201843E-2</v>
      </c>
      <c r="GX16" s="121" t="str">
        <f t="shared" si="29"/>
        <v xml:space="preserve"> </v>
      </c>
      <c r="GY16" s="126">
        <f t="shared" si="30"/>
        <v>1.1719889176506558E-2</v>
      </c>
      <c r="GZ16" s="126">
        <f t="shared" si="30"/>
        <v>1.1719889176506558E-2</v>
      </c>
      <c r="HA16" s="121"/>
      <c r="HB16" s="121">
        <f>IF(BQ16&lt;=0," ",IF(X16&lt;=0," ",IF(BQ16/X16*100&gt;200,"СВ.200",BQ16/X16)))</f>
        <v>6.6129684868837108E-2</v>
      </c>
      <c r="HC16" s="121">
        <f t="shared" si="31"/>
        <v>6.6129684868837108E-2</v>
      </c>
      <c r="HD16" s="121" t="str">
        <f t="shared" ref="HD16:HD42" si="91">IF(CB16&lt;=0," ",IF(T16&lt;=0," ",IF(CB16/T16*100&gt;200,"СВ.200",CB16/T16)))</f>
        <v xml:space="preserve"> </v>
      </c>
      <c r="HE16" s="121">
        <f t="shared" si="32"/>
        <v>7.8142889380723973E-2</v>
      </c>
      <c r="HF16" s="121">
        <f t="shared" si="32"/>
        <v>7.8142889380723973E-2</v>
      </c>
      <c r="HG16" s="121" t="str">
        <f t="shared" ref="HG16:HG42" si="92">IF(BY16&lt;=0," ",IF(Q16&lt;=0," ",IF(BY16/Q16*100&gt;200,"СВ.200",BY16/Q16)))</f>
        <v xml:space="preserve"> </v>
      </c>
      <c r="HH16" s="121" t="str">
        <f t="shared" si="33"/>
        <v xml:space="preserve"> </v>
      </c>
      <c r="HI16" s="121" t="str">
        <f t="shared" si="33"/>
        <v xml:space="preserve"> </v>
      </c>
      <c r="HJ16" s="121" t="str">
        <f t="shared" si="33"/>
        <v xml:space="preserve"> </v>
      </c>
      <c r="HK16" s="121">
        <f t="shared" si="86"/>
        <v>1.3261599609667182E-4</v>
      </c>
      <c r="HL16" s="121">
        <f t="shared" si="86"/>
        <v>1.3261599609667182E-4</v>
      </c>
      <c r="HM16" s="121" t="str">
        <f t="shared" si="86"/>
        <v xml:space="preserve"> </v>
      </c>
      <c r="HN16" s="121">
        <f t="shared" si="34"/>
        <v>0.12525868321292757</v>
      </c>
      <c r="HO16" s="121">
        <f t="shared" si="34"/>
        <v>0.12525868321292757</v>
      </c>
      <c r="HP16" s="121" t="str">
        <f t="shared" si="87"/>
        <v xml:space="preserve"> </v>
      </c>
      <c r="HQ16" s="121">
        <f t="shared" si="35"/>
        <v>9.9892415217353009E-2</v>
      </c>
      <c r="HR16" s="121">
        <f t="shared" si="35"/>
        <v>9.9892415217353009E-2</v>
      </c>
      <c r="HS16" s="121" t="str">
        <f t="shared" si="35"/>
        <v xml:space="preserve"> </v>
      </c>
      <c r="HT16" s="121">
        <f t="shared" si="36"/>
        <v>5.9829639568577953E-2</v>
      </c>
      <c r="HU16" s="121">
        <f t="shared" si="36"/>
        <v>5.9829639568577953E-2</v>
      </c>
      <c r="HV16" s="121" t="str">
        <f t="shared" si="36"/>
        <v xml:space="preserve"> </v>
      </c>
      <c r="HW16" s="121">
        <f t="shared" si="37"/>
        <v>4.6892328554493774E-2</v>
      </c>
      <c r="HX16" s="121">
        <f t="shared" si="37"/>
        <v>4.6892328554493774E-2</v>
      </c>
      <c r="HY16" s="121" t="str">
        <f t="shared" si="37"/>
        <v xml:space="preserve"> </v>
      </c>
      <c r="HZ16" s="121">
        <f t="shared" si="38"/>
        <v>2.0220824906808092E-2</v>
      </c>
      <c r="IA16" s="121">
        <f t="shared" si="38"/>
        <v>2.0220824906808092E-2</v>
      </c>
      <c r="IB16" s="127" t="str">
        <f t="shared" si="38"/>
        <v xml:space="preserve"> </v>
      </c>
      <c r="IC16" s="121">
        <f t="shared" si="39"/>
        <v>2.799388118167016E-2</v>
      </c>
      <c r="ID16" s="121">
        <f t="shared" si="39"/>
        <v>2.799388118167016E-2</v>
      </c>
      <c r="IE16" s="121" t="str">
        <f t="shared" si="39"/>
        <v xml:space="preserve"> </v>
      </c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28"/>
    </row>
    <row r="17" spans="1:256" s="102" customFormat="1" ht="31.5" customHeight="1" x14ac:dyDescent="0.2">
      <c r="A17" s="85"/>
      <c r="B17" s="130" t="s">
        <v>93</v>
      </c>
      <c r="C17" s="131"/>
      <c r="D17" s="92"/>
      <c r="E17" s="132"/>
      <c r="F17" s="133" t="s">
        <v>85</v>
      </c>
      <c r="G17" s="134"/>
      <c r="H17" s="134"/>
      <c r="I17" s="133" t="s">
        <v>85</v>
      </c>
      <c r="J17" s="134"/>
      <c r="K17" s="134"/>
      <c r="L17" s="134"/>
      <c r="M17" s="134"/>
      <c r="N17" s="134"/>
      <c r="O17" s="134"/>
      <c r="P17" s="134"/>
      <c r="Q17" s="134"/>
      <c r="R17" s="87"/>
      <c r="S17" s="87"/>
      <c r="T17" s="87"/>
      <c r="U17" s="87"/>
      <c r="V17" s="87"/>
      <c r="W17" s="87"/>
      <c r="X17" s="87"/>
      <c r="Y17" s="87"/>
      <c r="Z17" s="87"/>
      <c r="AA17" s="134"/>
      <c r="AB17" s="134"/>
      <c r="AC17" s="134"/>
      <c r="AD17" s="134"/>
      <c r="AE17" s="134"/>
      <c r="AF17" s="134"/>
      <c r="AG17" s="87"/>
      <c r="AH17" s="87"/>
      <c r="AI17" s="87"/>
      <c r="AJ17" s="87"/>
      <c r="AK17" s="87"/>
      <c r="AL17" s="87"/>
      <c r="AM17" s="87"/>
      <c r="AN17" s="87"/>
      <c r="AO17" s="87"/>
      <c r="AP17" s="134"/>
      <c r="AQ17" s="134"/>
      <c r="AR17" s="134"/>
      <c r="AS17" s="134"/>
      <c r="AT17" s="134"/>
      <c r="AU17" s="134"/>
      <c r="AV17" s="87"/>
      <c r="AW17" s="87"/>
      <c r="AX17" s="87"/>
      <c r="AY17" s="87"/>
      <c r="AZ17" s="87"/>
      <c r="BA17" s="87"/>
      <c r="BB17" s="87"/>
      <c r="BC17" s="87"/>
      <c r="BD17" s="87"/>
      <c r="BE17" s="134"/>
      <c r="BF17" s="134"/>
      <c r="BG17" s="134"/>
      <c r="BH17" s="134"/>
      <c r="BI17" s="134"/>
      <c r="BJ17" s="134"/>
      <c r="BK17" s="87"/>
      <c r="BL17" s="87"/>
      <c r="BM17" s="87"/>
      <c r="BN17" s="87"/>
      <c r="BO17" s="87"/>
      <c r="BP17" s="87"/>
      <c r="BQ17" s="87"/>
      <c r="BR17" s="87"/>
      <c r="BS17" s="87"/>
      <c r="BT17" s="134"/>
      <c r="BU17" s="134"/>
      <c r="BV17" s="134"/>
      <c r="BW17" s="134"/>
      <c r="BX17" s="134"/>
      <c r="BY17" s="134"/>
      <c r="BZ17" s="87"/>
      <c r="CA17" s="87"/>
      <c r="CB17" s="87"/>
      <c r="CC17" s="87"/>
      <c r="CD17" s="87"/>
      <c r="CE17" s="87"/>
      <c r="CF17" s="87"/>
      <c r="CG17" s="87"/>
      <c r="CH17" s="87"/>
      <c r="CI17" s="134"/>
      <c r="CJ17" s="134"/>
      <c r="CK17" s="134"/>
      <c r="CL17" s="134"/>
      <c r="CM17" s="134"/>
      <c r="CN17" s="134"/>
      <c r="CO17" s="87"/>
      <c r="CP17" s="87"/>
      <c r="CQ17" s="87"/>
      <c r="CR17" s="87"/>
      <c r="CS17" s="87"/>
      <c r="CT17" s="87"/>
      <c r="CU17" s="87"/>
      <c r="CV17" s="87"/>
      <c r="CW17" s="87"/>
      <c r="CX17" s="134"/>
      <c r="CY17" s="134"/>
      <c r="CZ17" s="134"/>
      <c r="DA17" s="134"/>
      <c r="DB17" s="134"/>
      <c r="DC17" s="134"/>
      <c r="DD17" s="87"/>
      <c r="DE17" s="87"/>
      <c r="DF17" s="87"/>
      <c r="DG17" s="87"/>
      <c r="DH17" s="87"/>
      <c r="DI17" s="87"/>
      <c r="DJ17" s="87"/>
      <c r="DK17" s="87"/>
      <c r="DL17" s="87"/>
      <c r="DM17" s="134"/>
      <c r="DN17" s="134"/>
      <c r="DO17" s="134"/>
      <c r="DP17" s="134"/>
      <c r="DQ17" s="134"/>
      <c r="DR17" s="134"/>
      <c r="DS17" s="87"/>
      <c r="DT17" s="87"/>
      <c r="DU17" s="87"/>
      <c r="DV17" s="87"/>
      <c r="DW17" s="87"/>
      <c r="DX17" s="87"/>
      <c r="DY17" s="87"/>
      <c r="DZ17" s="87"/>
      <c r="EA17" s="87"/>
      <c r="EB17" s="134"/>
      <c r="EC17" s="134"/>
      <c r="ED17" s="134"/>
      <c r="EE17" s="134"/>
      <c r="EF17" s="134"/>
      <c r="EG17" s="134"/>
      <c r="EH17" s="87"/>
      <c r="EI17" s="87"/>
      <c r="EJ17" s="87"/>
      <c r="EK17" s="87"/>
      <c r="EL17" s="87"/>
      <c r="EM17" s="87"/>
      <c r="EN17" s="87"/>
      <c r="EO17" s="87"/>
      <c r="EP17" s="87"/>
      <c r="EQ17" s="134"/>
      <c r="ER17" s="134"/>
      <c r="ES17" s="134"/>
      <c r="ET17" s="134"/>
      <c r="EU17" s="134"/>
      <c r="EV17" s="134"/>
      <c r="EW17" s="87"/>
      <c r="EX17" s="87"/>
      <c r="EY17" s="87"/>
      <c r="EZ17" s="87"/>
      <c r="FA17" s="87"/>
      <c r="FB17" s="87"/>
      <c r="FC17" s="87"/>
      <c r="FD17" s="87"/>
      <c r="FE17" s="87"/>
      <c r="FF17" s="134"/>
      <c r="FG17" s="134"/>
      <c r="FH17" s="134"/>
      <c r="FI17" s="134"/>
      <c r="FJ17" s="134"/>
      <c r="FK17" s="134"/>
      <c r="FL17" s="87"/>
      <c r="FM17" s="87"/>
      <c r="FN17" s="87"/>
      <c r="FO17" s="87"/>
      <c r="FP17" s="87"/>
      <c r="FQ17" s="87"/>
      <c r="FR17" s="87"/>
      <c r="FS17" s="87"/>
      <c r="FT17" s="87"/>
      <c r="FU17" s="134"/>
      <c r="FV17" s="134"/>
      <c r="FW17" s="134"/>
      <c r="FX17" s="134"/>
      <c r="FY17" s="134"/>
      <c r="FZ17" s="134"/>
      <c r="GA17" s="87"/>
      <c r="GB17" s="87"/>
      <c r="GC17" s="87"/>
      <c r="GD17" s="87"/>
      <c r="GE17" s="87"/>
      <c r="GF17" s="87"/>
      <c r="GG17" s="134"/>
      <c r="GH17" s="134"/>
      <c r="GI17" s="134"/>
      <c r="GJ17" s="96" t="str">
        <f t="shared" si="24"/>
        <v xml:space="preserve"> </v>
      </c>
      <c r="GK17" s="91" t="str">
        <f t="shared" si="24"/>
        <v xml:space="preserve"> </v>
      </c>
      <c r="GL17" s="91" t="str">
        <f t="shared" si="24"/>
        <v xml:space="preserve"> </v>
      </c>
      <c r="GM17" s="96" t="str">
        <f t="shared" si="25"/>
        <v xml:space="preserve"> </v>
      </c>
      <c r="GN17" s="91" t="str">
        <f t="shared" si="25"/>
        <v xml:space="preserve"> </v>
      </c>
      <c r="GO17" s="91" t="str">
        <f t="shared" si="85"/>
        <v xml:space="preserve"> </v>
      </c>
      <c r="GP17" s="96" t="str">
        <f t="shared" si="26"/>
        <v xml:space="preserve"> </v>
      </c>
      <c r="GQ17" s="91" t="str">
        <f t="shared" si="26"/>
        <v xml:space="preserve"> </v>
      </c>
      <c r="GR17" s="91" t="str">
        <f t="shared" si="26"/>
        <v xml:space="preserve"> </v>
      </c>
      <c r="GS17" s="96" t="str">
        <f t="shared" si="27"/>
        <v xml:space="preserve"> </v>
      </c>
      <c r="GT17" s="91" t="str">
        <f t="shared" si="27"/>
        <v xml:space="preserve"> </v>
      </c>
      <c r="GU17" s="91" t="str">
        <f t="shared" si="27"/>
        <v xml:space="preserve"> </v>
      </c>
      <c r="GV17" s="96" t="str">
        <f>IF(CC17&lt;=0," ",IF(U17&lt;=0," ",IF(CC17/U17*100&gt;200,"СВ.200",CC17/U17)))</f>
        <v xml:space="preserve"> </v>
      </c>
      <c r="GW17" s="91" t="str">
        <f>IF(CD17&lt;=0," ",IF(V17&lt;=0," ",IF(CD17/V17*100&gt;200,"СВ.200",CD17/V17)))</f>
        <v xml:space="preserve"> </v>
      </c>
      <c r="GX17" s="91" t="str">
        <f>IF(CE17&lt;=0," ",IF(W17&lt;=0," ",IF(CE17/W17*100&gt;200,"СВ.200",CE17/W17)))</f>
        <v xml:space="preserve"> </v>
      </c>
      <c r="GY17" s="135" t="str">
        <f t="shared" si="30"/>
        <v xml:space="preserve"> </v>
      </c>
      <c r="GZ17" s="136" t="str">
        <f t="shared" si="30"/>
        <v xml:space="preserve"> </v>
      </c>
      <c r="HA17" s="91"/>
      <c r="HB17" s="96" t="str">
        <f>IF(BQ17&lt;=0," ",IF(X17&lt;=0," ",IF(DQ17/X17*100&gt;200,"СВ.200",BQ17/X17)))</f>
        <v xml:space="preserve"> </v>
      </c>
      <c r="HC17" s="91" t="str">
        <f t="shared" ref="HC17" si="93">IF(BR17&lt;=0," ",IF(Y17&lt;=0," ",IF(DR17/Y17*100&gt;200,"СВ.200",BR17/Y17)))</f>
        <v xml:space="preserve"> </v>
      </c>
      <c r="HD17" s="91" t="str">
        <f t="shared" si="91"/>
        <v xml:space="preserve"> </v>
      </c>
      <c r="HE17" s="96" t="str">
        <f t="shared" si="32"/>
        <v xml:space="preserve"> </v>
      </c>
      <c r="HF17" s="91" t="str">
        <f t="shared" si="32"/>
        <v xml:space="preserve"> </v>
      </c>
      <c r="HG17" s="91" t="str">
        <f t="shared" si="92"/>
        <v xml:space="preserve"> </v>
      </c>
      <c r="HH17" s="96" t="str">
        <f t="shared" si="33"/>
        <v xml:space="preserve"> </v>
      </c>
      <c r="HI17" s="91" t="str">
        <f t="shared" si="33"/>
        <v xml:space="preserve"> </v>
      </c>
      <c r="HJ17" s="91" t="str">
        <f t="shared" si="33"/>
        <v xml:space="preserve"> </v>
      </c>
      <c r="HK17" s="96" t="str">
        <f>IF(CC17&lt;=0," ",IF(U17&lt;=0," ",IF(CC17/U17*100&gt;200,"СВ.200",CC17/U17)))</f>
        <v xml:space="preserve"> </v>
      </c>
      <c r="HL17" s="91" t="str">
        <f>IF(CD17&lt;=0," ",IF(V17&lt;=0," ",IF(CD17/V17*100&gt;200,"СВ.200",CD17/V17)))</f>
        <v xml:space="preserve"> </v>
      </c>
      <c r="HM17" s="91" t="str">
        <f t="shared" si="86"/>
        <v xml:space="preserve"> </v>
      </c>
      <c r="HN17" s="96" t="str">
        <f t="shared" si="34"/>
        <v xml:space="preserve"> </v>
      </c>
      <c r="HO17" s="91" t="str">
        <f t="shared" si="34"/>
        <v xml:space="preserve"> </v>
      </c>
      <c r="HP17" s="91" t="str">
        <f t="shared" si="87"/>
        <v xml:space="preserve"> </v>
      </c>
      <c r="HQ17" s="96" t="str">
        <f t="shared" si="35"/>
        <v xml:space="preserve"> </v>
      </c>
      <c r="HR17" s="91" t="str">
        <f t="shared" si="35"/>
        <v xml:space="preserve"> </v>
      </c>
      <c r="HS17" s="91" t="str">
        <f t="shared" si="35"/>
        <v xml:space="preserve"> </v>
      </c>
      <c r="HT17" s="96" t="str">
        <f t="shared" si="36"/>
        <v xml:space="preserve"> </v>
      </c>
      <c r="HU17" s="91" t="str">
        <f t="shared" si="36"/>
        <v xml:space="preserve"> </v>
      </c>
      <c r="HV17" s="91" t="str">
        <f t="shared" si="36"/>
        <v xml:space="preserve"> </v>
      </c>
      <c r="HW17" s="96" t="str">
        <f t="shared" si="37"/>
        <v xml:space="preserve"> </v>
      </c>
      <c r="HX17" s="91" t="str">
        <f t="shared" si="37"/>
        <v xml:space="preserve"> </v>
      </c>
      <c r="HY17" s="91" t="str">
        <f t="shared" si="37"/>
        <v xml:space="preserve"> </v>
      </c>
      <c r="HZ17" s="96" t="str">
        <f t="shared" si="38"/>
        <v xml:space="preserve"> </v>
      </c>
      <c r="IA17" s="91" t="str">
        <f t="shared" si="38"/>
        <v xml:space="preserve"> </v>
      </c>
      <c r="IB17" s="103" t="str">
        <f t="shared" si="38"/>
        <v xml:space="preserve"> </v>
      </c>
      <c r="IC17" s="96" t="str">
        <f t="shared" si="39"/>
        <v xml:space="preserve"> </v>
      </c>
      <c r="ID17" s="91" t="str">
        <f t="shared" si="39"/>
        <v xml:space="preserve"> </v>
      </c>
      <c r="IE17" s="91" t="str">
        <f t="shared" si="39"/>
        <v xml:space="preserve"> </v>
      </c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</row>
    <row r="18" spans="1:256" s="102" customFormat="1" outlineLevel="1" x14ac:dyDescent="0.2">
      <c r="A18" s="85">
        <v>7</v>
      </c>
      <c r="B18" s="86" t="s">
        <v>94</v>
      </c>
      <c r="C18" s="87">
        <f>SUM(D18:E18)</f>
        <v>31336229.280000001</v>
      </c>
      <c r="D18" s="137">
        <v>18015364</v>
      </c>
      <c r="E18" s="88">
        <v>13320865.279999999</v>
      </c>
      <c r="F18" s="87">
        <f>SUM(G18:H18)</f>
        <v>34157733.409999996</v>
      </c>
      <c r="G18" s="137">
        <v>19492017.43</v>
      </c>
      <c r="H18" s="88">
        <v>14665715.98</v>
      </c>
      <c r="I18" s="87">
        <f>SUM(J18:K18)</f>
        <v>31109262.520000003</v>
      </c>
      <c r="J18" s="137">
        <v>18346498.690000001</v>
      </c>
      <c r="K18" s="88">
        <v>12762763.83</v>
      </c>
      <c r="L18" s="91">
        <f>F18/C18</f>
        <v>1.0900396823366616</v>
      </c>
      <c r="M18" s="91">
        <f>G18/D18</f>
        <v>1.0819663388427789</v>
      </c>
      <c r="N18" s="91">
        <f>H18/E18</f>
        <v>1.1009582089249987</v>
      </c>
      <c r="O18" s="91">
        <f t="shared" ref="O18:Q38" si="94">IF(I18=0," ",IF(F18/I18*100&gt;200,"СВ.200",F18/I18))</f>
        <v>1.0979923869310675</v>
      </c>
      <c r="P18" s="91">
        <f t="shared" si="94"/>
        <v>1.0624380029866067</v>
      </c>
      <c r="Q18" s="91">
        <f t="shared" si="94"/>
        <v>1.1491018854025132</v>
      </c>
      <c r="R18" s="87">
        <f t="shared" ref="R18:R39" si="95">SUM(S18:T18)</f>
        <v>27115416.449999999</v>
      </c>
      <c r="S18" s="88">
        <v>15281800</v>
      </c>
      <c r="T18" s="88">
        <v>11833616.449999999</v>
      </c>
      <c r="U18" s="87">
        <f>SUM(V18:W18)</f>
        <v>29660901.830000002</v>
      </c>
      <c r="V18" s="88">
        <v>16582630.300000001</v>
      </c>
      <c r="W18" s="88">
        <v>13078271.530000001</v>
      </c>
      <c r="X18" s="87">
        <f>SUM(Y18:Z18)</f>
        <v>24946440.509999998</v>
      </c>
      <c r="Y18" s="88">
        <v>13649139.49</v>
      </c>
      <c r="Z18" s="88">
        <v>11297301.02</v>
      </c>
      <c r="AA18" s="91">
        <f>U18/R18</f>
        <v>1.0938759463530203</v>
      </c>
      <c r="AB18" s="91">
        <f>V18/S18</f>
        <v>1.0851228454763182</v>
      </c>
      <c r="AC18" s="91">
        <f>W18/T18</f>
        <v>1.1051796029775836</v>
      </c>
      <c r="AD18" s="91">
        <f t="shared" ref="AD18:AF38" si="96">IF(X18=0," ",IF(U18/X18*100&gt;200,"СВ.200",U18/X18))</f>
        <v>1.1889833268241283</v>
      </c>
      <c r="AE18" s="91">
        <f t="shared" si="96"/>
        <v>1.2149213005075679</v>
      </c>
      <c r="AF18" s="91">
        <f t="shared" si="96"/>
        <v>1.1576456630523599</v>
      </c>
      <c r="AG18" s="87">
        <f t="shared" ref="AG18:AG39" si="97">SUM(AH18:AI18)</f>
        <v>16790916.449999999</v>
      </c>
      <c r="AH18" s="88">
        <v>7174200</v>
      </c>
      <c r="AI18" s="88">
        <v>9616716.4499999993</v>
      </c>
      <c r="AJ18" s="87">
        <f t="shared" ref="AJ18:AJ39" si="98">SUM(AK18:AL18)</f>
        <v>18836712.780000001</v>
      </c>
      <c r="AK18" s="88">
        <v>8135414.8799999999</v>
      </c>
      <c r="AL18" s="88">
        <v>10701297.9</v>
      </c>
      <c r="AM18" s="87">
        <f t="shared" ref="AM18:AM39" si="99">SUM(AN18:AO18)</f>
        <v>15713108.970000001</v>
      </c>
      <c r="AN18" s="94">
        <v>6857901.3200000003</v>
      </c>
      <c r="AO18" s="94">
        <v>8855207.6500000004</v>
      </c>
      <c r="AP18" s="91">
        <f t="shared" ref="AP18:AR40" si="100">AJ18/AG18</f>
        <v>1.1218394681488635</v>
      </c>
      <c r="AQ18" s="91">
        <f t="shared" si="100"/>
        <v>1.133982169440495</v>
      </c>
      <c r="AR18" s="91">
        <f t="shared" si="100"/>
        <v>1.1127808494343203</v>
      </c>
      <c r="AS18" s="91">
        <f t="shared" ref="AS18:AU38" si="101">IF(AM18=0," ",IF(AJ18/AM18*100&gt;200,"СВ.200",AJ18/AM18))</f>
        <v>1.198789674020825</v>
      </c>
      <c r="AT18" s="91">
        <f t="shared" si="101"/>
        <v>1.1862834561754818</v>
      </c>
      <c r="AU18" s="91">
        <f t="shared" si="101"/>
        <v>1.2084750943135705</v>
      </c>
      <c r="AV18" s="87">
        <f t="shared" ref="AV18:AV39" si="102">SUM(AW18:AX18)</f>
        <v>7270800</v>
      </c>
      <c r="AW18" s="88">
        <v>6052600</v>
      </c>
      <c r="AX18" s="88">
        <v>1218200</v>
      </c>
      <c r="AY18" s="87">
        <f t="shared" ref="AY18:AY39" si="103">SUM(AZ18:BA18)</f>
        <v>7305936.7599999998</v>
      </c>
      <c r="AZ18" s="88">
        <v>6081813.0999999996</v>
      </c>
      <c r="BA18" s="88">
        <v>1224123.6599999999</v>
      </c>
      <c r="BB18" s="87">
        <f t="shared" ref="BB18:BB39" si="104">SUM(BC18:BD18)</f>
        <v>6664607.1000000006</v>
      </c>
      <c r="BC18" s="88">
        <v>5526507.3200000003</v>
      </c>
      <c r="BD18" s="88">
        <v>1138099.7800000003</v>
      </c>
      <c r="BE18" s="91">
        <f>AY18/AV18</f>
        <v>1.0048325851350608</v>
      </c>
      <c r="BF18" s="91">
        <f>AZ18/AW18</f>
        <v>1.0048265373558469</v>
      </c>
      <c r="BG18" s="138">
        <f>BA18/AX18</f>
        <v>1.0048626333935313</v>
      </c>
      <c r="BH18" s="139">
        <f t="shared" ref="BH18:BI42" si="105">AY18/BB18</f>
        <v>1.0962291775609696</v>
      </c>
      <c r="BI18" s="139">
        <f>AZ18/BC18</f>
        <v>1.1004804206067711</v>
      </c>
      <c r="BJ18" s="139">
        <f>IF(BD18=0," ",IF(BA18/BD18*100&gt;200,"СВ.200",BA18/BD18))</f>
        <v>1.0755855343368923</v>
      </c>
      <c r="BK18" s="87">
        <f t="shared" ref="BK18:BK39" si="106">SUM(BL18:BM18)</f>
        <v>1223500</v>
      </c>
      <c r="BL18" s="88">
        <v>1223500</v>
      </c>
      <c r="BM18" s="92"/>
      <c r="BN18" s="87">
        <f t="shared" ref="BN18:BN39" si="107">SUM(BO18:BP18)</f>
        <v>1277844.69</v>
      </c>
      <c r="BO18" s="88">
        <v>1277844.69</v>
      </c>
      <c r="BP18" s="92"/>
      <c r="BQ18" s="87">
        <f t="shared" ref="BQ18:BQ39" si="108">SUM(BR18:BS18)</f>
        <v>852072.63</v>
      </c>
      <c r="BR18" s="88">
        <v>852072.63</v>
      </c>
      <c r="BS18" s="92">
        <v>0</v>
      </c>
      <c r="BT18" s="91">
        <f t="shared" ref="BT18:BU40" si="109">BN18/BK18</f>
        <v>1.0444174008990601</v>
      </c>
      <c r="BU18" s="91">
        <f>BO18/BL18</f>
        <v>1.0444174008990601</v>
      </c>
      <c r="BV18" s="132"/>
      <c r="BW18" s="91">
        <f>BN18/BQ18</f>
        <v>1.4996898679869577</v>
      </c>
      <c r="BX18" s="91">
        <f t="shared" ref="BX18:BX40" si="110">BO18/BR18</f>
        <v>1.4996898679869577</v>
      </c>
      <c r="BY18" s="132"/>
      <c r="BZ18" s="87">
        <f t="shared" ref="BZ18:BZ39" si="111">SUM(CA18:CB18)</f>
        <v>0</v>
      </c>
      <c r="CA18" s="137">
        <v>0</v>
      </c>
      <c r="CB18" s="137"/>
      <c r="CC18" s="87">
        <f t="shared" ref="CC18:CC39" si="112">SUM(CD18:CE18)</f>
        <v>0</v>
      </c>
      <c r="CD18" s="88">
        <v>0</v>
      </c>
      <c r="CE18" s="92"/>
      <c r="CF18" s="87">
        <f t="shared" ref="CF18:CF39" si="113">SUM(CG18:CH18)</f>
        <v>-2969.27</v>
      </c>
      <c r="CG18" s="88">
        <v>-2969.27</v>
      </c>
      <c r="CH18" s="92">
        <v>0</v>
      </c>
      <c r="CI18" s="91" t="str">
        <f t="shared" si="61"/>
        <v xml:space="preserve"> </v>
      </c>
      <c r="CJ18" s="91" t="str">
        <f t="shared" si="61"/>
        <v xml:space="preserve"> </v>
      </c>
      <c r="CK18" s="132"/>
      <c r="CL18" s="91" t="str">
        <f>IF(CC18&lt;0," ",IF(CF18&lt;0," ",IF(CF18=0," ",IF(CC18/CF18*100&gt;200,"СВ.200",CC18/CF18))))</f>
        <v xml:space="preserve"> </v>
      </c>
      <c r="CM18" s="91" t="str">
        <f>IF(CD18&lt;0," ",IF(CG18&lt;0," ",IF(CG18=0," ",IF(CD18/CG18*100&gt;200,"СВ.200",CD18/CG18))))</f>
        <v xml:space="preserve"> </v>
      </c>
      <c r="CN18" s="132"/>
      <c r="CO18" s="87">
        <f t="shared" ref="CO18:CO39" si="114">SUM(CP18:CQ18)</f>
        <v>173500</v>
      </c>
      <c r="CP18" s="88">
        <v>173500</v>
      </c>
      <c r="CQ18" s="92"/>
      <c r="CR18" s="87">
        <f t="shared" ref="CR18:CR39" si="115">SUM(CS18:CT18)</f>
        <v>374630.94</v>
      </c>
      <c r="CS18" s="88">
        <v>374630.94</v>
      </c>
      <c r="CT18" s="92"/>
      <c r="CU18" s="87">
        <f t="shared" ref="CU18:CU39" si="116">SUM(CV18:CW18)</f>
        <v>80172.210000000006</v>
      </c>
      <c r="CV18" s="88">
        <v>80172.210000000006</v>
      </c>
      <c r="CW18" s="92">
        <v>0</v>
      </c>
      <c r="CX18" s="91" t="str">
        <f t="shared" ref="CX18:CZ33" si="117">IF(CO18=0," ",IF(CR18/CO18*100&gt;200,"СВ.200",CR18/CO18))</f>
        <v>СВ.200</v>
      </c>
      <c r="CY18" s="91" t="str">
        <f t="shared" si="117"/>
        <v>СВ.200</v>
      </c>
      <c r="CZ18" s="91" t="str">
        <f t="shared" si="117"/>
        <v xml:space="preserve"> </v>
      </c>
      <c r="DA18" s="91" t="str">
        <f t="shared" ref="DA18:DC33" si="118">IF(CU18=0," ",IF(CR18/CU18*100&gt;200,"СВ.200",CR18/CU18))</f>
        <v>СВ.200</v>
      </c>
      <c r="DB18" s="91" t="str">
        <f t="shared" si="118"/>
        <v>СВ.200</v>
      </c>
      <c r="DC18" s="91" t="str">
        <f t="shared" si="118"/>
        <v xml:space="preserve"> </v>
      </c>
      <c r="DD18" s="87">
        <f t="shared" ref="DD18:DD39" si="119">SUM(DE18:DF18)</f>
        <v>178400</v>
      </c>
      <c r="DE18" s="88">
        <v>98000</v>
      </c>
      <c r="DF18" s="88">
        <v>80400</v>
      </c>
      <c r="DG18" s="87">
        <f t="shared" ref="DG18:DG38" si="120">SUM(DH18:DI18)</f>
        <v>178056.47999999998</v>
      </c>
      <c r="DH18" s="88">
        <v>98234.04</v>
      </c>
      <c r="DI18" s="88">
        <v>79822.44</v>
      </c>
      <c r="DJ18" s="87">
        <f t="shared" ref="DJ18:DJ38" si="121">SUM(DK18:DL18)</f>
        <v>58856.2</v>
      </c>
      <c r="DK18" s="92">
        <v>38080.1</v>
      </c>
      <c r="DL18" s="92">
        <v>20776.099999999999</v>
      </c>
      <c r="DM18" s="91">
        <f t="shared" ref="DM18:DO38" si="122">IF(DD18&lt;=0," ",IF(DG18&lt;=0," ",IF(DG18/DD18*100&gt;200,"СВ.200",DG18/DD18)))</f>
        <v>0.99807443946188334</v>
      </c>
      <c r="DN18" s="91">
        <f t="shared" si="122"/>
        <v>1.002388163265306</v>
      </c>
      <c r="DO18" s="91">
        <f t="shared" si="122"/>
        <v>0.99281641791044783</v>
      </c>
      <c r="DP18" s="91" t="str">
        <f t="shared" ref="DP18:DR40" si="123">IF(DJ18&lt;=0," ",IF(DG18&lt;=0," ",IF(DG18/DJ18*100&gt;200,"СВ.200",DG18/DJ18)))</f>
        <v>СВ.200</v>
      </c>
      <c r="DQ18" s="91" t="str">
        <f t="shared" si="123"/>
        <v>СВ.200</v>
      </c>
      <c r="DR18" s="91" t="str">
        <f t="shared" si="123"/>
        <v>СВ.200</v>
      </c>
      <c r="DS18" s="87">
        <f>SUM(DT18:DU18)</f>
        <v>315000</v>
      </c>
      <c r="DT18" s="92"/>
      <c r="DU18" s="88">
        <v>315000</v>
      </c>
      <c r="DV18" s="87">
        <f t="shared" ref="DV18:DV38" si="124">SUM(DW18:DX18)</f>
        <v>500796.48000000004</v>
      </c>
      <c r="DW18" s="92"/>
      <c r="DX18" s="88">
        <v>500796.48000000004</v>
      </c>
      <c r="DY18" s="87">
        <f t="shared" ref="DY18:DY38" si="125">SUM(DZ18:EA18)</f>
        <v>477789.86</v>
      </c>
      <c r="DZ18" s="92">
        <v>0</v>
      </c>
      <c r="EA18" s="92">
        <v>477789.86</v>
      </c>
      <c r="EB18" s="91">
        <f>IF(DS18=0," ",IF(DV18/DS18*100&gt;200,"СВ.200",DV18/DS18))</f>
        <v>1.5898300952380953</v>
      </c>
      <c r="EC18" s="91" t="str">
        <f>IF(DT18=0," ",IF(DW18/DT18*100&gt;200,"СВ.200",DW18/DT18))</f>
        <v xml:space="preserve"> </v>
      </c>
      <c r="ED18" s="91">
        <f>IF(DU18=0," ",IF(DX18/DU18*100&gt;200,"СВ.200",DX18/DU18))</f>
        <v>1.5898300952380953</v>
      </c>
      <c r="EE18" s="91">
        <f>IF(DY18=0," ",IF(DV18/DY18*100&gt;200,"СВ.200",DV18/DY18))</f>
        <v>1.0481521730076064</v>
      </c>
      <c r="EF18" s="91" t="str">
        <f>IF(DZ18=0," ",IF(DW18/DZ18*100&gt;200,"СВ.200",DW18/DZ18))</f>
        <v xml:space="preserve"> </v>
      </c>
      <c r="EG18" s="91">
        <f>IF(EA18=0," ",IF(DX18/EA18*100&gt;200,"СВ.200",DX18/EA18))</f>
        <v>1.0481521730076064</v>
      </c>
      <c r="EH18" s="87">
        <f t="shared" ref="EH18:EH39" si="126">SUM(EI18:EJ18)</f>
        <v>601100</v>
      </c>
      <c r="EI18" s="88"/>
      <c r="EJ18" s="88">
        <v>601100</v>
      </c>
      <c r="EK18" s="87">
        <f t="shared" ref="EK18:EK39" si="127">SUM(EL18:EM18)</f>
        <v>570031.05000000005</v>
      </c>
      <c r="EL18" s="92"/>
      <c r="EM18" s="88">
        <v>570031.05000000005</v>
      </c>
      <c r="EN18" s="87">
        <f t="shared" ref="EN18:EN39" si="128">SUM(EO18:EP18)</f>
        <v>803827.63</v>
      </c>
      <c r="EO18" s="92">
        <v>0</v>
      </c>
      <c r="EP18" s="92">
        <v>803827.63</v>
      </c>
      <c r="EQ18" s="91">
        <f t="shared" ref="EQ18:ES33" si="129">IF(EH18=0," ",IF(EK18/EH18*100&gt;200,"СВ.200",EK18/EH18))</f>
        <v>0.94831317584428554</v>
      </c>
      <c r="ER18" s="91" t="str">
        <f t="shared" si="129"/>
        <v xml:space="preserve"> </v>
      </c>
      <c r="ES18" s="91">
        <f t="shared" si="129"/>
        <v>0.94831317584428554</v>
      </c>
      <c r="ET18" s="91">
        <f t="shared" ref="ET18:EV33" si="130">IF(EN18=0," ",IF(EK18/EN18*100&gt;200,"СВ.200",EK18/EN18))</f>
        <v>0.70914587745633983</v>
      </c>
      <c r="EU18" s="91" t="str">
        <f t="shared" si="130"/>
        <v xml:space="preserve"> </v>
      </c>
      <c r="EV18" s="91">
        <f t="shared" si="130"/>
        <v>0.70914587745633983</v>
      </c>
      <c r="EW18" s="87">
        <f t="shared" ref="EW18:EW39" si="131">SUM(EX18:EY18)</f>
        <v>0</v>
      </c>
      <c r="EX18" s="92">
        <v>0</v>
      </c>
      <c r="EY18" s="87"/>
      <c r="EZ18" s="87">
        <f t="shared" ref="EZ18:EZ39" si="132">SUM(FA18:FB18)</f>
        <v>0</v>
      </c>
      <c r="FA18" s="88">
        <v>0</v>
      </c>
      <c r="FB18" s="87"/>
      <c r="FC18" s="87">
        <f t="shared" ref="FC18:FC39" si="133">SUM(FD18:FE18)</f>
        <v>0</v>
      </c>
      <c r="FD18" s="88">
        <v>0</v>
      </c>
      <c r="FE18" s="87">
        <v>0</v>
      </c>
      <c r="FF18" s="91" t="str">
        <f>IF(EW18&lt;=0," ",IF(EZ18&lt;=0," ",IF(EZ18/EW18*100&gt;200,"СВ.200",EZ18/EW18)))</f>
        <v xml:space="preserve"> </v>
      </c>
      <c r="FG18" s="91" t="str">
        <f>IF(EX18&lt;=0," ",IF(FA18&lt;=0," ",IF(FA18/EX18*100&gt;200,"СВ.200",FA18/EX18)))</f>
        <v xml:space="preserve"> </v>
      </c>
      <c r="FH18" s="91" t="str">
        <f t="shared" ref="FH18:FH42" si="134">IF(EY18=0," ",IF(FB18/EY18*100&gt;200,"СВ.200",FB18/EY18))</f>
        <v xml:space="preserve"> </v>
      </c>
      <c r="FI18" s="91" t="str">
        <f>IF(FC18&lt;=0," ",IF(EZ18&lt;=0," ",IF(EZ18/FC18*100&gt;200,"СВ.200",EZ18/FC18)))</f>
        <v xml:space="preserve"> </v>
      </c>
      <c r="FJ18" s="91" t="str">
        <f>IF(FD18&lt;=0," ",IF(FA18&lt;=0," ",IF(FA18/FD18*100&gt;200,"СВ.200",FA18/FD18)))</f>
        <v xml:space="preserve"> </v>
      </c>
      <c r="FK18" s="91" t="str">
        <f>IF(FB18&lt;0," ",IF(FE18&lt;0," ",IF(FE18=0," ",IF(FB18/FE18*100&gt;200,"СВ.200",FB18/FE18))))</f>
        <v xml:space="preserve"> </v>
      </c>
      <c r="FL18" s="87">
        <f t="shared" ref="FL18:FL39" si="135">SUM(FM18:FN18)</f>
        <v>562200</v>
      </c>
      <c r="FM18" s="88">
        <v>560000</v>
      </c>
      <c r="FN18" s="94">
        <v>2200</v>
      </c>
      <c r="FO18" s="87">
        <f t="shared" ref="FO18:FO39" si="136">SUM(FP18:FQ18)</f>
        <v>616892.65</v>
      </c>
      <c r="FP18" s="88">
        <v>614692.65</v>
      </c>
      <c r="FQ18" s="94">
        <v>2200</v>
      </c>
      <c r="FR18" s="87">
        <f t="shared" ref="FR18:FR39" si="137">SUM(FS18:FT18)</f>
        <v>298975.18</v>
      </c>
      <c r="FS18" s="92">
        <v>297375.18</v>
      </c>
      <c r="FT18" s="87">
        <v>1600</v>
      </c>
      <c r="FU18" s="91">
        <f t="shared" ref="FU18:FW42" si="138">IF(FL18=0," ",IF(FO18/FL18*100&gt;200,"СВ.200",FO18/FL18))</f>
        <v>1.0972832621842761</v>
      </c>
      <c r="FV18" s="91">
        <f t="shared" si="138"/>
        <v>1.0976654464285716</v>
      </c>
      <c r="FW18" s="91">
        <f t="shared" si="138"/>
        <v>1</v>
      </c>
      <c r="FX18" s="91" t="str">
        <f t="shared" ref="FX18:FY42" si="139">IF(FR18=0," ",IF(FO18/FR18*100&gt;200,"СВ.200",FO18/FR18))</f>
        <v>СВ.200</v>
      </c>
      <c r="FY18" s="91" t="str">
        <f t="shared" si="139"/>
        <v>СВ.200</v>
      </c>
      <c r="FZ18" s="91">
        <f t="shared" ref="FZ18:FZ42" si="140">IF(FQ18=0," ",IF(FT18/FQ18*100&gt;200,"СВ.200",FT18/FQ18))</f>
        <v>0.72727272727272729</v>
      </c>
      <c r="GA18" s="87">
        <f t="shared" ref="GA18:GA39" si="141">SUM(GB18:GC18)</f>
        <v>0</v>
      </c>
      <c r="GB18" s="88">
        <v>0</v>
      </c>
      <c r="GC18" s="87"/>
      <c r="GD18" s="87">
        <f t="shared" ref="GD18:GD39" si="142">SUM(GE18:GF18)</f>
        <v>0</v>
      </c>
      <c r="GE18" s="92">
        <v>0</v>
      </c>
      <c r="GF18" s="87">
        <v>0</v>
      </c>
      <c r="GG18" s="91" t="str">
        <f t="shared" ref="GG18:GI33" si="143">IF(GA18&lt;0," ",IF(GD18&lt;0," ",IF(GD18=0," ",IF(GA18/GD18*100&gt;200,"СВ.200",GA18/GD18))))</f>
        <v xml:space="preserve"> </v>
      </c>
      <c r="GH18" s="91" t="str">
        <f t="shared" si="143"/>
        <v xml:space="preserve"> </v>
      </c>
      <c r="GI18" s="91" t="str">
        <f t="shared" si="143"/>
        <v xml:space="preserve"> </v>
      </c>
      <c r="GJ18" s="96">
        <f t="shared" si="24"/>
        <v>0.80189752148454319</v>
      </c>
      <c r="GK18" s="91">
        <f t="shared" si="24"/>
        <v>0.7439642691844871</v>
      </c>
      <c r="GL18" s="91">
        <f t="shared" si="24"/>
        <v>0.8851766882534251</v>
      </c>
      <c r="GM18" s="96">
        <f t="shared" si="25"/>
        <v>0.86835099606803812</v>
      </c>
      <c r="GN18" s="91">
        <f t="shared" si="25"/>
        <v>0.85073955836289239</v>
      </c>
      <c r="GO18" s="91">
        <f t="shared" si="25"/>
        <v>0.89175813494787182</v>
      </c>
      <c r="GP18" s="96">
        <f t="shared" si="26"/>
        <v>0.62987378755302847</v>
      </c>
      <c r="GQ18" s="91">
        <f t="shared" si="26"/>
        <v>0.50244202757429657</v>
      </c>
      <c r="GR18" s="91">
        <f t="shared" si="26"/>
        <v>0.78383391168592587</v>
      </c>
      <c r="GS18" s="96">
        <f t="shared" si="27"/>
        <v>0.63506878138640865</v>
      </c>
      <c r="GT18" s="91">
        <f t="shared" si="27"/>
        <v>0.49059858012995677</v>
      </c>
      <c r="GU18" s="91">
        <f t="shared" si="27"/>
        <v>0.81825016979135923</v>
      </c>
      <c r="GV18" s="96">
        <f t="shared" ref="GV18:GX42" si="144">IF(BB18&lt;=0," ",IF(X18&lt;=0," ",IF(BB18/X18*100&gt;200,"СВ.200",BB18/X18)))</f>
        <v>0.26715663492466729</v>
      </c>
      <c r="GW18" s="91">
        <f t="shared" si="144"/>
        <v>0.40489785631167291</v>
      </c>
      <c r="GX18" s="91">
        <f t="shared" si="144"/>
        <v>0.10074085642094366</v>
      </c>
      <c r="GY18" s="99">
        <f t="shared" si="30"/>
        <v>0.24631539532660257</v>
      </c>
      <c r="GZ18" s="100">
        <f t="shared" si="30"/>
        <v>0.36675804682204122</v>
      </c>
      <c r="HA18" s="91">
        <f t="shared" si="30"/>
        <v>9.3599804621887966E-2</v>
      </c>
      <c r="HB18" s="96">
        <f t="shared" ref="HB18:HC40" si="145">IF(BQ18&lt;=0," ",IF(X18&lt;=0," ",IF(BQ18/X18*100&gt;200,"СВ.200",BQ18/X18)))</f>
        <v>3.4156080490057861E-2</v>
      </c>
      <c r="HC18" s="91">
        <f t="shared" si="145"/>
        <v>6.242683874864554E-2</v>
      </c>
      <c r="HD18" s="91" t="str">
        <f t="shared" si="91"/>
        <v xml:space="preserve"> </v>
      </c>
      <c r="HE18" s="96">
        <f>IF(BN18&lt;=0," ",IF(U18&lt;=0," ",IF(BN18/U18*100&gt;200,"СВ.200",BN18/U18)))</f>
        <v>4.3081788184455884E-2</v>
      </c>
      <c r="HF18" s="91">
        <f t="shared" si="32"/>
        <v>7.7059228052620818E-2</v>
      </c>
      <c r="HG18" s="91" t="str">
        <f t="shared" si="92"/>
        <v xml:space="preserve"> </v>
      </c>
      <c r="HH18" s="96" t="str">
        <f t="shared" si="33"/>
        <v xml:space="preserve"> </v>
      </c>
      <c r="HI18" s="91" t="str">
        <f t="shared" si="33"/>
        <v xml:space="preserve"> </v>
      </c>
      <c r="HJ18" s="91" t="str">
        <f t="shared" si="33"/>
        <v xml:space="preserve"> </v>
      </c>
      <c r="HK18" s="96" t="str">
        <f t="shared" ref="HK18:HM40" si="146">IF(CC18&lt;=0," ",IF(U18&lt;=0," ",IF(CC18/U18*100&gt;200,"СВ.200",CC18/U18)))</f>
        <v xml:space="preserve"> </v>
      </c>
      <c r="HL18" s="91" t="str">
        <f t="shared" si="146"/>
        <v xml:space="preserve"> </v>
      </c>
      <c r="HM18" s="91" t="str">
        <f t="shared" si="86"/>
        <v xml:space="preserve"> </v>
      </c>
      <c r="HN18" s="96">
        <f t="shared" si="34"/>
        <v>3.2222137249511756E-2</v>
      </c>
      <c r="HO18" s="91" t="str">
        <f t="shared" si="34"/>
        <v xml:space="preserve"> </v>
      </c>
      <c r="HP18" s="91">
        <f t="shared" si="34"/>
        <v>7.1152183037077293E-2</v>
      </c>
      <c r="HQ18" s="96">
        <f t="shared" si="35"/>
        <v>1.9218264274872859E-2</v>
      </c>
      <c r="HR18" s="91" t="str">
        <f t="shared" si="35"/>
        <v xml:space="preserve"> </v>
      </c>
      <c r="HS18" s="91">
        <f t="shared" si="35"/>
        <v>4.3586115236437517E-2</v>
      </c>
      <c r="HT18" s="96">
        <f t="shared" si="36"/>
        <v>1.9152626596506774E-2</v>
      </c>
      <c r="HU18" s="91" t="str">
        <f t="shared" si="36"/>
        <v xml:space="preserve"> </v>
      </c>
      <c r="HV18" s="91">
        <f t="shared" si="36"/>
        <v>4.2292389939344997E-2</v>
      </c>
      <c r="HW18" s="96">
        <f t="shared" si="37"/>
        <v>1.688406114117131E-2</v>
      </c>
      <c r="HX18" s="91" t="str">
        <f t="shared" si="37"/>
        <v xml:space="preserve"> </v>
      </c>
      <c r="HY18" s="91">
        <f t="shared" si="37"/>
        <v>3.829225282952968E-2</v>
      </c>
      <c r="HZ18" s="96">
        <f t="shared" si="38"/>
        <v>1.1984682940243647E-2</v>
      </c>
      <c r="IA18" s="91">
        <f t="shared" si="38"/>
        <v>2.1787100953717338E-2</v>
      </c>
      <c r="IB18" s="103">
        <f t="shared" si="38"/>
        <v>1.416267475893105E-4</v>
      </c>
      <c r="IC18" s="96">
        <f t="shared" si="39"/>
        <v>2.079817577819076E-2</v>
      </c>
      <c r="ID18" s="91">
        <f t="shared" si="39"/>
        <v>3.7068464946721995E-2</v>
      </c>
      <c r="IE18" s="91">
        <f t="shared" si="39"/>
        <v>1.6821794798750441E-4</v>
      </c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spans="1:256" s="102" customFormat="1" outlineLevel="1" x14ac:dyDescent="0.2">
      <c r="A19" s="85">
        <v>8</v>
      </c>
      <c r="B19" s="86" t="s">
        <v>95</v>
      </c>
      <c r="C19" s="87">
        <f t="shared" ref="C19:C38" si="147">SUM(D19:E19)</f>
        <v>112266193.59</v>
      </c>
      <c r="D19" s="137">
        <v>63759087.560000002</v>
      </c>
      <c r="E19" s="88">
        <v>48507106.030000001</v>
      </c>
      <c r="F19" s="87">
        <f t="shared" ref="F19:F38" si="148">SUM(G19:H19)</f>
        <v>133203443.18000001</v>
      </c>
      <c r="G19" s="137">
        <v>75215832.920000002</v>
      </c>
      <c r="H19" s="88">
        <v>57987610.259999998</v>
      </c>
      <c r="I19" s="87">
        <f t="shared" ref="I19:I38" si="149">SUM(J19:K19)</f>
        <v>103947217.22</v>
      </c>
      <c r="J19" s="137">
        <v>56274836.829999998</v>
      </c>
      <c r="K19" s="88">
        <v>47672380.390000001</v>
      </c>
      <c r="L19" s="91">
        <f t="shared" ref="L19:N42" si="150">F19/C19</f>
        <v>1.1864964769934532</v>
      </c>
      <c r="M19" s="91">
        <f t="shared" si="150"/>
        <v>1.1796880381830859</v>
      </c>
      <c r="N19" s="91">
        <f t="shared" si="150"/>
        <v>1.1954456780855289</v>
      </c>
      <c r="O19" s="91">
        <f t="shared" si="94"/>
        <v>1.2814527097736577</v>
      </c>
      <c r="P19" s="91">
        <f t="shared" si="94"/>
        <v>1.3365802045276229</v>
      </c>
      <c r="Q19" s="91">
        <f t="shared" si="94"/>
        <v>1.2163774870399333</v>
      </c>
      <c r="R19" s="87">
        <f t="shared" si="95"/>
        <v>87882210.439999998</v>
      </c>
      <c r="S19" s="88">
        <v>46833631.390000001</v>
      </c>
      <c r="T19" s="88">
        <v>41048579.049999997</v>
      </c>
      <c r="U19" s="87">
        <f t="shared" si="42"/>
        <v>105750967.36000001</v>
      </c>
      <c r="V19" s="88">
        <v>54958925.910000004</v>
      </c>
      <c r="W19" s="88">
        <v>50792041.450000003</v>
      </c>
      <c r="X19" s="87">
        <f t="shared" si="43"/>
        <v>84348647.219999999</v>
      </c>
      <c r="Y19" s="88">
        <v>41803066.449999996</v>
      </c>
      <c r="Z19" s="88">
        <v>42545580.770000011</v>
      </c>
      <c r="AA19" s="91">
        <f t="shared" ref="AA19:AC42" si="151">U19/R19</f>
        <v>1.203326211647801</v>
      </c>
      <c r="AB19" s="91">
        <f t="shared" si="151"/>
        <v>1.1734927290249573</v>
      </c>
      <c r="AC19" s="91">
        <f t="shared" si="151"/>
        <v>1.2373641822809944</v>
      </c>
      <c r="AD19" s="91">
        <f t="shared" si="96"/>
        <v>1.2537363768760632</v>
      </c>
      <c r="AE19" s="91">
        <f t="shared" si="96"/>
        <v>1.3147103927348376</v>
      </c>
      <c r="AF19" s="91">
        <f t="shared" si="96"/>
        <v>1.1938264922173722</v>
      </c>
      <c r="AG19" s="87">
        <f t="shared" si="97"/>
        <v>66532642.309999995</v>
      </c>
      <c r="AH19" s="88">
        <v>34723415.009999998</v>
      </c>
      <c r="AI19" s="88">
        <v>31809227.299999997</v>
      </c>
      <c r="AJ19" s="87">
        <f t="shared" si="98"/>
        <v>83239833.219999999</v>
      </c>
      <c r="AK19" s="88">
        <v>39970178.990000002</v>
      </c>
      <c r="AL19" s="88">
        <v>43269654.229999997</v>
      </c>
      <c r="AM19" s="87">
        <f t="shared" si="99"/>
        <v>64233833.950000003</v>
      </c>
      <c r="AN19" s="94">
        <v>30024909.210000001</v>
      </c>
      <c r="AO19" s="94">
        <v>34208924.740000002</v>
      </c>
      <c r="AP19" s="91">
        <f t="shared" si="100"/>
        <v>1.2511126919047506</v>
      </c>
      <c r="AQ19" s="91">
        <f t="shared" si="100"/>
        <v>1.1511016119379096</v>
      </c>
      <c r="AR19" s="91">
        <f t="shared" si="100"/>
        <v>1.360286240904695</v>
      </c>
      <c r="AS19" s="91">
        <f t="shared" si="101"/>
        <v>1.2958876670010757</v>
      </c>
      <c r="AT19" s="91">
        <f t="shared" si="101"/>
        <v>1.331233966785407</v>
      </c>
      <c r="AU19" s="91">
        <f t="shared" si="101"/>
        <v>1.2648644924932533</v>
      </c>
      <c r="AV19" s="87">
        <f t="shared" si="102"/>
        <v>10910556.25</v>
      </c>
      <c r="AW19" s="88">
        <v>8412560</v>
      </c>
      <c r="AX19" s="88">
        <v>2497996.25</v>
      </c>
      <c r="AY19" s="87">
        <f t="shared" si="103"/>
        <v>11637993.800000001</v>
      </c>
      <c r="AZ19" s="88">
        <v>9023942.8499999996</v>
      </c>
      <c r="BA19" s="88">
        <v>2614050.9500000002</v>
      </c>
      <c r="BB19" s="87">
        <f t="shared" si="104"/>
        <v>10892303.49</v>
      </c>
      <c r="BC19" s="88">
        <v>8406194.9299999997</v>
      </c>
      <c r="BD19" s="88">
        <v>2486108.56</v>
      </c>
      <c r="BE19" s="91">
        <f t="shared" ref="BE19:BF42" si="152">AY19/AV19</f>
        <v>1.0666728197290583</v>
      </c>
      <c r="BF19" s="91">
        <f>AZ19/AW19</f>
        <v>1.0726750061812338</v>
      </c>
      <c r="BG19" s="138">
        <f t="shared" ref="BG19:BG40" si="153">BA19/AX19</f>
        <v>1.0464591169822615</v>
      </c>
      <c r="BH19" s="139">
        <f t="shared" si="105"/>
        <v>1.0684602949857762</v>
      </c>
      <c r="BI19" s="139">
        <f>AZ19/BC19</f>
        <v>1.0734872228331731</v>
      </c>
      <c r="BJ19" s="139">
        <f t="shared" ref="BJ19:BJ40" si="154">IF(BD19=0," ",IF(BA19/BD19*100&gt;200,"СВ.200",BA19/BD19))</f>
        <v>1.0514629135905473</v>
      </c>
      <c r="BK19" s="87">
        <f t="shared" si="106"/>
        <v>2502300</v>
      </c>
      <c r="BL19" s="88">
        <v>2502300</v>
      </c>
      <c r="BM19" s="92"/>
      <c r="BN19" s="87">
        <f t="shared" si="107"/>
        <v>3597220.76</v>
      </c>
      <c r="BO19" s="88">
        <v>3597220.76</v>
      </c>
      <c r="BP19" s="92"/>
      <c r="BQ19" s="87">
        <f t="shared" si="108"/>
        <v>2398643.3199999998</v>
      </c>
      <c r="BR19" s="88">
        <v>2398643.3199999998</v>
      </c>
      <c r="BS19" s="92">
        <v>0</v>
      </c>
      <c r="BT19" s="91">
        <f t="shared" si="109"/>
        <v>1.4375657435159652</v>
      </c>
      <c r="BU19" s="91">
        <f>BO19/BL19</f>
        <v>1.4375657435159652</v>
      </c>
      <c r="BV19" s="132"/>
      <c r="BW19" s="91">
        <f>BN19/BQ19</f>
        <v>1.499689732944538</v>
      </c>
      <c r="BX19" s="91">
        <f t="shared" si="110"/>
        <v>1.499689732944538</v>
      </c>
      <c r="BY19" s="132"/>
      <c r="BZ19" s="87">
        <f t="shared" si="111"/>
        <v>0</v>
      </c>
      <c r="CA19" s="137">
        <v>0</v>
      </c>
      <c r="CB19" s="137"/>
      <c r="CC19" s="87">
        <f t="shared" si="112"/>
        <v>500</v>
      </c>
      <c r="CD19" s="88">
        <v>500</v>
      </c>
      <c r="CE19" s="92"/>
      <c r="CF19" s="87">
        <f t="shared" si="113"/>
        <v>-13799.66</v>
      </c>
      <c r="CG19" s="88">
        <v>-13799.66</v>
      </c>
      <c r="CH19" s="92">
        <v>0</v>
      </c>
      <c r="CI19" s="91">
        <f t="shared" si="61"/>
        <v>0</v>
      </c>
      <c r="CJ19" s="91">
        <f t="shared" si="61"/>
        <v>0</v>
      </c>
      <c r="CK19" s="132"/>
      <c r="CL19" s="91" t="str">
        <f>IF(CC19&lt;0," ",IF(CF19&lt;0," ",IF(CF19=0," ",IF(CC19/CF19*100&gt;200,"СВ.200",CC19/CF19))))</f>
        <v xml:space="preserve"> </v>
      </c>
      <c r="CM19" s="91" t="str">
        <f t="shared" ref="CM19:CM42" si="155">IF(CD19&lt;0," ",IF(CG19&lt;0," ",IF(CG19=0," ",IF(CD19/CG19*100&gt;200,"СВ.200",CD19/CG19))))</f>
        <v xml:space="preserve"> </v>
      </c>
      <c r="CN19" s="132"/>
      <c r="CO19" s="87">
        <f t="shared" si="114"/>
        <v>997356.38</v>
      </c>
      <c r="CP19" s="88">
        <v>997356.38</v>
      </c>
      <c r="CQ19" s="92"/>
      <c r="CR19" s="87">
        <f t="shared" si="115"/>
        <v>997356.38</v>
      </c>
      <c r="CS19" s="88">
        <v>997356.38</v>
      </c>
      <c r="CT19" s="92"/>
      <c r="CU19" s="87">
        <f t="shared" si="116"/>
        <v>331922.84000000003</v>
      </c>
      <c r="CV19" s="88">
        <v>331922.84000000003</v>
      </c>
      <c r="CW19" s="92">
        <v>0</v>
      </c>
      <c r="CX19" s="91">
        <f t="shared" si="117"/>
        <v>1</v>
      </c>
      <c r="CY19" s="91">
        <f t="shared" si="117"/>
        <v>1</v>
      </c>
      <c r="CZ19" s="91" t="str">
        <f t="shared" si="117"/>
        <v xml:space="preserve"> </v>
      </c>
      <c r="DA19" s="91" t="str">
        <f t="shared" si="118"/>
        <v>СВ.200</v>
      </c>
      <c r="DB19" s="91" t="str">
        <f t="shared" si="118"/>
        <v>СВ.200</v>
      </c>
      <c r="DC19" s="91" t="str">
        <f t="shared" si="118"/>
        <v xml:space="preserve"> </v>
      </c>
      <c r="DD19" s="87">
        <f t="shared" si="119"/>
        <v>57221.5</v>
      </c>
      <c r="DE19" s="88">
        <v>32000</v>
      </c>
      <c r="DF19" s="88">
        <v>25221.5</v>
      </c>
      <c r="DG19" s="87">
        <f t="shared" si="120"/>
        <v>72867.899999999994</v>
      </c>
      <c r="DH19" s="88">
        <v>50587.73</v>
      </c>
      <c r="DI19" s="88">
        <v>22280.17</v>
      </c>
      <c r="DJ19" s="87">
        <f t="shared" si="121"/>
        <v>-48947</v>
      </c>
      <c r="DK19" s="92">
        <v>-34424.699999999997</v>
      </c>
      <c r="DL19" s="92">
        <v>-14522.3</v>
      </c>
      <c r="DM19" s="91">
        <f t="shared" si="122"/>
        <v>1.2734356841397025</v>
      </c>
      <c r="DN19" s="91">
        <f t="shared" si="122"/>
        <v>1.5808665625</v>
      </c>
      <c r="DO19" s="91">
        <f t="shared" si="122"/>
        <v>0.88338005273278741</v>
      </c>
      <c r="DP19" s="91" t="str">
        <f t="shared" si="123"/>
        <v xml:space="preserve"> </v>
      </c>
      <c r="DQ19" s="91" t="str">
        <f t="shared" si="123"/>
        <v xml:space="preserve"> </v>
      </c>
      <c r="DR19" s="91" t="str">
        <f t="shared" si="123"/>
        <v xml:space="preserve"> </v>
      </c>
      <c r="DS19" s="87">
        <f t="shared" ref="DS19:DS38" si="156">SUM(DT19:DU19)</f>
        <v>1219000</v>
      </c>
      <c r="DT19" s="92"/>
      <c r="DU19" s="88">
        <v>1219000</v>
      </c>
      <c r="DV19" s="87">
        <f t="shared" si="124"/>
        <v>1681073.8599999999</v>
      </c>
      <c r="DW19" s="92"/>
      <c r="DX19" s="88">
        <v>1681073.8599999999</v>
      </c>
      <c r="DY19" s="87">
        <f t="shared" si="125"/>
        <v>1473158.49</v>
      </c>
      <c r="DZ19" s="92">
        <v>0</v>
      </c>
      <c r="EA19" s="92">
        <v>1473158.49</v>
      </c>
      <c r="EB19" s="91">
        <f t="shared" ref="EB19:ED34" si="157">IF(DV19&lt;0," ",IF(DS19&lt;0," ",IF(DS19=0," ",IF(DV19/DS19*100&gt;200,"СВ.200",DV19/DS19))))</f>
        <v>1.3790597703035274</v>
      </c>
      <c r="EC19" s="91" t="str">
        <f t="shared" si="157"/>
        <v xml:space="preserve"> </v>
      </c>
      <c r="ED19" s="91">
        <f t="shared" si="157"/>
        <v>1.3790597703035274</v>
      </c>
      <c r="EE19" s="91">
        <f>IF(DV19&lt;0," ",IF(DY19&lt;0," ",IF(DY19=0," ",IF(DV19/DY19*100&gt;200,"СВ.200",DV19/DY19))))</f>
        <v>1.14113577826918</v>
      </c>
      <c r="EF19" s="91" t="str">
        <f>IF(DW19&lt;0," ",IF(DZ19&lt;0," ",IF(DZ19=0," ",IF(DW19/DZ19*100&gt;200,"СВ.200",DW19/DZ19))))</f>
        <v xml:space="preserve"> </v>
      </c>
      <c r="EG19" s="91">
        <f>IF(DX19&lt;0," ",IF(EA19&lt;0," ",IF(EA19=0," ",IF(DX19/EA19*100&gt;200,"СВ.200",DX19/EA19))))</f>
        <v>1.14113577826918</v>
      </c>
      <c r="EH19" s="87">
        <f t="shared" si="126"/>
        <v>5497134</v>
      </c>
      <c r="EI19" s="88"/>
      <c r="EJ19" s="88">
        <v>5497134</v>
      </c>
      <c r="EK19" s="87">
        <f t="shared" si="127"/>
        <v>3204982.24</v>
      </c>
      <c r="EL19" s="92"/>
      <c r="EM19" s="88">
        <v>3204982.24</v>
      </c>
      <c r="EN19" s="87">
        <f t="shared" si="128"/>
        <v>4391911.28</v>
      </c>
      <c r="EO19" s="92">
        <v>0</v>
      </c>
      <c r="EP19" s="92">
        <v>4391911.28</v>
      </c>
      <c r="EQ19" s="91">
        <f t="shared" si="129"/>
        <v>0.58302785415090852</v>
      </c>
      <c r="ER19" s="91" t="str">
        <f t="shared" si="129"/>
        <v xml:space="preserve"> </v>
      </c>
      <c r="ES19" s="91">
        <f t="shared" si="129"/>
        <v>0.58302785415090852</v>
      </c>
      <c r="ET19" s="91">
        <f t="shared" si="130"/>
        <v>0.72974658085534005</v>
      </c>
      <c r="EU19" s="91" t="str">
        <f t="shared" si="130"/>
        <v xml:space="preserve"> </v>
      </c>
      <c r="EV19" s="91">
        <f t="shared" si="130"/>
        <v>0.72974658085534005</v>
      </c>
      <c r="EW19" s="87">
        <f t="shared" si="131"/>
        <v>166000</v>
      </c>
      <c r="EX19" s="92">
        <v>166000</v>
      </c>
      <c r="EY19" s="87"/>
      <c r="EZ19" s="87">
        <f t="shared" si="132"/>
        <v>349265</v>
      </c>
      <c r="FA19" s="88">
        <v>349265</v>
      </c>
      <c r="FB19" s="87"/>
      <c r="FC19" s="87">
        <f t="shared" si="133"/>
        <v>165357</v>
      </c>
      <c r="FD19" s="88">
        <v>165357</v>
      </c>
      <c r="FE19" s="87">
        <v>0</v>
      </c>
      <c r="FF19" s="91" t="str">
        <f t="shared" ref="FF19:FG34" si="158">IF(EW19&lt;=0," ",IF(EZ19&lt;=0," ",IF(EZ19/EW19*100&gt;200,"СВ.200",EZ19/EW19)))</f>
        <v>СВ.200</v>
      </c>
      <c r="FG19" s="91" t="str">
        <f t="shared" si="158"/>
        <v>СВ.200</v>
      </c>
      <c r="FH19" s="91" t="str">
        <f t="shared" si="134"/>
        <v xml:space="preserve"> </v>
      </c>
      <c r="FI19" s="91" t="str">
        <f t="shared" ref="FI19:FJ29" si="159">IF(FC19&lt;=0," ",IF(EZ19&lt;=0," ",IF(EZ19/FC19*100&gt;200,"СВ.200",EZ19/FC19)))</f>
        <v>СВ.200</v>
      </c>
      <c r="FJ19" s="91" t="str">
        <f t="shared" si="159"/>
        <v>СВ.200</v>
      </c>
      <c r="FK19" s="91" t="str">
        <f t="shared" ref="FK19:FK38" si="160">IF(FB19&lt;0," ",IF(FE19&lt;0," ",IF(FE19=0," ",IF(FB19/FE19*100&gt;200,"СВ.200",FB19/FE19))))</f>
        <v xml:space="preserve"> </v>
      </c>
      <c r="FL19" s="87">
        <f t="shared" si="135"/>
        <v>0</v>
      </c>
      <c r="FM19" s="88">
        <v>0</v>
      </c>
      <c r="FN19" s="94">
        <v>0</v>
      </c>
      <c r="FO19" s="87">
        <f t="shared" si="136"/>
        <v>969874.2</v>
      </c>
      <c r="FP19" s="88">
        <v>969874.2</v>
      </c>
      <c r="FQ19" s="94">
        <v>0</v>
      </c>
      <c r="FR19" s="87">
        <f t="shared" si="137"/>
        <v>524263.51</v>
      </c>
      <c r="FS19" s="92">
        <v>524263.51</v>
      </c>
      <c r="FT19" s="87">
        <v>0</v>
      </c>
      <c r="FU19" s="91" t="str">
        <f t="shared" si="138"/>
        <v xml:space="preserve"> </v>
      </c>
      <c r="FV19" s="91" t="str">
        <f t="shared" si="138"/>
        <v xml:space="preserve"> </v>
      </c>
      <c r="FW19" s="91" t="str">
        <f t="shared" si="138"/>
        <v xml:space="preserve"> </v>
      </c>
      <c r="FX19" s="91">
        <f>IF(FR19&lt;=0," ",IF(FO19&lt;=0," ",IF(FO19/FR19*100&gt;200,"СВ.200",FO19/FR19)))</f>
        <v>1.8499746434765219</v>
      </c>
      <c r="FY19" s="91">
        <f>IF(FS19&lt;=0," ",IF(FP19&lt;=0," ",IF(FP19/FS19*100&gt;200,"СВ.200",FP19/FS19)))</f>
        <v>1.8499746434765219</v>
      </c>
      <c r="FZ19" s="91" t="str">
        <f>IF(FT19&lt;=0," ",IF(FQ19&lt;=0," ",IF(FQ19/FT19*100&gt;200,"СВ.200",FQ19/FT19)))</f>
        <v xml:space="preserve"> </v>
      </c>
      <c r="GA19" s="87">
        <f t="shared" si="141"/>
        <v>0</v>
      </c>
      <c r="GB19" s="88">
        <v>0</v>
      </c>
      <c r="GC19" s="87"/>
      <c r="GD19" s="87">
        <f t="shared" si="142"/>
        <v>0</v>
      </c>
      <c r="GE19" s="92">
        <v>0</v>
      </c>
      <c r="GF19" s="87">
        <v>0</v>
      </c>
      <c r="GG19" s="91" t="str">
        <f t="shared" si="143"/>
        <v xml:space="preserve"> </v>
      </c>
      <c r="GH19" s="91" t="str">
        <f t="shared" si="143"/>
        <v xml:space="preserve"> </v>
      </c>
      <c r="GI19" s="91" t="str">
        <f t="shared" si="143"/>
        <v xml:space="preserve"> </v>
      </c>
      <c r="GJ19" s="96">
        <f t="shared" si="24"/>
        <v>0.81145652068279583</v>
      </c>
      <c r="GK19" s="91">
        <f t="shared" si="24"/>
        <v>0.74283763054315721</v>
      </c>
      <c r="GL19" s="91">
        <f t="shared" si="24"/>
        <v>0.89245765413729139</v>
      </c>
      <c r="GM19" s="96">
        <f t="shared" si="25"/>
        <v>0.79390565915850231</v>
      </c>
      <c r="GN19" s="91">
        <f t="shared" si="25"/>
        <v>0.73068293970040377</v>
      </c>
      <c r="GO19" s="91">
        <f t="shared" si="25"/>
        <v>0.87591196157701434</v>
      </c>
      <c r="GP19" s="96">
        <f t="shared" si="26"/>
        <v>0.76152773123277129</v>
      </c>
      <c r="GQ19" s="91">
        <f t="shared" si="26"/>
        <v>0.71824657279418325</v>
      </c>
      <c r="GR19" s="91">
        <f t="shared" si="26"/>
        <v>0.80405353789697476</v>
      </c>
      <c r="GS19" s="96">
        <f t="shared" si="27"/>
        <v>0.78713070242310823</v>
      </c>
      <c r="GT19" s="91">
        <f t="shared" si="27"/>
        <v>0.72727365624747886</v>
      </c>
      <c r="GU19" s="91">
        <f t="shared" si="27"/>
        <v>0.8518983091592196</v>
      </c>
      <c r="GV19" s="96">
        <f t="shared" si="144"/>
        <v>0.12913429970714829</v>
      </c>
      <c r="GW19" s="91">
        <f t="shared" si="144"/>
        <v>0.20109038986540664</v>
      </c>
      <c r="GX19" s="91">
        <f t="shared" si="144"/>
        <v>5.8434002192608907E-2</v>
      </c>
      <c r="GY19" s="99">
        <f t="shared" si="30"/>
        <v>0.11005094412405382</v>
      </c>
      <c r="GZ19" s="100">
        <f t="shared" si="30"/>
        <v>0.16419430876028193</v>
      </c>
      <c r="HA19" s="91">
        <f t="shared" si="30"/>
        <v>5.1465758716811728E-2</v>
      </c>
      <c r="HB19" s="96">
        <f t="shared" si="145"/>
        <v>2.8437247057961766E-2</v>
      </c>
      <c r="HC19" s="91">
        <f t="shared" si="145"/>
        <v>5.7379602112897152E-2</v>
      </c>
      <c r="HD19" s="91" t="str">
        <f t="shared" si="91"/>
        <v xml:space="preserve"> </v>
      </c>
      <c r="HE19" s="96">
        <f t="shared" si="32"/>
        <v>3.4015960797353778E-2</v>
      </c>
      <c r="HF19" s="91">
        <f t="shared" si="32"/>
        <v>6.5452894146635257E-2</v>
      </c>
      <c r="HG19" s="91" t="str">
        <f t="shared" si="92"/>
        <v xml:space="preserve"> </v>
      </c>
      <c r="HH19" s="96" t="str">
        <f t="shared" si="33"/>
        <v xml:space="preserve"> </v>
      </c>
      <c r="HI19" s="91" t="str">
        <f t="shared" si="33"/>
        <v xml:space="preserve"> </v>
      </c>
      <c r="HJ19" s="91" t="str">
        <f t="shared" si="33"/>
        <v xml:space="preserve"> </v>
      </c>
      <c r="HK19" s="96">
        <f t="shared" si="146"/>
        <v>4.7280891369805424E-6</v>
      </c>
      <c r="HL19" s="91">
        <f t="shared" si="146"/>
        <v>9.0977032705987248E-6</v>
      </c>
      <c r="HM19" s="91" t="str">
        <f t="shared" si="86"/>
        <v xml:space="preserve"> </v>
      </c>
      <c r="HN19" s="96">
        <f t="shared" si="34"/>
        <v>5.2068544366158244E-2</v>
      </c>
      <c r="HO19" s="91" t="str">
        <f t="shared" si="34"/>
        <v xml:space="preserve"> </v>
      </c>
      <c r="HP19" s="91">
        <f t="shared" si="34"/>
        <v>0.10322837767199668</v>
      </c>
      <c r="HQ19" s="96">
        <f t="shared" si="35"/>
        <v>3.0306883426319136E-2</v>
      </c>
      <c r="HR19" s="91" t="str">
        <f t="shared" si="35"/>
        <v xml:space="preserve"> </v>
      </c>
      <c r="HS19" s="91">
        <f t="shared" si="35"/>
        <v>6.310008711020218E-2</v>
      </c>
      <c r="HT19" s="96">
        <f t="shared" si="36"/>
        <v>1.7465111042713886E-2</v>
      </c>
      <c r="HU19" s="91" t="str">
        <f t="shared" si="36"/>
        <v xml:space="preserve"> </v>
      </c>
      <c r="HV19" s="91">
        <f t="shared" si="36"/>
        <v>3.4625417336852107E-2</v>
      </c>
      <c r="HW19" s="96">
        <f t="shared" si="37"/>
        <v>1.5896534111855896E-2</v>
      </c>
      <c r="HX19" s="91" t="str">
        <f t="shared" si="37"/>
        <v xml:space="preserve"> </v>
      </c>
      <c r="HY19" s="91">
        <f t="shared" si="37"/>
        <v>3.3097190268575036E-2</v>
      </c>
      <c r="HZ19" s="96">
        <f t="shared" si="38"/>
        <v>6.2154347138799323E-3</v>
      </c>
      <c r="IA19" s="91">
        <f t="shared" si="38"/>
        <v>1.2541269206340725E-2</v>
      </c>
      <c r="IB19" s="103" t="str">
        <f t="shared" si="38"/>
        <v xml:space="preserve"> </v>
      </c>
      <c r="IC19" s="96">
        <f t="shared" si="39"/>
        <v>9.171303338515388E-3</v>
      </c>
      <c r="ID19" s="91">
        <f t="shared" si="39"/>
        <v>1.764725536281864E-2</v>
      </c>
      <c r="IE19" s="91" t="str">
        <f t="shared" si="39"/>
        <v xml:space="preserve"> </v>
      </c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s="102" customFormat="1" outlineLevel="1" x14ac:dyDescent="0.2">
      <c r="A20" s="85">
        <v>9</v>
      </c>
      <c r="B20" s="86" t="s">
        <v>96</v>
      </c>
      <c r="C20" s="87">
        <f t="shared" si="147"/>
        <v>185082068.37</v>
      </c>
      <c r="D20" s="137">
        <v>102409473.98999999</v>
      </c>
      <c r="E20" s="88">
        <v>82672594.379999995</v>
      </c>
      <c r="F20" s="87">
        <f t="shared" si="148"/>
        <v>189741032.31</v>
      </c>
      <c r="G20" s="137">
        <v>104666262.37</v>
      </c>
      <c r="H20" s="88">
        <v>85074769.939999998</v>
      </c>
      <c r="I20" s="87">
        <f t="shared" si="149"/>
        <v>167840019.47999999</v>
      </c>
      <c r="J20" s="137">
        <v>100614371.81999999</v>
      </c>
      <c r="K20" s="88">
        <v>67225647.659999996</v>
      </c>
      <c r="L20" s="91">
        <f t="shared" si="150"/>
        <v>1.0251724220559617</v>
      </c>
      <c r="M20" s="91">
        <f t="shared" si="150"/>
        <v>1.0220369101809894</v>
      </c>
      <c r="N20" s="91">
        <f t="shared" si="150"/>
        <v>1.0290564917916878</v>
      </c>
      <c r="O20" s="91">
        <f t="shared" si="94"/>
        <v>1.1304874302198813</v>
      </c>
      <c r="P20" s="91">
        <f t="shared" si="94"/>
        <v>1.0402714888211884</v>
      </c>
      <c r="Q20" s="91">
        <f t="shared" si="94"/>
        <v>1.265510603486836</v>
      </c>
      <c r="R20" s="87">
        <f t="shared" si="95"/>
        <v>166305677.90000001</v>
      </c>
      <c r="S20" s="88">
        <v>93626259.340000004</v>
      </c>
      <c r="T20" s="88">
        <v>72679418.560000002</v>
      </c>
      <c r="U20" s="87">
        <f t="shared" si="42"/>
        <v>170830481.04000002</v>
      </c>
      <c r="V20" s="88">
        <v>95759016.25</v>
      </c>
      <c r="W20" s="88">
        <v>75071464.790000007</v>
      </c>
      <c r="X20" s="87">
        <f t="shared" si="43"/>
        <v>140286657.67000002</v>
      </c>
      <c r="Y20" s="88">
        <v>77496512.550000012</v>
      </c>
      <c r="Z20" s="88">
        <v>62790145.120000012</v>
      </c>
      <c r="AA20" s="91">
        <f t="shared" si="151"/>
        <v>1.0272077489905111</v>
      </c>
      <c r="AB20" s="91">
        <f t="shared" si="151"/>
        <v>1.0227794736758089</v>
      </c>
      <c r="AC20" s="91">
        <f t="shared" si="151"/>
        <v>1.032912291779347</v>
      </c>
      <c r="AD20" s="91">
        <f t="shared" si="96"/>
        <v>1.2177243643643507</v>
      </c>
      <c r="AE20" s="91">
        <f t="shared" si="96"/>
        <v>1.2356558133918245</v>
      </c>
      <c r="AF20" s="91">
        <f t="shared" si="96"/>
        <v>1.1955931085448015</v>
      </c>
      <c r="AG20" s="87">
        <f t="shared" si="97"/>
        <v>127327970.03</v>
      </c>
      <c r="AH20" s="88">
        <v>72159696.989999995</v>
      </c>
      <c r="AI20" s="88">
        <v>55168273.039999999</v>
      </c>
      <c r="AJ20" s="87">
        <f t="shared" si="98"/>
        <v>130720720.97999999</v>
      </c>
      <c r="AK20" s="88">
        <v>73858124.219999999</v>
      </c>
      <c r="AL20" s="88">
        <v>56862596.759999998</v>
      </c>
      <c r="AM20" s="87">
        <f t="shared" si="99"/>
        <v>106892028.09999999</v>
      </c>
      <c r="AN20" s="94">
        <v>60442709.969999999</v>
      </c>
      <c r="AO20" s="94">
        <v>46449318.130000003</v>
      </c>
      <c r="AP20" s="91">
        <f t="shared" si="100"/>
        <v>1.0266457632930188</v>
      </c>
      <c r="AQ20" s="91">
        <f t="shared" si="100"/>
        <v>1.0235370615571651</v>
      </c>
      <c r="AR20" s="91">
        <f t="shared" si="100"/>
        <v>1.030711922390094</v>
      </c>
      <c r="AS20" s="91">
        <f t="shared" si="101"/>
        <v>1.2229230121605299</v>
      </c>
      <c r="AT20" s="91">
        <f t="shared" si="101"/>
        <v>1.2219525606422772</v>
      </c>
      <c r="AU20" s="91">
        <f t="shared" si="101"/>
        <v>1.2241858233710954</v>
      </c>
      <c r="AV20" s="87">
        <f t="shared" si="102"/>
        <v>15227452.890000001</v>
      </c>
      <c r="AW20" s="88">
        <v>11318052.890000001</v>
      </c>
      <c r="AX20" s="88">
        <v>3909400</v>
      </c>
      <c r="AY20" s="87">
        <f t="shared" si="103"/>
        <v>15691359.869999999</v>
      </c>
      <c r="AZ20" s="88">
        <v>11645049.09</v>
      </c>
      <c r="BA20" s="88">
        <v>4046310.78</v>
      </c>
      <c r="BB20" s="87">
        <f t="shared" si="104"/>
        <v>14503392.299999999</v>
      </c>
      <c r="BC20" s="88">
        <v>10826706.779999999</v>
      </c>
      <c r="BD20" s="88">
        <v>3676685.52</v>
      </c>
      <c r="BE20" s="91">
        <f t="shared" si="152"/>
        <v>1.0304651725637353</v>
      </c>
      <c r="BF20" s="91">
        <v>0</v>
      </c>
      <c r="BG20" s="138">
        <f t="shared" si="153"/>
        <v>1.0350209188110706</v>
      </c>
      <c r="BH20" s="139">
        <f t="shared" si="105"/>
        <v>1.0819096350306956</v>
      </c>
      <c r="BI20" s="139">
        <f t="shared" si="105"/>
        <v>1.0755855244469825</v>
      </c>
      <c r="BJ20" s="139">
        <f t="shared" si="154"/>
        <v>1.1005321934632037</v>
      </c>
      <c r="BK20" s="87">
        <f t="shared" si="106"/>
        <v>4072326.66</v>
      </c>
      <c r="BL20" s="88">
        <v>4072326.66</v>
      </c>
      <c r="BM20" s="92"/>
      <c r="BN20" s="87">
        <f t="shared" si="107"/>
        <v>4087352.87</v>
      </c>
      <c r="BO20" s="88">
        <v>4087352.87</v>
      </c>
      <c r="BP20" s="92"/>
      <c r="BQ20" s="87">
        <f t="shared" si="108"/>
        <v>2725465.71</v>
      </c>
      <c r="BR20" s="88">
        <v>2725465.71</v>
      </c>
      <c r="BS20" s="92">
        <v>0</v>
      </c>
      <c r="BT20" s="91">
        <f t="shared" si="109"/>
        <v>1.0036898341549054</v>
      </c>
      <c r="BU20" s="91">
        <f>BO20/BL20</f>
        <v>1.0036898341549054</v>
      </c>
      <c r="BV20" s="132"/>
      <c r="BW20" s="91">
        <f>BN20/BQ20</f>
        <v>1.4996897062410666</v>
      </c>
      <c r="BX20" s="91">
        <f t="shared" si="110"/>
        <v>1.4996897062410666</v>
      </c>
      <c r="BY20" s="132"/>
      <c r="BZ20" s="87">
        <f t="shared" si="111"/>
        <v>0</v>
      </c>
      <c r="CA20" s="137">
        <v>0</v>
      </c>
      <c r="CB20" s="137"/>
      <c r="CC20" s="87">
        <f t="shared" si="112"/>
        <v>1.65</v>
      </c>
      <c r="CD20" s="88">
        <v>1.65</v>
      </c>
      <c r="CE20" s="92"/>
      <c r="CF20" s="87">
        <f t="shared" si="113"/>
        <v>-37587.71</v>
      </c>
      <c r="CG20" s="88">
        <v>-37587.71</v>
      </c>
      <c r="CH20" s="92">
        <v>0</v>
      </c>
      <c r="CI20" s="91">
        <f t="shared" si="61"/>
        <v>0</v>
      </c>
      <c r="CJ20" s="91">
        <f t="shared" si="61"/>
        <v>0</v>
      </c>
      <c r="CK20" s="132"/>
      <c r="CL20" s="91" t="str">
        <f t="shared" ref="CL20:CL42" si="161">IF(CC20&lt;0," ",IF(CF20&lt;0," ",IF(CF20=0," ",IF(CC20/CF20*100&gt;200,"СВ.200",CC20/CF20))))</f>
        <v xml:space="preserve"> </v>
      </c>
      <c r="CM20" s="91" t="str">
        <f t="shared" si="155"/>
        <v xml:space="preserve"> </v>
      </c>
      <c r="CN20" s="132"/>
      <c r="CO20" s="87">
        <f t="shared" si="114"/>
        <v>918380.41</v>
      </c>
      <c r="CP20" s="88">
        <v>918380.41</v>
      </c>
      <c r="CQ20" s="92"/>
      <c r="CR20" s="87">
        <f t="shared" si="115"/>
        <v>919304.64</v>
      </c>
      <c r="CS20" s="88">
        <v>919304.64</v>
      </c>
      <c r="CT20" s="92"/>
      <c r="CU20" s="87">
        <f t="shared" si="116"/>
        <v>326088.12</v>
      </c>
      <c r="CV20" s="88">
        <v>326088.12</v>
      </c>
      <c r="CW20" s="92">
        <v>0</v>
      </c>
      <c r="CX20" s="91">
        <f>IF(CO20=0," ",IF(CR20/CO20*100&gt;200,"СВ.200",CR20/CO20))</f>
        <v>1.001006369462955</v>
      </c>
      <c r="CY20" s="91">
        <f t="shared" si="117"/>
        <v>1.001006369462955</v>
      </c>
      <c r="CZ20" s="91" t="str">
        <f t="shared" si="117"/>
        <v xml:space="preserve"> </v>
      </c>
      <c r="DA20" s="91" t="str">
        <f>IF(CU20=0," ",IF(CR20/CU20*100&gt;200,"СВ.200",CR20/CU20))</f>
        <v>СВ.200</v>
      </c>
      <c r="DB20" s="91" t="str">
        <f t="shared" si="118"/>
        <v>СВ.200</v>
      </c>
      <c r="DC20" s="91" t="str">
        <f t="shared" si="118"/>
        <v xml:space="preserve"> </v>
      </c>
      <c r="DD20" s="87">
        <f t="shared" si="119"/>
        <v>2186067.1</v>
      </c>
      <c r="DE20" s="88">
        <v>1279900.1000000001</v>
      </c>
      <c r="DF20" s="88">
        <v>906167</v>
      </c>
      <c r="DG20" s="87">
        <f t="shared" si="120"/>
        <v>2167381</v>
      </c>
      <c r="DH20" s="88">
        <v>1279899.8999999999</v>
      </c>
      <c r="DI20" s="88">
        <v>887481.1</v>
      </c>
      <c r="DJ20" s="87">
        <f t="shared" si="121"/>
        <v>947281.31</v>
      </c>
      <c r="DK20" s="92">
        <v>612609.03</v>
      </c>
      <c r="DL20" s="92">
        <v>334672.28000000003</v>
      </c>
      <c r="DM20" s="91">
        <f t="shared" si="122"/>
        <v>0.99145218369555077</v>
      </c>
      <c r="DN20" s="91">
        <f t="shared" si="122"/>
        <v>0.99999984373780404</v>
      </c>
      <c r="DO20" s="91">
        <f t="shared" si="122"/>
        <v>0.9793791872800488</v>
      </c>
      <c r="DP20" s="91" t="str">
        <f t="shared" si="123"/>
        <v>СВ.200</v>
      </c>
      <c r="DQ20" s="91" t="str">
        <f>IF(DK20&lt;=0," ",IF(DH20&lt;=0," ",IF(DH20/DK20*100&gt;200,"СВ.200",DH20/DK20)))</f>
        <v>СВ.200</v>
      </c>
      <c r="DR20" s="91" t="str">
        <f t="shared" si="123"/>
        <v>СВ.200</v>
      </c>
      <c r="DS20" s="87">
        <f t="shared" si="156"/>
        <v>2868102.08</v>
      </c>
      <c r="DT20" s="92"/>
      <c r="DU20" s="88">
        <v>2868102.08</v>
      </c>
      <c r="DV20" s="87">
        <f t="shared" si="124"/>
        <v>3362847.6199999996</v>
      </c>
      <c r="DW20" s="92"/>
      <c r="DX20" s="88">
        <v>3362847.6199999996</v>
      </c>
      <c r="DY20" s="87">
        <f t="shared" si="125"/>
        <v>2680321.3699999996</v>
      </c>
      <c r="DZ20" s="92">
        <v>0</v>
      </c>
      <c r="EA20" s="92">
        <v>2680321.3699999996</v>
      </c>
      <c r="EB20" s="91">
        <f t="shared" si="157"/>
        <v>1.1724992786867612</v>
      </c>
      <c r="EC20" s="91" t="str">
        <f t="shared" si="157"/>
        <v xml:space="preserve"> </v>
      </c>
      <c r="ED20" s="91">
        <f t="shared" si="157"/>
        <v>1.1724992786867612</v>
      </c>
      <c r="EE20" s="91">
        <f t="shared" ref="EE20:EG38" si="162">IF(DV20&lt;0," ",IF(DY20&lt;0," ",IF(DY20=0," ",IF(DV20/DY20*100&gt;200,"СВ.200",DV20/DY20))))</f>
        <v>1.2546434385217025</v>
      </c>
      <c r="EF20" s="91" t="str">
        <f t="shared" si="162"/>
        <v xml:space="preserve"> </v>
      </c>
      <c r="EG20" s="91">
        <f t="shared" si="162"/>
        <v>1.2546434385217025</v>
      </c>
      <c r="EH20" s="87">
        <f t="shared" si="126"/>
        <v>9827476.4399999995</v>
      </c>
      <c r="EI20" s="88"/>
      <c r="EJ20" s="88">
        <v>9827476.4399999995</v>
      </c>
      <c r="EK20" s="87">
        <f t="shared" si="127"/>
        <v>9912228.5300000012</v>
      </c>
      <c r="EL20" s="92"/>
      <c r="EM20" s="88">
        <v>9912228.5300000012</v>
      </c>
      <c r="EN20" s="87">
        <f t="shared" si="128"/>
        <v>9649147.8200000003</v>
      </c>
      <c r="EO20" s="92">
        <v>0</v>
      </c>
      <c r="EP20" s="92">
        <v>9649147.8200000003</v>
      </c>
      <c r="EQ20" s="91">
        <f t="shared" si="129"/>
        <v>1.0086239932008427</v>
      </c>
      <c r="ER20" s="91" t="str">
        <f t="shared" si="129"/>
        <v xml:space="preserve"> </v>
      </c>
      <c r="ES20" s="91">
        <f t="shared" si="129"/>
        <v>1.0086239932008427</v>
      </c>
      <c r="ET20" s="91">
        <f t="shared" si="130"/>
        <v>1.0272646574503406</v>
      </c>
      <c r="EU20" s="91" t="str">
        <f t="shared" si="130"/>
        <v xml:space="preserve"> </v>
      </c>
      <c r="EV20" s="91">
        <f t="shared" si="130"/>
        <v>1.0272646574503406</v>
      </c>
      <c r="EW20" s="87">
        <f t="shared" si="131"/>
        <v>972100</v>
      </c>
      <c r="EX20" s="92">
        <v>972100</v>
      </c>
      <c r="EY20" s="87"/>
      <c r="EZ20" s="87">
        <f t="shared" si="132"/>
        <v>972100</v>
      </c>
      <c r="FA20" s="88">
        <v>972100</v>
      </c>
      <c r="FB20" s="87"/>
      <c r="FC20" s="87">
        <f t="shared" si="133"/>
        <v>1122847</v>
      </c>
      <c r="FD20" s="88">
        <v>1122847</v>
      </c>
      <c r="FE20" s="87">
        <v>0</v>
      </c>
      <c r="FF20" s="91">
        <f t="shared" si="158"/>
        <v>1</v>
      </c>
      <c r="FG20" s="91">
        <f t="shared" si="158"/>
        <v>1</v>
      </c>
      <c r="FH20" s="91" t="str">
        <f t="shared" si="134"/>
        <v xml:space="preserve"> </v>
      </c>
      <c r="FI20" s="91">
        <f t="shared" si="159"/>
        <v>0.86574573383550923</v>
      </c>
      <c r="FJ20" s="91">
        <f t="shared" si="159"/>
        <v>0.86574573383550923</v>
      </c>
      <c r="FK20" s="91" t="str">
        <f t="shared" si="160"/>
        <v xml:space="preserve"> </v>
      </c>
      <c r="FL20" s="87">
        <f t="shared" si="135"/>
        <v>2905802.29</v>
      </c>
      <c r="FM20" s="88">
        <v>2905802.29</v>
      </c>
      <c r="FN20" s="94">
        <v>0</v>
      </c>
      <c r="FO20" s="87">
        <f t="shared" si="136"/>
        <v>2997183.88</v>
      </c>
      <c r="FP20" s="88">
        <v>2997183.88</v>
      </c>
      <c r="FQ20" s="94">
        <v>0</v>
      </c>
      <c r="FR20" s="87">
        <f t="shared" si="137"/>
        <v>1477942.65</v>
      </c>
      <c r="FS20" s="92">
        <v>1477942.65</v>
      </c>
      <c r="FT20" s="87">
        <v>0</v>
      </c>
      <c r="FU20" s="91">
        <f t="shared" si="138"/>
        <v>1.0314479723257428</v>
      </c>
      <c r="FV20" s="91">
        <f t="shared" si="138"/>
        <v>1.0314479723257428</v>
      </c>
      <c r="FW20" s="91" t="str">
        <f t="shared" si="138"/>
        <v xml:space="preserve"> </v>
      </c>
      <c r="FX20" s="91" t="str">
        <f t="shared" si="139"/>
        <v>СВ.200</v>
      </c>
      <c r="FY20" s="91" t="str">
        <f t="shared" si="139"/>
        <v>СВ.200</v>
      </c>
      <c r="FZ20" s="91" t="str">
        <f t="shared" si="140"/>
        <v xml:space="preserve"> </v>
      </c>
      <c r="GA20" s="87">
        <f t="shared" si="141"/>
        <v>0</v>
      </c>
      <c r="GB20" s="88">
        <v>0</v>
      </c>
      <c r="GC20" s="87"/>
      <c r="GD20" s="87">
        <f t="shared" si="142"/>
        <v>-269</v>
      </c>
      <c r="GE20" s="92">
        <v>-269</v>
      </c>
      <c r="GF20" s="87">
        <v>0</v>
      </c>
      <c r="GG20" s="91" t="str">
        <f t="shared" si="143"/>
        <v xml:space="preserve"> </v>
      </c>
      <c r="GH20" s="91" t="str">
        <f t="shared" si="143"/>
        <v xml:space="preserve"> </v>
      </c>
      <c r="GI20" s="91" t="str">
        <f t="shared" si="143"/>
        <v xml:space="preserve"> </v>
      </c>
      <c r="GJ20" s="96">
        <f t="shared" si="24"/>
        <v>0.83583556594329833</v>
      </c>
      <c r="GK20" s="91">
        <f t="shared" si="24"/>
        <v>0.77023303081036931</v>
      </c>
      <c r="GL20" s="91">
        <f t="shared" si="24"/>
        <v>0.93402067969009461</v>
      </c>
      <c r="GM20" s="96">
        <f t="shared" si="25"/>
        <v>0.90033494052512686</v>
      </c>
      <c r="GN20" s="91">
        <f t="shared" si="25"/>
        <v>0.91489859369858373</v>
      </c>
      <c r="GO20" s="91">
        <f t="shared" si="25"/>
        <v>0.88241748808659792</v>
      </c>
      <c r="GP20" s="96">
        <f t="shared" si="26"/>
        <v>0.7619543431667245</v>
      </c>
      <c r="GQ20" s="91">
        <f t="shared" si="26"/>
        <v>0.77994103194002362</v>
      </c>
      <c r="GR20" s="91">
        <f t="shared" si="26"/>
        <v>0.73975490964751567</v>
      </c>
      <c r="GS20" s="96">
        <f t="shared" si="27"/>
        <v>0.76520724044201271</v>
      </c>
      <c r="GT20" s="91">
        <f t="shared" si="27"/>
        <v>0.77129159333860642</v>
      </c>
      <c r="GU20" s="91">
        <f t="shared" si="27"/>
        <v>0.75744621367204834</v>
      </c>
      <c r="GV20" s="96">
        <f t="shared" si="144"/>
        <v>0.10338397493307389</v>
      </c>
      <c r="GW20" s="91">
        <f t="shared" si="144"/>
        <v>0.13970572899025244</v>
      </c>
      <c r="GX20" s="91">
        <f t="shared" si="144"/>
        <v>5.855513652617593E-2</v>
      </c>
      <c r="GY20" s="99">
        <f t="shared" si="30"/>
        <v>9.1853396270223348E-2</v>
      </c>
      <c r="GZ20" s="100">
        <f t="shared" si="30"/>
        <v>0.12160786050263961</v>
      </c>
      <c r="HA20" s="91">
        <f t="shared" si="30"/>
        <v>5.389945156017515E-2</v>
      </c>
      <c r="HB20" s="96">
        <f t="shared" si="145"/>
        <v>1.9427832662541469E-2</v>
      </c>
      <c r="HC20" s="91">
        <f t="shared" si="145"/>
        <v>3.5168882060874103E-2</v>
      </c>
      <c r="HD20" s="91" t="str">
        <f t="shared" si="91"/>
        <v xml:space="preserve"> </v>
      </c>
      <c r="HE20" s="96">
        <f t="shared" si="32"/>
        <v>2.3926367502547421E-2</v>
      </c>
      <c r="HF20" s="91">
        <f t="shared" si="32"/>
        <v>4.2683739140856096E-2</v>
      </c>
      <c r="HG20" s="91" t="str">
        <f t="shared" si="92"/>
        <v xml:space="preserve"> </v>
      </c>
      <c r="HH20" s="96" t="str">
        <f t="shared" si="33"/>
        <v xml:space="preserve"> </v>
      </c>
      <c r="HI20" s="91" t="str">
        <f t="shared" si="33"/>
        <v xml:space="preserve"> </v>
      </c>
      <c r="HJ20" s="91" t="str">
        <f t="shared" si="33"/>
        <v xml:space="preserve"> </v>
      </c>
      <c r="HK20" s="96">
        <f t="shared" si="146"/>
        <v>9.658697850377485E-9</v>
      </c>
      <c r="HL20" s="91">
        <f t="shared" si="146"/>
        <v>1.7230753453986113E-8</v>
      </c>
      <c r="HM20" s="91" t="str">
        <f t="shared" si="86"/>
        <v xml:space="preserve"> </v>
      </c>
      <c r="HN20" s="96">
        <f t="shared" si="34"/>
        <v>6.8781650231470648E-2</v>
      </c>
      <c r="HO20" s="91" t="str">
        <f t="shared" si="34"/>
        <v xml:space="preserve"> </v>
      </c>
      <c r="HP20" s="91">
        <f t="shared" si="34"/>
        <v>0.1536729657426216</v>
      </c>
      <c r="HQ20" s="96">
        <f t="shared" si="35"/>
        <v>5.8023769936461453E-2</v>
      </c>
      <c r="HR20" s="91" t="str">
        <f t="shared" si="35"/>
        <v xml:space="preserve"> </v>
      </c>
      <c r="HS20" s="91">
        <f t="shared" si="35"/>
        <v>0.13203723355775485</v>
      </c>
      <c r="HT20" s="96">
        <f t="shared" si="36"/>
        <v>1.9106031995608518E-2</v>
      </c>
      <c r="HU20" s="91" t="str">
        <f t="shared" si="36"/>
        <v xml:space="preserve"> </v>
      </c>
      <c r="HV20" s="91">
        <f t="shared" si="36"/>
        <v>4.2686975239148786E-2</v>
      </c>
      <c r="HW20" s="96">
        <f t="shared" si="37"/>
        <v>1.9685290350570327E-2</v>
      </c>
      <c r="HX20" s="91" t="str">
        <f t="shared" si="37"/>
        <v xml:space="preserve"> </v>
      </c>
      <c r="HY20" s="91">
        <f t="shared" si="37"/>
        <v>4.4795284458708902E-2</v>
      </c>
      <c r="HZ20" s="96">
        <f t="shared" si="38"/>
        <v>1.0535161893133152E-2</v>
      </c>
      <c r="IA20" s="91">
        <f t="shared" si="38"/>
        <v>1.9071085928498335E-2</v>
      </c>
      <c r="IB20" s="103" t="str">
        <f t="shared" si="38"/>
        <v xml:space="preserve"> </v>
      </c>
      <c r="IC20" s="96">
        <f t="shared" si="39"/>
        <v>1.7544783938752757E-2</v>
      </c>
      <c r="ID20" s="91">
        <f t="shared" si="39"/>
        <v>3.1299234237903942E-2</v>
      </c>
      <c r="IE20" s="91" t="str">
        <f t="shared" si="39"/>
        <v xml:space="preserve"> </v>
      </c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</row>
    <row r="21" spans="1:256" s="102" customFormat="1" outlineLevel="1" x14ac:dyDescent="0.2">
      <c r="A21" s="85">
        <v>10</v>
      </c>
      <c r="B21" s="86" t="s">
        <v>97</v>
      </c>
      <c r="C21" s="87">
        <f t="shared" si="147"/>
        <v>195905261.14999998</v>
      </c>
      <c r="D21" s="137">
        <v>103738796.92</v>
      </c>
      <c r="E21" s="88">
        <v>92166464.229999989</v>
      </c>
      <c r="F21" s="87">
        <f t="shared" si="148"/>
        <v>211748661.62</v>
      </c>
      <c r="G21" s="137">
        <v>106617363.86</v>
      </c>
      <c r="H21" s="88">
        <v>105131297.75999999</v>
      </c>
      <c r="I21" s="87">
        <f t="shared" si="149"/>
        <v>156641149.90000001</v>
      </c>
      <c r="J21" s="137">
        <v>77936190.560000002</v>
      </c>
      <c r="K21" s="88">
        <v>78704959.340000004</v>
      </c>
      <c r="L21" s="91">
        <f t="shared" si="150"/>
        <v>1.0808727666474924</v>
      </c>
      <c r="M21" s="91">
        <f t="shared" si="150"/>
        <v>1.0277482198123027</v>
      </c>
      <c r="N21" s="91">
        <f t="shared" si="150"/>
        <v>1.140667580538258</v>
      </c>
      <c r="O21" s="91">
        <f t="shared" si="94"/>
        <v>1.3518073747235686</v>
      </c>
      <c r="P21" s="91">
        <f t="shared" si="94"/>
        <v>1.3680084065427793</v>
      </c>
      <c r="Q21" s="91">
        <f t="shared" si="94"/>
        <v>1.3357645902063175</v>
      </c>
      <c r="R21" s="87">
        <f t="shared" si="95"/>
        <v>156234044.06999999</v>
      </c>
      <c r="S21" s="88">
        <v>75354902.329999998</v>
      </c>
      <c r="T21" s="88">
        <v>80879141.74000001</v>
      </c>
      <c r="U21" s="87">
        <f t="shared" si="42"/>
        <v>172534821.63</v>
      </c>
      <c r="V21" s="88">
        <v>79115865.75</v>
      </c>
      <c r="W21" s="88">
        <v>93418955.879999995</v>
      </c>
      <c r="X21" s="87">
        <f t="shared" si="43"/>
        <v>130218295.87</v>
      </c>
      <c r="Y21" s="88">
        <v>57717790.490000002</v>
      </c>
      <c r="Z21" s="88">
        <v>72500505.379999995</v>
      </c>
      <c r="AA21" s="91">
        <f t="shared" si="151"/>
        <v>1.1043356309249508</v>
      </c>
      <c r="AB21" s="91">
        <f t="shared" si="151"/>
        <v>1.0499100032474291</v>
      </c>
      <c r="AC21" s="91">
        <f t="shared" si="151"/>
        <v>1.1550438576649513</v>
      </c>
      <c r="AD21" s="91">
        <f t="shared" si="96"/>
        <v>1.3249660539425703</v>
      </c>
      <c r="AE21" s="91">
        <f t="shared" si="96"/>
        <v>1.3707362163093779</v>
      </c>
      <c r="AF21" s="91">
        <f t="shared" si="96"/>
        <v>1.2885283404627215</v>
      </c>
      <c r="AG21" s="87">
        <f t="shared" si="97"/>
        <v>119208021.74000001</v>
      </c>
      <c r="AH21" s="88">
        <v>52856900</v>
      </c>
      <c r="AI21" s="88">
        <v>66351121.740000002</v>
      </c>
      <c r="AJ21" s="87">
        <f t="shared" si="98"/>
        <v>133290197.70999999</v>
      </c>
      <c r="AK21" s="88">
        <v>54638166.969999999</v>
      </c>
      <c r="AL21" s="88">
        <v>78652030.739999995</v>
      </c>
      <c r="AM21" s="87">
        <f t="shared" si="99"/>
        <v>93890409.019999996</v>
      </c>
      <c r="AN21" s="94">
        <v>38779968.439999998</v>
      </c>
      <c r="AO21" s="94">
        <v>55110440.579999998</v>
      </c>
      <c r="AP21" s="91">
        <f t="shared" si="100"/>
        <v>1.1181311103435143</v>
      </c>
      <c r="AQ21" s="91">
        <f t="shared" si="100"/>
        <v>1.0336998002152982</v>
      </c>
      <c r="AR21" s="91">
        <f t="shared" si="100"/>
        <v>1.1853911234266947</v>
      </c>
      <c r="AS21" s="91">
        <f t="shared" si="101"/>
        <v>1.4196359255566484</v>
      </c>
      <c r="AT21" s="91">
        <f t="shared" si="101"/>
        <v>1.4089275769921179</v>
      </c>
      <c r="AU21" s="91">
        <f t="shared" si="101"/>
        <v>1.4271711478304425</v>
      </c>
      <c r="AV21" s="87">
        <f t="shared" si="102"/>
        <v>14916410.66</v>
      </c>
      <c r="AW21" s="88">
        <v>12076210.66</v>
      </c>
      <c r="AX21" s="88">
        <v>2840200</v>
      </c>
      <c r="AY21" s="87">
        <f t="shared" si="103"/>
        <v>15853635.540000001</v>
      </c>
      <c r="AZ21" s="88">
        <v>12953838.4</v>
      </c>
      <c r="BA21" s="88">
        <v>2899797.14</v>
      </c>
      <c r="BB21" s="87">
        <f t="shared" si="104"/>
        <v>14647704.5</v>
      </c>
      <c r="BC21" s="88">
        <v>11948407.390000001</v>
      </c>
      <c r="BD21" s="88">
        <v>2699297.1100000003</v>
      </c>
      <c r="BE21" s="91">
        <f t="shared" si="152"/>
        <v>1.0628317965603664</v>
      </c>
      <c r="BF21" s="91">
        <f t="shared" si="152"/>
        <v>1.0726740999067665</v>
      </c>
      <c r="BG21" s="138">
        <f t="shared" si="153"/>
        <v>1.0209834307443137</v>
      </c>
      <c r="BH21" s="139">
        <f t="shared" si="105"/>
        <v>1.08232901203052</v>
      </c>
      <c r="BI21" s="139">
        <f t="shared" si="105"/>
        <v>1.0841477007924485</v>
      </c>
      <c r="BJ21" s="139">
        <f t="shared" si="154"/>
        <v>1.0742786072926962</v>
      </c>
      <c r="BK21" s="87">
        <f t="shared" si="106"/>
        <v>5893491.6699999999</v>
      </c>
      <c r="BL21" s="88">
        <v>5893491.6699999999</v>
      </c>
      <c r="BM21" s="92"/>
      <c r="BN21" s="87">
        <f t="shared" si="107"/>
        <v>5934101.25</v>
      </c>
      <c r="BO21" s="88">
        <v>5934101.25</v>
      </c>
      <c r="BP21" s="92"/>
      <c r="BQ21" s="87">
        <f t="shared" si="108"/>
        <v>3956885.82</v>
      </c>
      <c r="BR21" s="88">
        <v>3956885.82</v>
      </c>
      <c r="BS21" s="92">
        <v>0</v>
      </c>
      <c r="BT21" s="91">
        <f t="shared" si="109"/>
        <v>1.006890580707311</v>
      </c>
      <c r="BU21" s="91">
        <f t="shared" si="109"/>
        <v>1.006890580707311</v>
      </c>
      <c r="BV21" s="132"/>
      <c r="BW21" s="91">
        <f t="shared" ref="BW21:BW40" si="163">BN21/BQ21</f>
        <v>1.4996897863481944</v>
      </c>
      <c r="BX21" s="91">
        <f t="shared" si="110"/>
        <v>1.4996897863481944</v>
      </c>
      <c r="BY21" s="132"/>
      <c r="BZ21" s="87">
        <f t="shared" si="111"/>
        <v>0</v>
      </c>
      <c r="CA21" s="137">
        <v>0</v>
      </c>
      <c r="CB21" s="137"/>
      <c r="CC21" s="87">
        <f t="shared" si="112"/>
        <v>382</v>
      </c>
      <c r="CD21" s="88">
        <v>382</v>
      </c>
      <c r="CE21" s="92"/>
      <c r="CF21" s="87">
        <f t="shared" si="113"/>
        <v>-13803.51</v>
      </c>
      <c r="CG21" s="88">
        <v>-13803.51</v>
      </c>
      <c r="CH21" s="92">
        <v>0</v>
      </c>
      <c r="CI21" s="91">
        <f t="shared" si="61"/>
        <v>0</v>
      </c>
      <c r="CJ21" s="91">
        <f t="shared" si="61"/>
        <v>0</v>
      </c>
      <c r="CK21" s="132"/>
      <c r="CL21" s="91" t="str">
        <f t="shared" si="161"/>
        <v xml:space="preserve"> </v>
      </c>
      <c r="CM21" s="91" t="str">
        <f t="shared" si="155"/>
        <v xml:space="preserve"> </v>
      </c>
      <c r="CN21" s="132"/>
      <c r="CO21" s="87">
        <f t="shared" si="114"/>
        <v>1147000</v>
      </c>
      <c r="CP21" s="88">
        <v>1147000</v>
      </c>
      <c r="CQ21" s="92"/>
      <c r="CR21" s="87">
        <f t="shared" si="115"/>
        <v>1130550</v>
      </c>
      <c r="CS21" s="88">
        <v>1130550</v>
      </c>
      <c r="CT21" s="92"/>
      <c r="CU21" s="87">
        <f t="shared" si="116"/>
        <v>140693.04</v>
      </c>
      <c r="CV21" s="88">
        <v>140693.04</v>
      </c>
      <c r="CW21" s="92">
        <v>0</v>
      </c>
      <c r="CX21" s="91">
        <f t="shared" si="117"/>
        <v>0.98565823888404536</v>
      </c>
      <c r="CY21" s="91">
        <f t="shared" si="117"/>
        <v>0.98565823888404536</v>
      </c>
      <c r="CZ21" s="91" t="str">
        <f t="shared" si="117"/>
        <v xml:space="preserve"> </v>
      </c>
      <c r="DA21" s="91" t="str">
        <f t="shared" si="118"/>
        <v>СВ.200</v>
      </c>
      <c r="DB21" s="91" t="str">
        <f t="shared" si="118"/>
        <v>СВ.200</v>
      </c>
      <c r="DC21" s="91" t="str">
        <f t="shared" si="118"/>
        <v xml:space="preserve"> </v>
      </c>
      <c r="DD21" s="87">
        <f t="shared" si="119"/>
        <v>179900</v>
      </c>
      <c r="DE21" s="88">
        <v>125300</v>
      </c>
      <c r="DF21" s="88">
        <v>54600</v>
      </c>
      <c r="DG21" s="87">
        <f t="shared" si="120"/>
        <v>178079</v>
      </c>
      <c r="DH21" s="88">
        <v>124655.3</v>
      </c>
      <c r="DI21" s="88">
        <v>53423.7</v>
      </c>
      <c r="DJ21" s="87">
        <f t="shared" si="121"/>
        <v>86773</v>
      </c>
      <c r="DK21" s="92">
        <v>60741.1</v>
      </c>
      <c r="DL21" s="92">
        <v>26031.9</v>
      </c>
      <c r="DM21" s="91">
        <f t="shared" si="122"/>
        <v>0.9898777098387993</v>
      </c>
      <c r="DN21" s="91">
        <f>IF(DE21&lt;=0," ",IF(DH21&lt;=0," ",IF(DH21/DE21*100&gt;200,"СВ.200",DH21/DE21)))</f>
        <v>0.99485474860335199</v>
      </c>
      <c r="DO21" s="91">
        <f t="shared" si="122"/>
        <v>0.97845604395604391</v>
      </c>
      <c r="DP21" s="91" t="str">
        <f t="shared" si="123"/>
        <v>СВ.200</v>
      </c>
      <c r="DQ21" s="91" t="str">
        <f t="shared" si="123"/>
        <v>СВ.200</v>
      </c>
      <c r="DR21" s="91" t="str">
        <f t="shared" si="123"/>
        <v>СВ.200</v>
      </c>
      <c r="DS21" s="87">
        <f t="shared" si="156"/>
        <v>2821000</v>
      </c>
      <c r="DT21" s="92"/>
      <c r="DU21" s="88">
        <v>2821000</v>
      </c>
      <c r="DV21" s="87">
        <f t="shared" si="124"/>
        <v>2936718.91</v>
      </c>
      <c r="DW21" s="92"/>
      <c r="DX21" s="88">
        <v>2936718.91</v>
      </c>
      <c r="DY21" s="87">
        <f t="shared" si="125"/>
        <v>3608571.71</v>
      </c>
      <c r="DZ21" s="92">
        <v>0</v>
      </c>
      <c r="EA21" s="92">
        <v>3608571.71</v>
      </c>
      <c r="EB21" s="91">
        <f t="shared" si="157"/>
        <v>1.0410205281814959</v>
      </c>
      <c r="EC21" s="91" t="str">
        <f t="shared" si="157"/>
        <v xml:space="preserve"> </v>
      </c>
      <c r="ED21" s="91">
        <f t="shared" si="157"/>
        <v>1.0410205281814959</v>
      </c>
      <c r="EE21" s="91">
        <f t="shared" si="162"/>
        <v>0.81381752837606769</v>
      </c>
      <c r="EF21" s="91" t="str">
        <f t="shared" si="162"/>
        <v xml:space="preserve"> </v>
      </c>
      <c r="EG21" s="91">
        <f t="shared" si="162"/>
        <v>0.81381752837606769</v>
      </c>
      <c r="EH21" s="87">
        <f t="shared" si="126"/>
        <v>8808000</v>
      </c>
      <c r="EI21" s="88"/>
      <c r="EJ21" s="88">
        <v>8808000</v>
      </c>
      <c r="EK21" s="87">
        <f t="shared" si="127"/>
        <v>8874025.3900000006</v>
      </c>
      <c r="EL21" s="92"/>
      <c r="EM21" s="88">
        <v>8874025.3900000006</v>
      </c>
      <c r="EN21" s="87">
        <f t="shared" si="128"/>
        <v>11051667.08</v>
      </c>
      <c r="EO21" s="92">
        <v>0</v>
      </c>
      <c r="EP21" s="92">
        <v>11051667.08</v>
      </c>
      <c r="EQ21" s="91">
        <f t="shared" si="129"/>
        <v>1.0074960706176204</v>
      </c>
      <c r="ER21" s="91" t="str">
        <f t="shared" si="129"/>
        <v xml:space="preserve"> </v>
      </c>
      <c r="ES21" s="91">
        <f t="shared" si="129"/>
        <v>1.0074960706176204</v>
      </c>
      <c r="ET21" s="91">
        <f t="shared" si="130"/>
        <v>0.80295808096311205</v>
      </c>
      <c r="EU21" s="91" t="str">
        <f t="shared" si="130"/>
        <v xml:space="preserve"> </v>
      </c>
      <c r="EV21" s="91">
        <f t="shared" si="130"/>
        <v>0.80295808096311205</v>
      </c>
      <c r="EW21" s="87">
        <f t="shared" si="131"/>
        <v>1478000</v>
      </c>
      <c r="EX21" s="92">
        <v>1478000</v>
      </c>
      <c r="EY21" s="87"/>
      <c r="EZ21" s="87">
        <f t="shared" si="132"/>
        <v>792590</v>
      </c>
      <c r="FA21" s="88">
        <v>792590</v>
      </c>
      <c r="FB21" s="87"/>
      <c r="FC21" s="87">
        <f t="shared" si="133"/>
        <v>1223728</v>
      </c>
      <c r="FD21" s="88">
        <v>1223728</v>
      </c>
      <c r="FE21" s="87">
        <v>0</v>
      </c>
      <c r="FF21" s="91">
        <f t="shared" si="158"/>
        <v>0.5362584573748308</v>
      </c>
      <c r="FG21" s="91">
        <f t="shared" si="158"/>
        <v>0.5362584573748308</v>
      </c>
      <c r="FH21" s="91" t="str">
        <f t="shared" si="134"/>
        <v xml:space="preserve"> </v>
      </c>
      <c r="FI21" s="91">
        <f t="shared" si="159"/>
        <v>0.64768477962423021</v>
      </c>
      <c r="FJ21" s="91">
        <f t="shared" si="159"/>
        <v>0.64768477962423021</v>
      </c>
      <c r="FK21" s="91" t="str">
        <f t="shared" si="160"/>
        <v xml:space="preserve"> </v>
      </c>
      <c r="FL21" s="87">
        <f t="shared" si="135"/>
        <v>1782220</v>
      </c>
      <c r="FM21" s="88">
        <v>1778000</v>
      </c>
      <c r="FN21" s="94">
        <v>4220</v>
      </c>
      <c r="FO21" s="87">
        <f t="shared" si="136"/>
        <v>3544541.83</v>
      </c>
      <c r="FP21" s="88">
        <v>3541581.83</v>
      </c>
      <c r="FQ21" s="94">
        <v>2960</v>
      </c>
      <c r="FR21" s="87">
        <f t="shared" si="137"/>
        <v>1625667.21</v>
      </c>
      <c r="FS21" s="92">
        <v>1621170.21</v>
      </c>
      <c r="FT21" s="87">
        <v>4497</v>
      </c>
      <c r="FU21" s="91">
        <f t="shared" si="138"/>
        <v>1.9888351774752837</v>
      </c>
      <c r="FV21" s="91">
        <f t="shared" si="138"/>
        <v>1.9918907930258718</v>
      </c>
      <c r="FW21" s="91">
        <f t="shared" si="138"/>
        <v>0.70142180094786732</v>
      </c>
      <c r="FX21" s="91" t="str">
        <f t="shared" si="139"/>
        <v>СВ.200</v>
      </c>
      <c r="FY21" s="91" t="str">
        <f t="shared" si="139"/>
        <v>СВ.200</v>
      </c>
      <c r="FZ21" s="91">
        <f t="shared" si="140"/>
        <v>1.5192567567567568</v>
      </c>
      <c r="GA21" s="87">
        <f t="shared" si="141"/>
        <v>0</v>
      </c>
      <c r="GB21" s="88">
        <v>0</v>
      </c>
      <c r="GC21" s="87"/>
      <c r="GD21" s="87">
        <f t="shared" si="142"/>
        <v>0</v>
      </c>
      <c r="GE21" s="92">
        <v>0</v>
      </c>
      <c r="GF21" s="87">
        <v>0</v>
      </c>
      <c r="GG21" s="91" t="str">
        <f t="shared" si="143"/>
        <v xml:space="preserve"> </v>
      </c>
      <c r="GH21" s="91" t="str">
        <f t="shared" si="143"/>
        <v xml:space="preserve"> </v>
      </c>
      <c r="GI21" s="91" t="str">
        <f t="shared" si="143"/>
        <v xml:space="preserve"> </v>
      </c>
      <c r="GJ21" s="96">
        <f t="shared" si="24"/>
        <v>0.83131601085111795</v>
      </c>
      <c r="GK21" s="91">
        <f t="shared" si="24"/>
        <v>0.7405775170081651</v>
      </c>
      <c r="GL21" s="91">
        <f t="shared" si="24"/>
        <v>0.92116819560001051</v>
      </c>
      <c r="GM21" s="96">
        <f t="shared" si="25"/>
        <v>0.8148095025017329</v>
      </c>
      <c r="GN21" s="91">
        <f t="shared" si="25"/>
        <v>0.74205422912057362</v>
      </c>
      <c r="GO21" s="91">
        <f t="shared" si="25"/>
        <v>0.88859319603627807</v>
      </c>
      <c r="GP21" s="96">
        <f t="shared" si="26"/>
        <v>0.72102317414545958</v>
      </c>
      <c r="GQ21" s="91">
        <f t="shared" si="26"/>
        <v>0.67188934487571716</v>
      </c>
      <c r="GR21" s="91">
        <f t="shared" si="26"/>
        <v>0.76013870925653959</v>
      </c>
      <c r="GS21" s="96">
        <f t="shared" si="27"/>
        <v>0.77254084972968595</v>
      </c>
      <c r="GT21" s="91">
        <f t="shared" si="27"/>
        <v>0.69060948081706353</v>
      </c>
      <c r="GU21" s="91">
        <f t="shared" si="27"/>
        <v>0.84192795775871609</v>
      </c>
      <c r="GV21" s="96">
        <f t="shared" si="144"/>
        <v>0.11248576401754749</v>
      </c>
      <c r="GW21" s="91">
        <f t="shared" si="144"/>
        <v>0.20701428950351353</v>
      </c>
      <c r="GX21" s="91">
        <f t="shared" si="144"/>
        <v>3.7231424744587079E-2</v>
      </c>
      <c r="GY21" s="99">
        <f t="shared" si="30"/>
        <v>9.1886584923697529E-2</v>
      </c>
      <c r="GZ21" s="100">
        <f t="shared" si="30"/>
        <v>0.16373249887618149</v>
      </c>
      <c r="HA21" s="91">
        <f t="shared" si="30"/>
        <v>3.1040778744357768E-2</v>
      </c>
      <c r="HB21" s="96">
        <f t="shared" si="145"/>
        <v>3.0386558152705762E-2</v>
      </c>
      <c r="HC21" s="91">
        <f t="shared" si="145"/>
        <v>6.8555739684552849E-2</v>
      </c>
      <c r="HD21" s="91" t="str">
        <f t="shared" si="91"/>
        <v xml:space="preserve"> </v>
      </c>
      <c r="HE21" s="96">
        <f t="shared" si="32"/>
        <v>3.4393644100004624E-2</v>
      </c>
      <c r="HF21" s="91">
        <f t="shared" si="32"/>
        <v>7.5005198941401965E-2</v>
      </c>
      <c r="HG21" s="91" t="str">
        <f t="shared" si="92"/>
        <v xml:space="preserve"> </v>
      </c>
      <c r="HH21" s="96" t="str">
        <f t="shared" si="33"/>
        <v xml:space="preserve"> </v>
      </c>
      <c r="HI21" s="91" t="str">
        <f t="shared" si="33"/>
        <v xml:space="preserve"> </v>
      </c>
      <c r="HJ21" s="91" t="str">
        <f t="shared" si="33"/>
        <v xml:space="preserve"> </v>
      </c>
      <c r="HK21" s="96">
        <f t="shared" si="146"/>
        <v>2.214045816323368E-6</v>
      </c>
      <c r="HL21" s="91">
        <f t="shared" si="146"/>
        <v>4.8283614971375071E-6</v>
      </c>
      <c r="HM21" s="91" t="str">
        <f t="shared" si="86"/>
        <v xml:space="preserve"> </v>
      </c>
      <c r="HN21" s="96">
        <f t="shared" si="34"/>
        <v>8.4870309553375975E-2</v>
      </c>
      <c r="HO21" s="91" t="str">
        <f t="shared" si="34"/>
        <v xml:space="preserve"> </v>
      </c>
      <c r="HP21" s="91">
        <f t="shared" si="34"/>
        <v>0.15243572471770267</v>
      </c>
      <c r="HQ21" s="96">
        <f t="shared" si="35"/>
        <v>5.1433242902295402E-2</v>
      </c>
      <c r="HR21" s="91" t="str">
        <f t="shared" si="35"/>
        <v xml:space="preserve"> </v>
      </c>
      <c r="HS21" s="91">
        <f t="shared" si="35"/>
        <v>9.4991699558267431E-2</v>
      </c>
      <c r="HT21" s="96">
        <f t="shared" si="36"/>
        <v>2.771171044660669E-2</v>
      </c>
      <c r="HU21" s="91">
        <f>IF(Y21&lt;=0," ",IF(Y21&lt;=0," ",IF(DZ21/Y21*100&gt;200,"СВ.200",DZ21/Y21)))</f>
        <v>0</v>
      </c>
      <c r="HV21" s="91">
        <f t="shared" si="36"/>
        <v>4.9773055940592954E-2</v>
      </c>
      <c r="HW21" s="96">
        <f t="shared" si="37"/>
        <v>1.7021021508908957E-2</v>
      </c>
      <c r="HX21" s="91" t="str">
        <f t="shared" si="37"/>
        <v xml:space="preserve"> </v>
      </c>
      <c r="HY21" s="91">
        <f t="shared" si="37"/>
        <v>3.1436006561369849E-2</v>
      </c>
      <c r="HZ21" s="96">
        <f t="shared" si="38"/>
        <v>1.2484168980547418E-2</v>
      </c>
      <c r="IA21" s="91">
        <f t="shared" si="38"/>
        <v>2.8087877173345342E-2</v>
      </c>
      <c r="IB21" s="140">
        <f t="shared" si="38"/>
        <v>6.2027153830579277E-5</v>
      </c>
      <c r="IC21" s="96">
        <f t="shared" si="39"/>
        <v>2.0543921490823753E-2</v>
      </c>
      <c r="ID21" s="91">
        <f t="shared" si="39"/>
        <v>4.4764495672601545E-2</v>
      </c>
      <c r="IE21" s="91">
        <f t="shared" si="39"/>
        <v>3.1685218188503695E-5</v>
      </c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</row>
    <row r="22" spans="1:256" s="102" customFormat="1" outlineLevel="1" x14ac:dyDescent="0.2">
      <c r="A22" s="85">
        <v>11</v>
      </c>
      <c r="B22" s="86" t="s">
        <v>98</v>
      </c>
      <c r="C22" s="87">
        <f t="shared" si="147"/>
        <v>934488079.3900001</v>
      </c>
      <c r="D22" s="137">
        <v>802651274.21000004</v>
      </c>
      <c r="E22" s="88">
        <v>131836805.18000001</v>
      </c>
      <c r="F22" s="87">
        <f t="shared" si="148"/>
        <v>1032411282.4400001</v>
      </c>
      <c r="G22" s="137">
        <v>881672117.20000005</v>
      </c>
      <c r="H22" s="88">
        <v>150739165.24000001</v>
      </c>
      <c r="I22" s="87">
        <f t="shared" si="149"/>
        <v>805720464.10000002</v>
      </c>
      <c r="J22" s="137">
        <v>686485043.59000003</v>
      </c>
      <c r="K22" s="88">
        <v>119235420.51000001</v>
      </c>
      <c r="L22" s="91">
        <f t="shared" si="150"/>
        <v>1.104788070826886</v>
      </c>
      <c r="M22" s="91">
        <f t="shared" si="150"/>
        <v>1.0984497820274133</v>
      </c>
      <c r="N22" s="91">
        <f t="shared" si="150"/>
        <v>1.143376957854767</v>
      </c>
      <c r="O22" s="91">
        <f t="shared" si="94"/>
        <v>1.2813516950859831</v>
      </c>
      <c r="P22" s="91">
        <f t="shared" si="94"/>
        <v>1.2843282245294985</v>
      </c>
      <c r="Q22" s="91">
        <f t="shared" si="94"/>
        <v>1.2642146485939374</v>
      </c>
      <c r="R22" s="87">
        <f t="shared" si="95"/>
        <v>806917900</v>
      </c>
      <c r="S22" s="88">
        <v>687302450</v>
      </c>
      <c r="T22" s="88">
        <v>119615450</v>
      </c>
      <c r="U22" s="87">
        <f t="shared" si="42"/>
        <v>900665471.25999999</v>
      </c>
      <c r="V22" s="88">
        <v>762112006.66999996</v>
      </c>
      <c r="W22" s="88">
        <v>138553464.59</v>
      </c>
      <c r="X22" s="87">
        <f t="shared" si="43"/>
        <v>685925624.41999984</v>
      </c>
      <c r="Y22" s="88">
        <v>577359324.48999989</v>
      </c>
      <c r="Z22" s="88">
        <v>108566299.93000001</v>
      </c>
      <c r="AA22" s="91">
        <f t="shared" si="151"/>
        <v>1.1161798136588617</v>
      </c>
      <c r="AB22" s="91">
        <f t="shared" si="151"/>
        <v>1.1088451767777052</v>
      </c>
      <c r="AC22" s="91">
        <f t="shared" si="151"/>
        <v>1.1583241511861553</v>
      </c>
      <c r="AD22" s="91">
        <f t="shared" si="96"/>
        <v>1.3130657890519521</v>
      </c>
      <c r="AE22" s="91">
        <f t="shared" si="96"/>
        <v>1.3199960134760065</v>
      </c>
      <c r="AF22" s="91">
        <f t="shared" si="96"/>
        <v>1.2762106167322156</v>
      </c>
      <c r="AG22" s="87">
        <f t="shared" si="97"/>
        <v>667088700</v>
      </c>
      <c r="AH22" s="88">
        <v>619760750</v>
      </c>
      <c r="AI22" s="88">
        <v>47327950</v>
      </c>
      <c r="AJ22" s="87">
        <f t="shared" si="98"/>
        <v>747042983.01999998</v>
      </c>
      <c r="AK22" s="88">
        <v>693851829.16999996</v>
      </c>
      <c r="AL22" s="88">
        <v>53191153.850000001</v>
      </c>
      <c r="AM22" s="87">
        <f t="shared" si="99"/>
        <v>575295783.19999993</v>
      </c>
      <c r="AN22" s="94">
        <v>534303415.58999997</v>
      </c>
      <c r="AO22" s="94">
        <v>40992367.609999999</v>
      </c>
      <c r="AP22" s="91">
        <f t="shared" si="100"/>
        <v>1.119855549974089</v>
      </c>
      <c r="AQ22" s="91">
        <f t="shared" si="100"/>
        <v>1.1195478725782488</v>
      </c>
      <c r="AR22" s="91">
        <f t="shared" si="100"/>
        <v>1.1238845935646906</v>
      </c>
      <c r="AS22" s="91">
        <f t="shared" si="101"/>
        <v>1.2985372130918134</v>
      </c>
      <c r="AT22" s="91">
        <f t="shared" si="101"/>
        <v>1.2986101322294936</v>
      </c>
      <c r="AU22" s="91">
        <f t="shared" si="101"/>
        <v>1.2975867692263801</v>
      </c>
      <c r="AV22" s="87">
        <f t="shared" si="102"/>
        <v>23084300</v>
      </c>
      <c r="AW22" s="88">
        <v>23084300</v>
      </c>
      <c r="AX22" s="88">
        <v>0</v>
      </c>
      <c r="AY22" s="87">
        <f t="shared" si="103"/>
        <v>23000824</v>
      </c>
      <c r="AZ22" s="88">
        <v>23000824</v>
      </c>
      <c r="BA22" s="88">
        <v>0</v>
      </c>
      <c r="BB22" s="87">
        <f t="shared" si="104"/>
        <v>21043365.869999997</v>
      </c>
      <c r="BC22" s="88">
        <v>21043365.869999997</v>
      </c>
      <c r="BD22" s="88">
        <v>0</v>
      </c>
      <c r="BE22" s="91">
        <f t="shared" si="152"/>
        <v>0.99638386262524747</v>
      </c>
      <c r="BF22" s="91">
        <f t="shared" si="152"/>
        <v>0.99638386262524747</v>
      </c>
      <c r="BG22" s="91" t="str">
        <f>IF(BA22=0," ",IF(AX22/BA22*100&gt;200,"СВ.200",AX22/BA22))</f>
        <v xml:space="preserve"> </v>
      </c>
      <c r="BH22" s="139">
        <f t="shared" si="105"/>
        <v>1.0930202013353105</v>
      </c>
      <c r="BI22" s="139">
        <f t="shared" si="105"/>
        <v>1.0930202013353105</v>
      </c>
      <c r="BJ22" s="139" t="str">
        <f t="shared" si="154"/>
        <v xml:space="preserve"> </v>
      </c>
      <c r="BK22" s="87">
        <f t="shared" si="106"/>
        <v>18255000</v>
      </c>
      <c r="BL22" s="88">
        <v>18255000</v>
      </c>
      <c r="BM22" s="92"/>
      <c r="BN22" s="87">
        <f t="shared" si="107"/>
        <v>19762833.170000002</v>
      </c>
      <c r="BO22" s="88">
        <v>19762833.170000002</v>
      </c>
      <c r="BP22" s="92"/>
      <c r="BQ22" s="87">
        <f t="shared" si="108"/>
        <v>13177947.25</v>
      </c>
      <c r="BR22" s="88">
        <v>13177947.25</v>
      </c>
      <c r="BS22" s="92">
        <v>0</v>
      </c>
      <c r="BT22" s="91">
        <f t="shared" si="109"/>
        <v>1.0825983659271434</v>
      </c>
      <c r="BU22" s="91">
        <f t="shared" si="109"/>
        <v>1.0825983659271434</v>
      </c>
      <c r="BV22" s="132"/>
      <c r="BW22" s="91">
        <f t="shared" si="163"/>
        <v>1.49968980715111</v>
      </c>
      <c r="BX22" s="91">
        <f t="shared" si="110"/>
        <v>1.49968980715111</v>
      </c>
      <c r="BY22" s="132"/>
      <c r="BZ22" s="87">
        <f t="shared" si="111"/>
        <v>0</v>
      </c>
      <c r="CA22" s="137">
        <v>0</v>
      </c>
      <c r="CB22" s="137"/>
      <c r="CC22" s="87">
        <f t="shared" si="112"/>
        <v>17228.61</v>
      </c>
      <c r="CD22" s="88">
        <v>17228.61</v>
      </c>
      <c r="CE22" s="92"/>
      <c r="CF22" s="87">
        <f t="shared" si="113"/>
        <v>-335622.77</v>
      </c>
      <c r="CG22" s="88">
        <v>-335622.77</v>
      </c>
      <c r="CH22" s="92">
        <v>0</v>
      </c>
      <c r="CI22" s="91">
        <f t="shared" si="61"/>
        <v>0</v>
      </c>
      <c r="CJ22" s="91">
        <f t="shared" si="61"/>
        <v>0</v>
      </c>
      <c r="CK22" s="132"/>
      <c r="CL22" s="91" t="str">
        <f t="shared" si="161"/>
        <v xml:space="preserve"> </v>
      </c>
      <c r="CM22" s="91" t="str">
        <f t="shared" si="155"/>
        <v xml:space="preserve"> </v>
      </c>
      <c r="CN22" s="132"/>
      <c r="CO22" s="87">
        <f t="shared" si="114"/>
        <v>21464000</v>
      </c>
      <c r="CP22" s="88">
        <v>21464000</v>
      </c>
      <c r="CQ22" s="92"/>
      <c r="CR22" s="87">
        <f t="shared" si="115"/>
        <v>20255568.699999999</v>
      </c>
      <c r="CS22" s="88">
        <v>20255568.699999999</v>
      </c>
      <c r="CT22" s="92"/>
      <c r="CU22" s="87">
        <f t="shared" si="116"/>
        <v>6124810.3300000001</v>
      </c>
      <c r="CV22" s="88">
        <v>6124810.3300000001</v>
      </c>
      <c r="CW22" s="92">
        <v>0</v>
      </c>
      <c r="CX22" s="91">
        <f t="shared" si="117"/>
        <v>0.94369962262392837</v>
      </c>
      <c r="CY22" s="91">
        <f t="shared" si="117"/>
        <v>0.94369962262392837</v>
      </c>
      <c r="CZ22" s="91" t="str">
        <f t="shared" si="117"/>
        <v xml:space="preserve"> </v>
      </c>
      <c r="DA22" s="91" t="str">
        <f t="shared" si="118"/>
        <v>СВ.200</v>
      </c>
      <c r="DB22" s="91" t="str">
        <f t="shared" si="118"/>
        <v>СВ.200</v>
      </c>
      <c r="DC22" s="91" t="str">
        <f t="shared" si="118"/>
        <v xml:space="preserve"> </v>
      </c>
      <c r="DD22" s="87">
        <f t="shared" si="119"/>
        <v>119900</v>
      </c>
      <c r="DE22" s="88">
        <v>82400</v>
      </c>
      <c r="DF22" s="88">
        <v>37500</v>
      </c>
      <c r="DG22" s="87">
        <f t="shared" si="120"/>
        <v>126940.92</v>
      </c>
      <c r="DH22" s="88">
        <v>88858.64</v>
      </c>
      <c r="DI22" s="88">
        <v>38082.28</v>
      </c>
      <c r="DJ22" s="87">
        <f t="shared" si="121"/>
        <v>-80075.08</v>
      </c>
      <c r="DK22" s="92">
        <v>-56052.56</v>
      </c>
      <c r="DL22" s="92">
        <v>-24022.52</v>
      </c>
      <c r="DM22" s="91">
        <f t="shared" si="122"/>
        <v>1.0587232693911592</v>
      </c>
      <c r="DN22" s="91">
        <f t="shared" si="122"/>
        <v>1.0783815533980583</v>
      </c>
      <c r="DO22" s="91">
        <f t="shared" si="122"/>
        <v>1.0155274666666667</v>
      </c>
      <c r="DP22" s="91" t="str">
        <f t="shared" si="123"/>
        <v xml:space="preserve"> </v>
      </c>
      <c r="DQ22" s="91" t="str">
        <f t="shared" si="123"/>
        <v xml:space="preserve"> </v>
      </c>
      <c r="DR22" s="91" t="str">
        <f t="shared" si="123"/>
        <v xml:space="preserve"> </v>
      </c>
      <c r="DS22" s="87">
        <f t="shared" si="156"/>
        <v>7834000</v>
      </c>
      <c r="DT22" s="92"/>
      <c r="DU22" s="88">
        <v>7834000</v>
      </c>
      <c r="DV22" s="87">
        <f t="shared" si="124"/>
        <v>9191809.7899999991</v>
      </c>
      <c r="DW22" s="92"/>
      <c r="DX22" s="88">
        <v>9191809.7899999991</v>
      </c>
      <c r="DY22" s="87">
        <f t="shared" si="125"/>
        <v>8046494.7699999996</v>
      </c>
      <c r="DZ22" s="92">
        <v>0</v>
      </c>
      <c r="EA22" s="92">
        <v>8046494.7699999996</v>
      </c>
      <c r="EB22" s="91">
        <f t="shared" si="157"/>
        <v>1.1733226691345415</v>
      </c>
      <c r="EC22" s="91" t="str">
        <f t="shared" si="157"/>
        <v xml:space="preserve"> </v>
      </c>
      <c r="ED22" s="91">
        <f t="shared" si="157"/>
        <v>1.1733226691345415</v>
      </c>
      <c r="EE22" s="91">
        <f t="shared" si="162"/>
        <v>1.1423371359501922</v>
      </c>
      <c r="EF22" s="91" t="str">
        <f t="shared" si="162"/>
        <v xml:space="preserve"> </v>
      </c>
      <c r="EG22" s="91">
        <f t="shared" si="162"/>
        <v>1.1423371359501922</v>
      </c>
      <c r="EH22" s="87">
        <f t="shared" si="126"/>
        <v>64400000</v>
      </c>
      <c r="EI22" s="88"/>
      <c r="EJ22" s="88">
        <v>64400000</v>
      </c>
      <c r="EK22" s="87">
        <f t="shared" si="127"/>
        <v>76121778.670000002</v>
      </c>
      <c r="EL22" s="92"/>
      <c r="EM22" s="88">
        <v>76121778.670000002</v>
      </c>
      <c r="EN22" s="87">
        <f t="shared" si="128"/>
        <v>59537050.07</v>
      </c>
      <c r="EO22" s="92">
        <v>0</v>
      </c>
      <c r="EP22" s="92">
        <v>59537050.07</v>
      </c>
      <c r="EQ22" s="91">
        <f t="shared" si="129"/>
        <v>1.1820151967391304</v>
      </c>
      <c r="ER22" s="91" t="str">
        <f t="shared" si="129"/>
        <v xml:space="preserve"> </v>
      </c>
      <c r="ES22" s="91">
        <f t="shared" si="129"/>
        <v>1.1820151967391304</v>
      </c>
      <c r="ET22" s="91">
        <f t="shared" si="130"/>
        <v>1.2785614769374818</v>
      </c>
      <c r="EU22" s="91" t="str">
        <f t="shared" si="130"/>
        <v xml:space="preserve"> </v>
      </c>
      <c r="EV22" s="91">
        <f t="shared" si="130"/>
        <v>1.2785614769374818</v>
      </c>
      <c r="EW22" s="87">
        <f t="shared" si="131"/>
        <v>1281000</v>
      </c>
      <c r="EX22" s="92">
        <v>1281000</v>
      </c>
      <c r="EY22" s="87"/>
      <c r="EZ22" s="87">
        <f t="shared" si="132"/>
        <v>1174837.47</v>
      </c>
      <c r="FA22" s="88">
        <v>1174837.47</v>
      </c>
      <c r="FB22" s="87"/>
      <c r="FC22" s="87">
        <f t="shared" si="133"/>
        <v>1607509.06</v>
      </c>
      <c r="FD22" s="88">
        <v>1607509.06</v>
      </c>
      <c r="FE22" s="87">
        <v>0</v>
      </c>
      <c r="FF22" s="91">
        <f t="shared" si="158"/>
        <v>0.91712526932084304</v>
      </c>
      <c r="FG22" s="91">
        <f t="shared" si="158"/>
        <v>0.91712526932084304</v>
      </c>
      <c r="FH22" s="91" t="str">
        <f t="shared" si="134"/>
        <v xml:space="preserve"> </v>
      </c>
      <c r="FI22" s="91">
        <f t="shared" si="159"/>
        <v>0.73084345166925524</v>
      </c>
      <c r="FJ22" s="91">
        <f t="shared" si="159"/>
        <v>0.73084345166925524</v>
      </c>
      <c r="FK22" s="91" t="str">
        <f t="shared" si="160"/>
        <v xml:space="preserve"> </v>
      </c>
      <c r="FL22" s="87">
        <f t="shared" si="135"/>
        <v>3391000</v>
      </c>
      <c r="FM22" s="88">
        <v>3375000</v>
      </c>
      <c r="FN22" s="94">
        <v>16000</v>
      </c>
      <c r="FO22" s="87">
        <f t="shared" si="136"/>
        <v>3971072.29</v>
      </c>
      <c r="FP22" s="88">
        <v>3960432.29</v>
      </c>
      <c r="FQ22" s="94">
        <v>10640</v>
      </c>
      <c r="FR22" s="87">
        <f t="shared" si="137"/>
        <v>1507956.34</v>
      </c>
      <c r="FS22" s="92">
        <v>1493546.34</v>
      </c>
      <c r="FT22" s="87">
        <v>14410</v>
      </c>
      <c r="FU22" s="91">
        <f t="shared" si="138"/>
        <v>1.1710623090533765</v>
      </c>
      <c r="FV22" s="91">
        <f t="shared" si="138"/>
        <v>1.1734614192592592</v>
      </c>
      <c r="FW22" s="91">
        <f t="shared" si="138"/>
        <v>0.66500000000000004</v>
      </c>
      <c r="FX22" s="91" t="str">
        <f t="shared" si="139"/>
        <v>СВ.200</v>
      </c>
      <c r="FY22" s="91" t="str">
        <f t="shared" si="139"/>
        <v>СВ.200</v>
      </c>
      <c r="FZ22" s="91">
        <f t="shared" si="140"/>
        <v>1.3543233082706767</v>
      </c>
      <c r="GA22" s="87">
        <f t="shared" si="141"/>
        <v>-405.38</v>
      </c>
      <c r="GB22" s="88">
        <v>-405.38</v>
      </c>
      <c r="GC22" s="87"/>
      <c r="GD22" s="87">
        <f t="shared" si="142"/>
        <v>405.38</v>
      </c>
      <c r="GE22" s="92">
        <v>405.38</v>
      </c>
      <c r="GF22" s="87">
        <v>0</v>
      </c>
      <c r="GG22" s="91" t="str">
        <f t="shared" si="143"/>
        <v xml:space="preserve"> </v>
      </c>
      <c r="GH22" s="108" t="str">
        <f t="shared" ref="GG22:GI39" si="164">IF(GB22&lt;=0," ",IF(GE22&lt;0," ",IF(GE22=0," ",IF(GB22/GE22*100&gt;200,"СВ.200",GB22/GE22))))</f>
        <v xml:space="preserve"> </v>
      </c>
      <c r="GI22" s="91" t="str">
        <f t="shared" si="143"/>
        <v xml:space="preserve"> </v>
      </c>
      <c r="GJ22" s="96">
        <f t="shared" si="24"/>
        <v>0.85131960150247321</v>
      </c>
      <c r="GK22" s="91">
        <f t="shared" si="24"/>
        <v>0.84103700420139826</v>
      </c>
      <c r="GL22" s="91">
        <f t="shared" si="24"/>
        <v>0.91052054385881753</v>
      </c>
      <c r="GM22" s="96">
        <f t="shared" si="25"/>
        <v>0.87239018652660194</v>
      </c>
      <c r="GN22" s="91">
        <f t="shared" si="25"/>
        <v>0.86439390766978419</v>
      </c>
      <c r="GO22" s="91">
        <f t="shared" si="25"/>
        <v>0.91916035470543778</v>
      </c>
      <c r="GP22" s="96">
        <f t="shared" si="26"/>
        <v>0.83871452343897268</v>
      </c>
      <c r="GQ22" s="91">
        <f t="shared" si="26"/>
        <v>0.92542614785336219</v>
      </c>
      <c r="GR22" s="91">
        <f t="shared" si="26"/>
        <v>0.37757911650696885</v>
      </c>
      <c r="GS22" s="96">
        <f t="shared" si="27"/>
        <v>0.82943446469077198</v>
      </c>
      <c r="GT22" s="91">
        <f t="shared" si="27"/>
        <v>0.91043288007197454</v>
      </c>
      <c r="GU22" s="91">
        <f t="shared" si="27"/>
        <v>0.38390345566168566</v>
      </c>
      <c r="GV22" s="96">
        <f t="shared" si="144"/>
        <v>3.0678786621791101E-2</v>
      </c>
      <c r="GW22" s="91">
        <f t="shared" si="144"/>
        <v>3.6447607196070285E-2</v>
      </c>
      <c r="GX22" s="91" t="str">
        <f t="shared" si="144"/>
        <v xml:space="preserve"> </v>
      </c>
      <c r="GY22" s="99">
        <f t="shared" si="30"/>
        <v>2.5537588298819358E-2</v>
      </c>
      <c r="GZ22" s="100">
        <f t="shared" si="30"/>
        <v>3.0180372174558226E-2</v>
      </c>
      <c r="HA22" s="91" t="str">
        <f t="shared" si="30"/>
        <v xml:space="preserve"> </v>
      </c>
      <c r="HB22" s="96">
        <f t="shared" si="145"/>
        <v>1.9211918582489051E-2</v>
      </c>
      <c r="HC22" s="91">
        <f t="shared" si="145"/>
        <v>2.2824516191265302E-2</v>
      </c>
      <c r="HD22" s="91" t="str">
        <f t="shared" si="91"/>
        <v xml:space="preserve"> </v>
      </c>
      <c r="HE22" s="96">
        <f t="shared" si="32"/>
        <v>2.1942478978740552E-2</v>
      </c>
      <c r="HF22" s="91">
        <f t="shared" si="32"/>
        <v>2.593166489575784E-2</v>
      </c>
      <c r="HG22" s="91" t="str">
        <f t="shared" si="92"/>
        <v xml:space="preserve"> </v>
      </c>
      <c r="HH22" s="96" t="str">
        <f t="shared" si="33"/>
        <v xml:space="preserve"> </v>
      </c>
      <c r="HI22" s="91" t="str">
        <f t="shared" si="33"/>
        <v xml:space="preserve"> </v>
      </c>
      <c r="HJ22" s="91" t="str">
        <f t="shared" si="33"/>
        <v xml:space="preserve"> </v>
      </c>
      <c r="HK22" s="96">
        <f t="shared" si="146"/>
        <v>1.9128755958522279E-5</v>
      </c>
      <c r="HL22" s="91">
        <f t="shared" si="146"/>
        <v>2.2606401485890923E-5</v>
      </c>
      <c r="HM22" s="91" t="str">
        <f t="shared" si="86"/>
        <v xml:space="preserve"> </v>
      </c>
      <c r="HN22" s="96">
        <f t="shared" si="34"/>
        <v>8.6798113309067462E-2</v>
      </c>
      <c r="HO22" s="91" t="str">
        <f t="shared" si="34"/>
        <v xml:space="preserve"> </v>
      </c>
      <c r="HP22" s="91">
        <f t="shared" si="34"/>
        <v>0.54839347116358883</v>
      </c>
      <c r="HQ22" s="96">
        <f t="shared" si="35"/>
        <v>8.4517260957620868E-2</v>
      </c>
      <c r="HR22" s="91" t="str">
        <f t="shared" si="35"/>
        <v xml:space="preserve"> </v>
      </c>
      <c r="HS22" s="91">
        <f t="shared" si="35"/>
        <v>0.54940364642093575</v>
      </c>
      <c r="HT22" s="96">
        <f t="shared" si="36"/>
        <v>1.173085606300814E-2</v>
      </c>
      <c r="HU22" s="91" t="str">
        <f t="shared" si="36"/>
        <v xml:space="preserve"> </v>
      </c>
      <c r="HV22" s="91">
        <f t="shared" si="36"/>
        <v>7.4115952880296335E-2</v>
      </c>
      <c r="HW22" s="96">
        <f t="shared" si="37"/>
        <v>1.0205575858416081E-2</v>
      </c>
      <c r="HX22" s="91" t="str">
        <f t="shared" si="37"/>
        <v xml:space="preserve"> </v>
      </c>
      <c r="HY22" s="91">
        <f t="shared" si="37"/>
        <v>6.6341248248103432E-2</v>
      </c>
      <c r="HZ22" s="96">
        <f t="shared" si="38"/>
        <v>2.1984254361033491E-3</v>
      </c>
      <c r="IA22" s="91">
        <f t="shared" si="38"/>
        <v>2.5868575714427019E-3</v>
      </c>
      <c r="IB22" s="140">
        <f t="shared" si="38"/>
        <v>1.3272995403998384E-4</v>
      </c>
      <c r="IC22" s="96">
        <f t="shared" si="39"/>
        <v>4.4090424432998484E-3</v>
      </c>
      <c r="ID22" s="91">
        <f t="shared" si="39"/>
        <v>5.1966538452856261E-3</v>
      </c>
      <c r="IE22" s="91">
        <f t="shared" si="39"/>
        <v>7.6793460426885157E-5</v>
      </c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</row>
    <row r="23" spans="1:256" s="102" customFormat="1" outlineLevel="1" x14ac:dyDescent="0.2">
      <c r="A23" s="85">
        <v>12</v>
      </c>
      <c r="B23" s="86" t="s">
        <v>99</v>
      </c>
      <c r="C23" s="87">
        <f t="shared" si="147"/>
        <v>109787069.66999999</v>
      </c>
      <c r="D23" s="137">
        <v>78001427.459999993</v>
      </c>
      <c r="E23" s="88">
        <v>31785642.210000001</v>
      </c>
      <c r="F23" s="87">
        <f t="shared" si="148"/>
        <v>117017337.38000001</v>
      </c>
      <c r="G23" s="137">
        <v>81868925.510000005</v>
      </c>
      <c r="H23" s="88">
        <v>35148411.870000005</v>
      </c>
      <c r="I23" s="87">
        <f t="shared" si="149"/>
        <v>84248576.799999997</v>
      </c>
      <c r="J23" s="137">
        <v>51516213.850000001</v>
      </c>
      <c r="K23" s="88">
        <v>32732362.949999999</v>
      </c>
      <c r="L23" s="91">
        <f t="shared" si="150"/>
        <v>1.0658571882074355</v>
      </c>
      <c r="M23" s="91">
        <f t="shared" si="150"/>
        <v>1.0495824009372561</v>
      </c>
      <c r="N23" s="91">
        <f t="shared" si="150"/>
        <v>1.1057952404353828</v>
      </c>
      <c r="O23" s="91">
        <f t="shared" si="94"/>
        <v>1.3889532835408089</v>
      </c>
      <c r="P23" s="91">
        <f t="shared" si="94"/>
        <v>1.5891875468251244</v>
      </c>
      <c r="Q23" s="91">
        <f t="shared" si="94"/>
        <v>1.0738122366445289</v>
      </c>
      <c r="R23" s="87">
        <f t="shared" si="95"/>
        <v>103225361.14</v>
      </c>
      <c r="S23" s="88">
        <v>73055803.109999999</v>
      </c>
      <c r="T23" s="88">
        <v>30169558.030000001</v>
      </c>
      <c r="U23" s="87">
        <f t="shared" si="42"/>
        <v>110518887.54000002</v>
      </c>
      <c r="V23" s="88">
        <v>76993118.020000011</v>
      </c>
      <c r="W23" s="88">
        <v>33525769.520000003</v>
      </c>
      <c r="X23" s="87">
        <f t="shared" si="43"/>
        <v>74403685.219999984</v>
      </c>
      <c r="Y23" s="88">
        <v>45937442.339999989</v>
      </c>
      <c r="Z23" s="88">
        <v>28466242.879999995</v>
      </c>
      <c r="AA23" s="91">
        <f t="shared" si="151"/>
        <v>1.0706563418083674</v>
      </c>
      <c r="AB23" s="91">
        <f t="shared" si="151"/>
        <v>1.0538946222255829</v>
      </c>
      <c r="AC23" s="91">
        <f t="shared" si="151"/>
        <v>1.1112449670844582</v>
      </c>
      <c r="AD23" s="91">
        <f t="shared" si="96"/>
        <v>1.4853953431636224</v>
      </c>
      <c r="AE23" s="91">
        <f t="shared" si="96"/>
        <v>1.6760427681224717</v>
      </c>
      <c r="AF23" s="91">
        <f t="shared" si="96"/>
        <v>1.1777377738723211</v>
      </c>
      <c r="AG23" s="87">
        <f t="shared" si="97"/>
        <v>80420169.519999996</v>
      </c>
      <c r="AH23" s="88">
        <v>56575532.109999999</v>
      </c>
      <c r="AI23" s="88">
        <v>23844637.41</v>
      </c>
      <c r="AJ23" s="87">
        <f t="shared" si="98"/>
        <v>87383121.939999998</v>
      </c>
      <c r="AK23" s="88">
        <v>60233033.539999999</v>
      </c>
      <c r="AL23" s="88">
        <v>27150088.399999999</v>
      </c>
      <c r="AM23" s="87">
        <f t="shared" si="99"/>
        <v>53332482.920000002</v>
      </c>
      <c r="AN23" s="94">
        <v>32116713.609999999</v>
      </c>
      <c r="AO23" s="94">
        <v>21215769.309999999</v>
      </c>
      <c r="AP23" s="91">
        <f t="shared" si="100"/>
        <v>1.0865821654139682</v>
      </c>
      <c r="AQ23" s="91">
        <f>AK23/AH23</f>
        <v>1.0646481136560715</v>
      </c>
      <c r="AR23" s="91">
        <f t="shared" si="100"/>
        <v>1.1386245021538366</v>
      </c>
      <c r="AS23" s="91">
        <f t="shared" si="101"/>
        <v>1.6384596620239258</v>
      </c>
      <c r="AT23" s="91">
        <f t="shared" si="101"/>
        <v>1.8754419979398385</v>
      </c>
      <c r="AU23" s="91">
        <f t="shared" si="101"/>
        <v>1.2797126516266781</v>
      </c>
      <c r="AV23" s="87">
        <f t="shared" si="102"/>
        <v>10969999</v>
      </c>
      <c r="AW23" s="88">
        <v>9100000</v>
      </c>
      <c r="AX23" s="88">
        <v>1869999</v>
      </c>
      <c r="AY23" s="87">
        <f t="shared" si="103"/>
        <v>11027695.75</v>
      </c>
      <c r="AZ23" s="88">
        <v>9154469.1400000006</v>
      </c>
      <c r="BA23" s="88">
        <v>1873226.61</v>
      </c>
      <c r="BB23" s="87">
        <f t="shared" si="104"/>
        <v>10272416.219999999</v>
      </c>
      <c r="BC23" s="88">
        <v>8527548.5199999996</v>
      </c>
      <c r="BD23" s="88">
        <v>1744867.7000000002</v>
      </c>
      <c r="BE23" s="91">
        <f t="shared" si="152"/>
        <v>1.0052595036699639</v>
      </c>
      <c r="BF23" s="91">
        <f t="shared" si="152"/>
        <v>1.0059856197802199</v>
      </c>
      <c r="BG23" s="138">
        <f t="shared" si="153"/>
        <v>1.0017259955753988</v>
      </c>
      <c r="BH23" s="139">
        <f t="shared" si="105"/>
        <v>1.0735250124045306</v>
      </c>
      <c r="BI23" s="139">
        <f t="shared" si="105"/>
        <v>1.0735170979713171</v>
      </c>
      <c r="BJ23" s="139">
        <f t="shared" si="154"/>
        <v>1.0735636919635798</v>
      </c>
      <c r="BK23" s="87">
        <f t="shared" si="106"/>
        <v>2120000</v>
      </c>
      <c r="BL23" s="88">
        <v>2120000</v>
      </c>
      <c r="BM23" s="92"/>
      <c r="BN23" s="87">
        <f t="shared" si="107"/>
        <v>2126823.89</v>
      </c>
      <c r="BO23" s="88">
        <v>2126823.89</v>
      </c>
      <c r="BP23" s="92"/>
      <c r="BQ23" s="87">
        <f t="shared" si="108"/>
        <v>1418176.21</v>
      </c>
      <c r="BR23" s="88">
        <v>1418176.21</v>
      </c>
      <c r="BS23" s="92">
        <v>0</v>
      </c>
      <c r="BT23" s="91">
        <f t="shared" si="109"/>
        <v>1.003218816037736</v>
      </c>
      <c r="BU23" s="91">
        <f t="shared" si="109"/>
        <v>1.003218816037736</v>
      </c>
      <c r="BV23" s="132"/>
      <c r="BW23" s="91">
        <f t="shared" si="163"/>
        <v>1.4996894426821616</v>
      </c>
      <c r="BX23" s="91">
        <f t="shared" si="110"/>
        <v>1.4996894426821616</v>
      </c>
      <c r="BY23" s="132"/>
      <c r="BZ23" s="87">
        <f t="shared" si="111"/>
        <v>6000</v>
      </c>
      <c r="CA23" s="137">
        <v>6000</v>
      </c>
      <c r="CB23" s="137"/>
      <c r="CC23" s="87">
        <f t="shared" si="112"/>
        <v>5903.45</v>
      </c>
      <c r="CD23" s="88">
        <v>5903.45</v>
      </c>
      <c r="CE23" s="92"/>
      <c r="CF23" s="87">
        <f t="shared" si="113"/>
        <v>10651.4</v>
      </c>
      <c r="CG23" s="88">
        <v>10651.4</v>
      </c>
      <c r="CH23" s="92">
        <v>0</v>
      </c>
      <c r="CI23" s="91">
        <f t="shared" si="61"/>
        <v>1.0163548433543097</v>
      </c>
      <c r="CJ23" s="91">
        <f t="shared" si="61"/>
        <v>1.0163548433543097</v>
      </c>
      <c r="CK23" s="132"/>
      <c r="CL23" s="91">
        <f t="shared" si="161"/>
        <v>0.554241695927296</v>
      </c>
      <c r="CM23" s="91">
        <f t="shared" si="155"/>
        <v>0.554241695927296</v>
      </c>
      <c r="CN23" s="132"/>
      <c r="CO23" s="87">
        <f t="shared" si="114"/>
        <v>650000</v>
      </c>
      <c r="CP23" s="88">
        <v>650000</v>
      </c>
      <c r="CQ23" s="92"/>
      <c r="CR23" s="87">
        <f t="shared" si="115"/>
        <v>626861.80000000005</v>
      </c>
      <c r="CS23" s="88">
        <v>626861.80000000005</v>
      </c>
      <c r="CT23" s="92"/>
      <c r="CU23" s="87">
        <f t="shared" si="116"/>
        <v>193820.55</v>
      </c>
      <c r="CV23" s="88">
        <v>193820.55</v>
      </c>
      <c r="CW23" s="92">
        <v>0</v>
      </c>
      <c r="CX23" s="91">
        <f t="shared" si="117"/>
        <v>0.96440276923076929</v>
      </c>
      <c r="CY23" s="91">
        <f t="shared" si="117"/>
        <v>0.96440276923076929</v>
      </c>
      <c r="CZ23" s="91" t="str">
        <f t="shared" si="117"/>
        <v xml:space="preserve"> </v>
      </c>
      <c r="DA23" s="91" t="str">
        <f t="shared" si="118"/>
        <v>СВ.200</v>
      </c>
      <c r="DB23" s="91" t="str">
        <f t="shared" si="118"/>
        <v>СВ.200</v>
      </c>
      <c r="DC23" s="91" t="str">
        <f t="shared" si="118"/>
        <v xml:space="preserve"> </v>
      </c>
      <c r="DD23" s="87">
        <f t="shared" si="119"/>
        <v>1326551.3500000001</v>
      </c>
      <c r="DE23" s="88">
        <v>804271</v>
      </c>
      <c r="DF23" s="88">
        <v>522280.35</v>
      </c>
      <c r="DG23" s="87">
        <f t="shared" si="120"/>
        <v>1327175.5699999998</v>
      </c>
      <c r="DH23" s="88">
        <v>804270.76</v>
      </c>
      <c r="DI23" s="88">
        <v>522904.80999999994</v>
      </c>
      <c r="DJ23" s="87">
        <f t="shared" si="121"/>
        <v>816161.3</v>
      </c>
      <c r="DK23" s="92">
        <v>477337.25</v>
      </c>
      <c r="DL23" s="92">
        <v>338824.05</v>
      </c>
      <c r="DM23" s="91">
        <f t="shared" si="122"/>
        <v>1.0004705584898765</v>
      </c>
      <c r="DN23" s="91">
        <f t="shared" si="122"/>
        <v>0.99999970159311979</v>
      </c>
      <c r="DO23" s="91">
        <f t="shared" si="122"/>
        <v>1.0011956413830234</v>
      </c>
      <c r="DP23" s="91">
        <f t="shared" si="123"/>
        <v>1.6261192119743975</v>
      </c>
      <c r="DQ23" s="91">
        <f t="shared" si="123"/>
        <v>1.6849109513242473</v>
      </c>
      <c r="DR23" s="91">
        <f t="shared" si="123"/>
        <v>1.5432930749750495</v>
      </c>
      <c r="DS23" s="87">
        <f t="shared" si="156"/>
        <v>948425.97</v>
      </c>
      <c r="DT23" s="92"/>
      <c r="DU23" s="88">
        <v>948425.97</v>
      </c>
      <c r="DV23" s="87">
        <f t="shared" si="124"/>
        <v>1036524.3200000001</v>
      </c>
      <c r="DW23" s="92"/>
      <c r="DX23" s="88">
        <v>1036524.3200000001</v>
      </c>
      <c r="DY23" s="87">
        <f t="shared" si="125"/>
        <v>869720.65999999992</v>
      </c>
      <c r="DZ23" s="92">
        <v>0</v>
      </c>
      <c r="EA23" s="92">
        <v>869720.65999999992</v>
      </c>
      <c r="EB23" s="91">
        <f t="shared" si="157"/>
        <v>1.0928890106204072</v>
      </c>
      <c r="EC23" s="91" t="str">
        <f t="shared" si="157"/>
        <v xml:space="preserve"> </v>
      </c>
      <c r="ED23" s="91">
        <f t="shared" si="157"/>
        <v>1.0928890106204072</v>
      </c>
      <c r="EE23" s="91">
        <f t="shared" si="162"/>
        <v>1.1917899248248285</v>
      </c>
      <c r="EF23" s="91" t="str">
        <f t="shared" si="162"/>
        <v xml:space="preserve"> </v>
      </c>
      <c r="EG23" s="91">
        <f t="shared" si="162"/>
        <v>1.1917899248248285</v>
      </c>
      <c r="EH23" s="87">
        <f t="shared" si="126"/>
        <v>2978715.3</v>
      </c>
      <c r="EI23" s="88"/>
      <c r="EJ23" s="88">
        <v>2978715.3</v>
      </c>
      <c r="EK23" s="87">
        <f t="shared" si="127"/>
        <v>2937575.38</v>
      </c>
      <c r="EL23" s="92"/>
      <c r="EM23" s="88">
        <v>2937575.38</v>
      </c>
      <c r="EN23" s="87">
        <f t="shared" si="128"/>
        <v>4494674.3</v>
      </c>
      <c r="EO23" s="92">
        <v>0</v>
      </c>
      <c r="EP23" s="92">
        <v>4494674.3</v>
      </c>
      <c r="EQ23" s="91">
        <f t="shared" si="129"/>
        <v>0.98618870356626565</v>
      </c>
      <c r="ER23" s="91" t="str">
        <f t="shared" si="129"/>
        <v xml:space="preserve"> </v>
      </c>
      <c r="ES23" s="91">
        <f t="shared" si="129"/>
        <v>0.98618870356626565</v>
      </c>
      <c r="ET23" s="91">
        <f t="shared" si="130"/>
        <v>0.65356801937795583</v>
      </c>
      <c r="EU23" s="91" t="str">
        <f t="shared" si="130"/>
        <v xml:space="preserve"> </v>
      </c>
      <c r="EV23" s="91">
        <f t="shared" si="130"/>
        <v>0.65356801937795583</v>
      </c>
      <c r="EW23" s="87">
        <f t="shared" si="131"/>
        <v>2400000</v>
      </c>
      <c r="EX23" s="92">
        <v>2400000</v>
      </c>
      <c r="EY23" s="87"/>
      <c r="EZ23" s="87">
        <f t="shared" si="132"/>
        <v>2622547</v>
      </c>
      <c r="FA23" s="88">
        <v>2622547</v>
      </c>
      <c r="FB23" s="87"/>
      <c r="FC23" s="87">
        <f t="shared" si="133"/>
        <v>2643593</v>
      </c>
      <c r="FD23" s="88">
        <v>2643593</v>
      </c>
      <c r="FE23" s="87">
        <v>0</v>
      </c>
      <c r="FF23" s="91">
        <f t="shared" si="158"/>
        <v>1.0927279166666666</v>
      </c>
      <c r="FG23" s="91">
        <f t="shared" si="158"/>
        <v>1.0927279166666666</v>
      </c>
      <c r="FH23" s="91" t="str">
        <f t="shared" si="134"/>
        <v xml:space="preserve"> </v>
      </c>
      <c r="FI23" s="91">
        <f t="shared" si="159"/>
        <v>0.99203886528675178</v>
      </c>
      <c r="FJ23" s="91">
        <f>IF(FD23&lt;=0," ",IF(FA23&lt;=0," ",IF(FA23/FD23*100&gt;200,"СВ.200",FA23/FD23)))</f>
        <v>0.99203886528675178</v>
      </c>
      <c r="FK23" s="91" t="str">
        <f t="shared" si="160"/>
        <v xml:space="preserve"> </v>
      </c>
      <c r="FL23" s="87">
        <f t="shared" si="135"/>
        <v>1405500</v>
      </c>
      <c r="FM23" s="88">
        <v>1400000</v>
      </c>
      <c r="FN23" s="94">
        <v>5500</v>
      </c>
      <c r="FO23" s="87">
        <f t="shared" si="136"/>
        <v>1424658.44</v>
      </c>
      <c r="FP23" s="88">
        <v>1419208.44</v>
      </c>
      <c r="FQ23" s="94">
        <v>5450</v>
      </c>
      <c r="FR23" s="87">
        <f t="shared" si="137"/>
        <v>578513.51</v>
      </c>
      <c r="FS23" s="92">
        <v>572763.51</v>
      </c>
      <c r="FT23" s="87">
        <v>5750</v>
      </c>
      <c r="FU23" s="91">
        <f t="shared" si="138"/>
        <v>1.0136310494485947</v>
      </c>
      <c r="FV23" s="91">
        <f t="shared" si="138"/>
        <v>1.0137203142857143</v>
      </c>
      <c r="FW23" s="91">
        <f t="shared" si="138"/>
        <v>0.99090909090909096</v>
      </c>
      <c r="FX23" s="91" t="str">
        <f t="shared" si="139"/>
        <v>СВ.200</v>
      </c>
      <c r="FY23" s="91" t="str">
        <f t="shared" si="139"/>
        <v>СВ.200</v>
      </c>
      <c r="FZ23" s="91">
        <f t="shared" si="140"/>
        <v>1.0550458715596329</v>
      </c>
      <c r="GA23" s="87">
        <f t="shared" si="141"/>
        <v>0</v>
      </c>
      <c r="GB23" s="88">
        <v>0</v>
      </c>
      <c r="GC23" s="87"/>
      <c r="GD23" s="87">
        <f t="shared" si="142"/>
        <v>-226524.84999999998</v>
      </c>
      <c r="GE23" s="92">
        <v>-23161.71</v>
      </c>
      <c r="GF23" s="87">
        <v>-203363.13999999998</v>
      </c>
      <c r="GG23" s="91" t="str">
        <f>IF(GA23&lt;=0," ",IF(GD23&lt;0," ",IF(GD23=0," ",IF(GA23/GD23*100&gt;200,"СВ.200",GA23/GD23))))</f>
        <v xml:space="preserve"> </v>
      </c>
      <c r="GH23" s="108" t="str">
        <f t="shared" si="164"/>
        <v xml:space="preserve"> </v>
      </c>
      <c r="GI23" s="91" t="str">
        <f t="shared" si="143"/>
        <v xml:space="preserve"> </v>
      </c>
      <c r="GJ23" s="96">
        <f t="shared" si="24"/>
        <v>0.88314471349028156</v>
      </c>
      <c r="GK23" s="91">
        <f t="shared" si="24"/>
        <v>0.8917084332663936</v>
      </c>
      <c r="GL23" s="91">
        <f t="shared" si="24"/>
        <v>0.86966660254511186</v>
      </c>
      <c r="GM23" s="96">
        <f t="shared" si="25"/>
        <v>0.94446592286665143</v>
      </c>
      <c r="GN23" s="91">
        <f t="shared" si="25"/>
        <v>0.94044373418087146</v>
      </c>
      <c r="GO23" s="91">
        <f t="shared" si="25"/>
        <v>0.9538345471766545</v>
      </c>
      <c r="GP23" s="96">
        <f t="shared" si="26"/>
        <v>0.71679894298655022</v>
      </c>
      <c r="GQ23" s="91">
        <f t="shared" si="26"/>
        <v>0.69914022144054799</v>
      </c>
      <c r="GR23" s="91">
        <f t="shared" si="26"/>
        <v>0.74529573148924111</v>
      </c>
      <c r="GS23" s="96">
        <f t="shared" si="27"/>
        <v>0.79066233731653779</v>
      </c>
      <c r="GT23" s="91">
        <f t="shared" si="27"/>
        <v>0.78231710948962541</v>
      </c>
      <c r="GU23" s="91">
        <f t="shared" si="27"/>
        <v>0.80982744881675117</v>
      </c>
      <c r="GV23" s="96">
        <f t="shared" si="144"/>
        <v>0.13806327186114614</v>
      </c>
      <c r="GW23" s="91">
        <f t="shared" si="144"/>
        <v>0.18563394228360519</v>
      </c>
      <c r="GX23" s="91">
        <f t="shared" si="144"/>
        <v>6.1296030788310356E-2</v>
      </c>
      <c r="GY23" s="99">
        <f t="shared" si="30"/>
        <v>9.9781096204110395E-2</v>
      </c>
      <c r="GZ23" s="100">
        <f t="shared" si="30"/>
        <v>0.11889983644540805</v>
      </c>
      <c r="HA23" s="91">
        <f t="shared" si="30"/>
        <v>5.5874231578264454E-2</v>
      </c>
      <c r="HB23" s="96">
        <f t="shared" si="145"/>
        <v>1.9060564081022011E-2</v>
      </c>
      <c r="HC23" s="91">
        <f t="shared" si="145"/>
        <v>3.0871901824737077E-2</v>
      </c>
      <c r="HD23" s="91" t="str">
        <f t="shared" si="91"/>
        <v xml:space="preserve"> </v>
      </c>
      <c r="HE23" s="96">
        <f t="shared" si="32"/>
        <v>1.9243985687335482E-2</v>
      </c>
      <c r="HF23" s="91">
        <f t="shared" si="32"/>
        <v>2.7623558373717619E-2</v>
      </c>
      <c r="HG23" s="91" t="str">
        <f t="shared" si="92"/>
        <v xml:space="preserve"> </v>
      </c>
      <c r="HH23" s="96">
        <f t="shared" si="33"/>
        <v>1.4315688757224172E-4</v>
      </c>
      <c r="HI23" s="91">
        <f t="shared" si="33"/>
        <v>2.3186750192065662E-4</v>
      </c>
      <c r="HJ23" s="91" t="str">
        <f t="shared" si="33"/>
        <v xml:space="preserve"> </v>
      </c>
      <c r="HK23" s="96">
        <f t="shared" si="146"/>
        <v>5.3415756631312166E-5</v>
      </c>
      <c r="HL23" s="91">
        <f t="shared" si="146"/>
        <v>7.667503475396981E-5</v>
      </c>
      <c r="HM23" s="91" t="str">
        <f t="shared" si="86"/>
        <v xml:space="preserve"> </v>
      </c>
      <c r="HN23" s="96">
        <f t="shared" si="34"/>
        <v>6.0409296753379291E-2</v>
      </c>
      <c r="HO23" s="91" t="str">
        <f t="shared" si="34"/>
        <v xml:space="preserve"> </v>
      </c>
      <c r="HP23" s="91">
        <f t="shared" si="34"/>
        <v>0.1578948904127386</v>
      </c>
      <c r="HQ23" s="96">
        <f t="shared" si="35"/>
        <v>2.6579849339659751E-2</v>
      </c>
      <c r="HR23" s="91" t="str">
        <f t="shared" si="35"/>
        <v xml:space="preserve"> </v>
      </c>
      <c r="HS23" s="91">
        <f t="shared" si="35"/>
        <v>8.7621415468109434E-2</v>
      </c>
      <c r="HT23" s="96">
        <f t="shared" si="36"/>
        <v>1.1689214820856962E-2</v>
      </c>
      <c r="HU23" s="91" t="str">
        <f t="shared" si="36"/>
        <v xml:space="preserve"> </v>
      </c>
      <c r="HV23" s="91">
        <f t="shared" si="36"/>
        <v>3.0552702851104181E-2</v>
      </c>
      <c r="HW23" s="96">
        <f t="shared" si="37"/>
        <v>9.3787075048584034E-3</v>
      </c>
      <c r="HX23" s="91" t="str">
        <f t="shared" si="37"/>
        <v xml:space="preserve"> </v>
      </c>
      <c r="HY23" s="91">
        <f t="shared" si="37"/>
        <v>3.0917241717051569E-2</v>
      </c>
      <c r="HZ23" s="96">
        <f t="shared" si="38"/>
        <v>7.7753340884853571E-3</v>
      </c>
      <c r="IA23" s="91">
        <f t="shared" si="38"/>
        <v>1.2468336956175436E-2</v>
      </c>
      <c r="IB23" s="140">
        <f t="shared" si="38"/>
        <v>2.0199363942193698E-4</v>
      </c>
      <c r="IC23" s="96">
        <f t="shared" si="39"/>
        <v>1.2890633191402458E-2</v>
      </c>
      <c r="ID23" s="91">
        <f t="shared" si="39"/>
        <v>1.8432925909447402E-2</v>
      </c>
      <c r="IE23" s="91">
        <f t="shared" si="39"/>
        <v>1.6256151843878689E-4</v>
      </c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</row>
    <row r="24" spans="1:256" s="102" customFormat="1" outlineLevel="1" x14ac:dyDescent="0.2">
      <c r="A24" s="85">
        <v>13</v>
      </c>
      <c r="B24" s="86" t="s">
        <v>100</v>
      </c>
      <c r="C24" s="87">
        <f t="shared" si="147"/>
        <v>328012162.64999998</v>
      </c>
      <c r="D24" s="137">
        <v>177448970.75</v>
      </c>
      <c r="E24" s="88">
        <v>150563191.90000001</v>
      </c>
      <c r="F24" s="87">
        <f t="shared" si="148"/>
        <v>353090184.65999997</v>
      </c>
      <c r="G24" s="137">
        <v>200631477.63999999</v>
      </c>
      <c r="H24" s="88">
        <v>152458707.01999998</v>
      </c>
      <c r="I24" s="87">
        <f t="shared" si="149"/>
        <v>281261283.93000001</v>
      </c>
      <c r="J24" s="137">
        <v>147533539.94</v>
      </c>
      <c r="K24" s="88">
        <v>133727743.98999999</v>
      </c>
      <c r="L24" s="91">
        <f t="shared" si="150"/>
        <v>1.0764545491465787</v>
      </c>
      <c r="M24" s="91">
        <f t="shared" si="150"/>
        <v>1.1306432310766164</v>
      </c>
      <c r="N24" s="91">
        <f t="shared" si="150"/>
        <v>1.0125894987750985</v>
      </c>
      <c r="O24" s="91">
        <f t="shared" si="94"/>
        <v>1.2553814009747486</v>
      </c>
      <c r="P24" s="91">
        <f t="shared" si="94"/>
        <v>1.3599041799010194</v>
      </c>
      <c r="Q24" s="91">
        <f t="shared" si="94"/>
        <v>1.1400678907093555</v>
      </c>
      <c r="R24" s="87">
        <f t="shared" si="95"/>
        <v>293615978.52999997</v>
      </c>
      <c r="S24" s="88">
        <v>164026664</v>
      </c>
      <c r="T24" s="88">
        <v>129589314.53</v>
      </c>
      <c r="U24" s="87">
        <f t="shared" si="42"/>
        <v>320114555.14999998</v>
      </c>
      <c r="V24" s="88">
        <v>189848371.31</v>
      </c>
      <c r="W24" s="88">
        <v>130266183.84</v>
      </c>
      <c r="X24" s="87">
        <f t="shared" si="43"/>
        <v>251818892.25</v>
      </c>
      <c r="Y24" s="88">
        <v>137701288.75</v>
      </c>
      <c r="Z24" s="88">
        <v>114117603.5</v>
      </c>
      <c r="AA24" s="91">
        <f t="shared" si="151"/>
        <v>1.0902490959540627</v>
      </c>
      <c r="AB24" s="91">
        <f t="shared" si="151"/>
        <v>1.1574238400044519</v>
      </c>
      <c r="AC24" s="91">
        <f t="shared" si="151"/>
        <v>1.0052231876714133</v>
      </c>
      <c r="AD24" s="91">
        <f t="shared" si="96"/>
        <v>1.2712094485436685</v>
      </c>
      <c r="AE24" s="91">
        <f t="shared" si="96"/>
        <v>1.3786971279163138</v>
      </c>
      <c r="AF24" s="91">
        <f t="shared" si="96"/>
        <v>1.1415082322509515</v>
      </c>
      <c r="AG24" s="87">
        <f t="shared" si="97"/>
        <v>226329000.06</v>
      </c>
      <c r="AH24" s="88">
        <v>121410544</v>
      </c>
      <c r="AI24" s="88">
        <v>104918456.06</v>
      </c>
      <c r="AJ24" s="87">
        <f t="shared" si="98"/>
        <v>254561898.31</v>
      </c>
      <c r="AK24" s="88">
        <v>146856873.46000001</v>
      </c>
      <c r="AL24" s="88">
        <v>107705024.85000001</v>
      </c>
      <c r="AM24" s="87">
        <f t="shared" si="99"/>
        <v>210766567.63</v>
      </c>
      <c r="AN24" s="94">
        <v>114730761.69</v>
      </c>
      <c r="AO24" s="94">
        <v>96035805.939999998</v>
      </c>
      <c r="AP24" s="91">
        <f t="shared" si="100"/>
        <v>1.1247427339957117</v>
      </c>
      <c r="AQ24" s="91">
        <f t="shared" si="100"/>
        <v>1.2095891231654476</v>
      </c>
      <c r="AR24" s="91">
        <f t="shared" si="100"/>
        <v>1.0265593766306134</v>
      </c>
      <c r="AS24" s="91">
        <f t="shared" si="101"/>
        <v>1.2077906907744618</v>
      </c>
      <c r="AT24" s="91">
        <f t="shared" si="101"/>
        <v>1.2800130609853708</v>
      </c>
      <c r="AU24" s="91">
        <f t="shared" si="101"/>
        <v>1.1215090433800343</v>
      </c>
      <c r="AV24" s="87">
        <f t="shared" si="102"/>
        <v>18288900</v>
      </c>
      <c r="AW24" s="88">
        <v>15695200</v>
      </c>
      <c r="AX24" s="88">
        <v>2593700</v>
      </c>
      <c r="AY24" s="87">
        <f t="shared" si="103"/>
        <v>18234855.710000001</v>
      </c>
      <c r="AZ24" s="88">
        <v>15638443.65</v>
      </c>
      <c r="BA24" s="88">
        <v>2596412.06</v>
      </c>
      <c r="BB24" s="87">
        <f t="shared" si="104"/>
        <v>17133813.030000001</v>
      </c>
      <c r="BC24" s="88">
        <v>14565708.93</v>
      </c>
      <c r="BD24" s="88">
        <v>2568104.0999999996</v>
      </c>
      <c r="BE24" s="91">
        <f t="shared" si="152"/>
        <v>0.99704496771265638</v>
      </c>
      <c r="BF24" s="91">
        <f t="shared" si="152"/>
        <v>0.99638384028237936</v>
      </c>
      <c r="BG24" s="138">
        <f t="shared" si="153"/>
        <v>1.0010456336507692</v>
      </c>
      <c r="BH24" s="139">
        <f t="shared" si="105"/>
        <v>1.0642613922582298</v>
      </c>
      <c r="BI24" s="139">
        <f t="shared" si="105"/>
        <v>1.0736479580331695</v>
      </c>
      <c r="BJ24" s="139">
        <f t="shared" si="154"/>
        <v>1.0110229020700525</v>
      </c>
      <c r="BK24" s="87">
        <f t="shared" si="106"/>
        <v>6185020</v>
      </c>
      <c r="BL24" s="88">
        <v>6185020</v>
      </c>
      <c r="BM24" s="92"/>
      <c r="BN24" s="87">
        <f t="shared" si="107"/>
        <v>6310453.0899999999</v>
      </c>
      <c r="BO24" s="88">
        <v>6310453.0899999999</v>
      </c>
      <c r="BP24" s="92"/>
      <c r="BQ24" s="87">
        <f t="shared" si="108"/>
        <v>4207839.07</v>
      </c>
      <c r="BR24" s="88">
        <v>4207839.07</v>
      </c>
      <c r="BS24" s="92">
        <v>0</v>
      </c>
      <c r="BT24" s="91">
        <f t="shared" si="109"/>
        <v>1.0202801429906452</v>
      </c>
      <c r="BU24" s="91">
        <f t="shared" si="109"/>
        <v>1.0202801429906452</v>
      </c>
      <c r="BV24" s="132"/>
      <c r="BW24" s="91">
        <f t="shared" si="163"/>
        <v>1.499689742174479</v>
      </c>
      <c r="BX24" s="91">
        <f t="shared" si="110"/>
        <v>1.499689742174479</v>
      </c>
      <c r="BY24" s="132"/>
      <c r="BZ24" s="87">
        <f t="shared" si="111"/>
        <v>300</v>
      </c>
      <c r="CA24" s="137">
        <v>300</v>
      </c>
      <c r="CB24" s="137"/>
      <c r="CC24" s="87">
        <f t="shared" si="112"/>
        <v>1897.35</v>
      </c>
      <c r="CD24" s="88">
        <v>1897.35</v>
      </c>
      <c r="CE24" s="92"/>
      <c r="CF24" s="87">
        <f t="shared" si="113"/>
        <v>8545.18</v>
      </c>
      <c r="CG24" s="88">
        <v>8545.18</v>
      </c>
      <c r="CH24" s="92">
        <v>0</v>
      </c>
      <c r="CI24" s="91">
        <f t="shared" si="61"/>
        <v>0.15811526602893511</v>
      </c>
      <c r="CJ24" s="91">
        <f t="shared" si="61"/>
        <v>0.15811526602893511</v>
      </c>
      <c r="CK24" s="132"/>
      <c r="CL24" s="91">
        <f t="shared" si="161"/>
        <v>0.22203745269262903</v>
      </c>
      <c r="CM24" s="91">
        <f t="shared" si="155"/>
        <v>0.22203745269262903</v>
      </c>
      <c r="CN24" s="132"/>
      <c r="CO24" s="87">
        <f t="shared" si="114"/>
        <v>1445000</v>
      </c>
      <c r="CP24" s="88">
        <v>1445000</v>
      </c>
      <c r="CQ24" s="92"/>
      <c r="CR24" s="87">
        <f t="shared" si="115"/>
        <v>1457571.97</v>
      </c>
      <c r="CS24" s="88">
        <v>1457571.97</v>
      </c>
      <c r="CT24" s="92"/>
      <c r="CU24" s="87">
        <f t="shared" si="116"/>
        <v>600678.30000000005</v>
      </c>
      <c r="CV24" s="88">
        <v>600678.30000000005</v>
      </c>
      <c r="CW24" s="92">
        <v>0</v>
      </c>
      <c r="CX24" s="91">
        <f t="shared" si="117"/>
        <v>1.0087003252595155</v>
      </c>
      <c r="CY24" s="91">
        <f t="shared" si="117"/>
        <v>1.0087003252595155</v>
      </c>
      <c r="CZ24" s="91" t="str">
        <f t="shared" si="117"/>
        <v xml:space="preserve"> </v>
      </c>
      <c r="DA24" s="91" t="str">
        <f t="shared" si="118"/>
        <v>СВ.200</v>
      </c>
      <c r="DB24" s="91" t="str">
        <f t="shared" si="118"/>
        <v>СВ.200</v>
      </c>
      <c r="DC24" s="91" t="str">
        <f t="shared" si="118"/>
        <v xml:space="preserve"> </v>
      </c>
      <c r="DD24" s="87">
        <f t="shared" si="119"/>
        <v>25823715.23</v>
      </c>
      <c r="DE24" s="88">
        <v>18065600</v>
      </c>
      <c r="DF24" s="88">
        <v>7758115.2300000004</v>
      </c>
      <c r="DG24" s="87">
        <f t="shared" si="120"/>
        <v>25810618.760000002</v>
      </c>
      <c r="DH24" s="88">
        <v>18065583.73</v>
      </c>
      <c r="DI24" s="88">
        <v>7745035.0300000003</v>
      </c>
      <c r="DJ24" s="87">
        <f t="shared" si="121"/>
        <v>4456076.9000000004</v>
      </c>
      <c r="DK24" s="92">
        <v>3118098.23</v>
      </c>
      <c r="DL24" s="92">
        <v>1337978.67</v>
      </c>
      <c r="DM24" s="91">
        <f t="shared" si="122"/>
        <v>0.99949285105247809</v>
      </c>
      <c r="DN24" s="91">
        <f t="shared" si="122"/>
        <v>0.9999990993933221</v>
      </c>
      <c r="DO24" s="91">
        <f t="shared" si="122"/>
        <v>0.99831399771565388</v>
      </c>
      <c r="DP24" s="91" t="str">
        <f t="shared" si="123"/>
        <v>СВ.200</v>
      </c>
      <c r="DQ24" s="91" t="str">
        <f t="shared" si="123"/>
        <v>СВ.200</v>
      </c>
      <c r="DR24" s="91" t="str">
        <f t="shared" si="123"/>
        <v>СВ.200</v>
      </c>
      <c r="DS24" s="87">
        <f t="shared" si="156"/>
        <v>1871800.9300000002</v>
      </c>
      <c r="DT24" s="92"/>
      <c r="DU24" s="88">
        <v>1871800.9300000002</v>
      </c>
      <c r="DV24" s="87">
        <f t="shared" si="124"/>
        <v>1846389.7400000002</v>
      </c>
      <c r="DW24" s="92"/>
      <c r="DX24" s="88">
        <v>1846389.7400000002</v>
      </c>
      <c r="DY24" s="87">
        <f t="shared" si="125"/>
        <v>2161461.14</v>
      </c>
      <c r="DZ24" s="92">
        <v>0</v>
      </c>
      <c r="EA24" s="92">
        <v>2161461.14</v>
      </c>
      <c r="EB24" s="91">
        <f t="shared" si="157"/>
        <v>0.98642420270621411</v>
      </c>
      <c r="EC24" s="91" t="str">
        <f t="shared" si="157"/>
        <v xml:space="preserve"> </v>
      </c>
      <c r="ED24" s="91">
        <f t="shared" si="157"/>
        <v>0.98642420270621411</v>
      </c>
      <c r="EE24" s="91">
        <f t="shared" si="162"/>
        <v>0.85423221626829715</v>
      </c>
      <c r="EF24" s="91" t="str">
        <f t="shared" si="162"/>
        <v xml:space="preserve"> </v>
      </c>
      <c r="EG24" s="91">
        <f t="shared" si="162"/>
        <v>0.85423221626829715</v>
      </c>
      <c r="EH24" s="87">
        <f t="shared" si="126"/>
        <v>12436492.310000001</v>
      </c>
      <c r="EI24" s="88"/>
      <c r="EJ24" s="88">
        <v>12436492.310000001</v>
      </c>
      <c r="EK24" s="87">
        <f t="shared" si="127"/>
        <v>10368822.16</v>
      </c>
      <c r="EL24" s="92"/>
      <c r="EM24" s="88">
        <v>10368822.16</v>
      </c>
      <c r="EN24" s="87">
        <f t="shared" si="128"/>
        <v>12003703.649999999</v>
      </c>
      <c r="EO24" s="92">
        <v>0</v>
      </c>
      <c r="EP24" s="92">
        <v>12003703.649999999</v>
      </c>
      <c r="EQ24" s="91">
        <f t="shared" si="129"/>
        <v>0.83374169352097638</v>
      </c>
      <c r="ER24" s="91" t="str">
        <f t="shared" si="129"/>
        <v xml:space="preserve"> </v>
      </c>
      <c r="ES24" s="91">
        <f t="shared" si="129"/>
        <v>0.83374169352097638</v>
      </c>
      <c r="ET24" s="91">
        <f t="shared" si="130"/>
        <v>0.8638019116708201</v>
      </c>
      <c r="EU24" s="91" t="str">
        <f t="shared" si="130"/>
        <v xml:space="preserve"> </v>
      </c>
      <c r="EV24" s="91">
        <f t="shared" si="130"/>
        <v>0.8638019116708201</v>
      </c>
      <c r="EW24" s="87">
        <f t="shared" si="131"/>
        <v>0</v>
      </c>
      <c r="EX24" s="92">
        <v>0</v>
      </c>
      <c r="EY24" s="87"/>
      <c r="EZ24" s="87">
        <f t="shared" si="132"/>
        <v>0</v>
      </c>
      <c r="FA24" s="88">
        <v>0</v>
      </c>
      <c r="FB24" s="87"/>
      <c r="FC24" s="87">
        <f t="shared" si="133"/>
        <v>0</v>
      </c>
      <c r="FD24" s="88">
        <v>0</v>
      </c>
      <c r="FE24" s="87">
        <v>0</v>
      </c>
      <c r="FF24" s="91" t="str">
        <f t="shared" si="158"/>
        <v xml:space="preserve"> </v>
      </c>
      <c r="FG24" s="91" t="str">
        <f t="shared" si="158"/>
        <v xml:space="preserve"> </v>
      </c>
      <c r="FH24" s="91" t="str">
        <f t="shared" si="134"/>
        <v xml:space="preserve"> </v>
      </c>
      <c r="FI24" s="91" t="str">
        <f t="shared" si="159"/>
        <v xml:space="preserve"> </v>
      </c>
      <c r="FJ24" s="91" t="str">
        <f t="shared" si="159"/>
        <v xml:space="preserve"> </v>
      </c>
      <c r="FK24" s="91" t="str">
        <f t="shared" si="160"/>
        <v xml:space="preserve"> </v>
      </c>
      <c r="FL24" s="87">
        <f t="shared" si="135"/>
        <v>1235750</v>
      </c>
      <c r="FM24" s="88">
        <v>1225000</v>
      </c>
      <c r="FN24" s="94">
        <v>10750</v>
      </c>
      <c r="FO24" s="87">
        <f t="shared" si="136"/>
        <v>1522048.06</v>
      </c>
      <c r="FP24" s="88">
        <v>1517548.06</v>
      </c>
      <c r="FQ24" s="94">
        <v>4500</v>
      </c>
      <c r="FR24" s="87">
        <f t="shared" si="137"/>
        <v>480207.35</v>
      </c>
      <c r="FS24" s="92">
        <v>469657.35</v>
      </c>
      <c r="FT24" s="87">
        <v>10550</v>
      </c>
      <c r="FU24" s="91">
        <f t="shared" si="138"/>
        <v>1.2316795953874167</v>
      </c>
      <c r="FV24" s="91">
        <f t="shared" si="138"/>
        <v>1.238814742857143</v>
      </c>
      <c r="FW24" s="91">
        <f t="shared" si="138"/>
        <v>0.41860465116279072</v>
      </c>
      <c r="FX24" s="91" t="str">
        <f t="shared" si="139"/>
        <v>СВ.200</v>
      </c>
      <c r="FY24" s="91" t="str">
        <f t="shared" si="139"/>
        <v>СВ.200</v>
      </c>
      <c r="FZ24" s="91" t="str">
        <f t="shared" si="140"/>
        <v>СВ.200</v>
      </c>
      <c r="GA24" s="87">
        <f t="shared" si="141"/>
        <v>0</v>
      </c>
      <c r="GB24" s="88">
        <v>0</v>
      </c>
      <c r="GC24" s="87"/>
      <c r="GD24" s="87">
        <f t="shared" si="142"/>
        <v>0</v>
      </c>
      <c r="GE24" s="92">
        <v>0</v>
      </c>
      <c r="GF24" s="87">
        <v>0</v>
      </c>
      <c r="GG24" s="91" t="str">
        <f>IF(GA24&lt;0," ",IF(GD24&lt;0," ",IF(GD24=0," ",IF(GA24/GD24*100&gt;200,"СВ.200",GA24/GD24))))</f>
        <v xml:space="preserve"> </v>
      </c>
      <c r="GH24" s="108" t="str">
        <f t="shared" si="164"/>
        <v xml:space="preserve"> </v>
      </c>
      <c r="GI24" s="91" t="str">
        <f t="shared" si="143"/>
        <v xml:space="preserve"> </v>
      </c>
      <c r="GJ24" s="96">
        <f t="shared" si="24"/>
        <v>0.89532014051629094</v>
      </c>
      <c r="GK24" s="91">
        <f t="shared" si="24"/>
        <v>0.93335582407906259</v>
      </c>
      <c r="GL24" s="91">
        <f t="shared" si="24"/>
        <v>0.85335772589219472</v>
      </c>
      <c r="GM24" s="96">
        <f t="shared" si="25"/>
        <v>0.90660847867591365</v>
      </c>
      <c r="GN24" s="91">
        <f t="shared" si="25"/>
        <v>0.94625416481580982</v>
      </c>
      <c r="GO24" s="91">
        <f t="shared" si="25"/>
        <v>0.85443584289948948</v>
      </c>
      <c r="GP24" s="96">
        <f t="shared" si="26"/>
        <v>0.83697678814644216</v>
      </c>
      <c r="GQ24" s="91">
        <f t="shared" si="26"/>
        <v>0.83318582368750704</v>
      </c>
      <c r="GR24" s="91">
        <f t="shared" si="26"/>
        <v>0.84155119801477429</v>
      </c>
      <c r="GS24" s="96">
        <f t="shared" si="27"/>
        <v>0.79522125506201002</v>
      </c>
      <c r="GT24" s="91">
        <f t="shared" si="27"/>
        <v>0.7735482398224004</v>
      </c>
      <c r="GU24" s="91">
        <f t="shared" si="27"/>
        <v>0.82680724709253139</v>
      </c>
      <c r="GV24" s="96">
        <f t="shared" si="144"/>
        <v>6.8040220798803078E-2</v>
      </c>
      <c r="GW24" s="91">
        <f t="shared" si="144"/>
        <v>0.10577757886089501</v>
      </c>
      <c r="GX24" s="91">
        <f t="shared" si="144"/>
        <v>2.2504013589805184E-2</v>
      </c>
      <c r="GY24" s="99">
        <f t="shared" si="30"/>
        <v>5.6963532012643016E-2</v>
      </c>
      <c r="GZ24" s="100">
        <f t="shared" si="30"/>
        <v>8.2373335847397214E-2</v>
      </c>
      <c r="HA24" s="91">
        <f t="shared" si="30"/>
        <v>1.9931589177349773E-2</v>
      </c>
      <c r="HB24" s="96">
        <f t="shared" si="145"/>
        <v>1.6709783100080332E-2</v>
      </c>
      <c r="HC24" s="91">
        <f t="shared" si="145"/>
        <v>3.0557731944248056E-2</v>
      </c>
      <c r="HD24" s="91" t="str">
        <f t="shared" si="91"/>
        <v xml:space="preserve"> </v>
      </c>
      <c r="HE24" s="96">
        <f t="shared" si="32"/>
        <v>1.9713108912036301E-2</v>
      </c>
      <c r="HF24" s="91">
        <f t="shared" si="32"/>
        <v>3.3239437591464895E-2</v>
      </c>
      <c r="HG24" s="91" t="str">
        <f t="shared" si="92"/>
        <v xml:space="preserve"> </v>
      </c>
      <c r="HH24" s="96">
        <f t="shared" si="33"/>
        <v>3.3933832063388406E-5</v>
      </c>
      <c r="HI24" s="91">
        <f t="shared" si="33"/>
        <v>6.2055918848471933E-5</v>
      </c>
      <c r="HJ24" s="91" t="str">
        <f t="shared" si="33"/>
        <v xml:space="preserve"> </v>
      </c>
      <c r="HK24" s="96">
        <f t="shared" si="146"/>
        <v>5.9270969391283555E-6</v>
      </c>
      <c r="HL24" s="91">
        <f t="shared" si="146"/>
        <v>9.9940283232762173E-6</v>
      </c>
      <c r="HM24" s="91" t="str">
        <f t="shared" si="86"/>
        <v xml:space="preserve"> </v>
      </c>
      <c r="HN24" s="96">
        <f t="shared" si="34"/>
        <v>4.766800275685034E-2</v>
      </c>
      <c r="HO24" s="91" t="str">
        <f t="shared" si="34"/>
        <v xml:space="preserve"> </v>
      </c>
      <c r="HP24" s="91">
        <f t="shared" si="34"/>
        <v>0.10518713399024365</v>
      </c>
      <c r="HQ24" s="96">
        <f t="shared" si="35"/>
        <v>3.2390973772315208E-2</v>
      </c>
      <c r="HR24" s="91" t="str">
        <f t="shared" si="35"/>
        <v xml:space="preserve"> </v>
      </c>
      <c r="HS24" s="91">
        <f t="shared" si="35"/>
        <v>7.9597189802808305E-2</v>
      </c>
      <c r="HT24" s="96">
        <f t="shared" si="36"/>
        <v>8.5833954739748097E-3</v>
      </c>
      <c r="HU24" s="91" t="str">
        <f t="shared" si="36"/>
        <v xml:space="preserve"> </v>
      </c>
      <c r="HV24" s="91">
        <f t="shared" si="36"/>
        <v>1.8940646085334242E-2</v>
      </c>
      <c r="HW24" s="96">
        <f t="shared" si="37"/>
        <v>5.7679031156043963E-3</v>
      </c>
      <c r="HX24" s="91" t="str">
        <f t="shared" si="37"/>
        <v xml:space="preserve"> </v>
      </c>
      <c r="HY24" s="91">
        <f t="shared" si="37"/>
        <v>1.417397582067681E-2</v>
      </c>
      <c r="HZ24" s="96">
        <f t="shared" si="38"/>
        <v>1.906955215747916E-3</v>
      </c>
      <c r="IA24" s="91">
        <f t="shared" si="38"/>
        <v>3.4106968370693626E-3</v>
      </c>
      <c r="IB24" s="140">
        <f t="shared" si="38"/>
        <v>9.2448488895930948E-5</v>
      </c>
      <c r="IC24" s="96">
        <f t="shared" si="39"/>
        <v>4.7546980776515943E-3</v>
      </c>
      <c r="ID24" s="91">
        <f t="shared" si="39"/>
        <v>7.9934742106479439E-3</v>
      </c>
      <c r="IE24" s="91">
        <f t="shared" si="39"/>
        <v>3.4544652091191557E-5</v>
      </c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spans="1:256" s="102" customFormat="1" outlineLevel="1" x14ac:dyDescent="0.2">
      <c r="A25" s="85">
        <v>14</v>
      </c>
      <c r="B25" s="86" t="s">
        <v>101</v>
      </c>
      <c r="C25" s="87">
        <f t="shared" si="147"/>
        <v>185759539.58999997</v>
      </c>
      <c r="D25" s="137">
        <v>101371841.45999999</v>
      </c>
      <c r="E25" s="88">
        <v>84387698.129999995</v>
      </c>
      <c r="F25" s="87">
        <f t="shared" si="148"/>
        <v>194055734.46000001</v>
      </c>
      <c r="G25" s="137">
        <v>105294453.87</v>
      </c>
      <c r="H25" s="88">
        <v>88761280.590000004</v>
      </c>
      <c r="I25" s="87">
        <f t="shared" si="149"/>
        <v>183880656.69</v>
      </c>
      <c r="J25" s="137">
        <v>93900665.25</v>
      </c>
      <c r="K25" s="88">
        <v>89979991.439999998</v>
      </c>
      <c r="L25" s="91">
        <f t="shared" si="150"/>
        <v>1.0446609357899519</v>
      </c>
      <c r="M25" s="91">
        <f t="shared" si="150"/>
        <v>1.0386952861219141</v>
      </c>
      <c r="N25" s="91">
        <f t="shared" si="150"/>
        <v>1.0518272515652989</v>
      </c>
      <c r="O25" s="91">
        <f t="shared" si="94"/>
        <v>1.0553352264080389</v>
      </c>
      <c r="P25" s="91">
        <f t="shared" si="94"/>
        <v>1.1213387422726486</v>
      </c>
      <c r="Q25" s="91">
        <f t="shared" si="94"/>
        <v>0.98645575721339507</v>
      </c>
      <c r="R25" s="87">
        <f t="shared" si="95"/>
        <v>167708749.75999999</v>
      </c>
      <c r="S25" s="88">
        <v>87870478.590000004</v>
      </c>
      <c r="T25" s="88">
        <v>79838271.169999987</v>
      </c>
      <c r="U25" s="87">
        <f t="shared" si="42"/>
        <v>177456119.47000003</v>
      </c>
      <c r="V25" s="88">
        <v>93134171.460000008</v>
      </c>
      <c r="W25" s="88">
        <v>84321948.010000005</v>
      </c>
      <c r="X25" s="87">
        <f t="shared" si="43"/>
        <v>156468397.06</v>
      </c>
      <c r="Y25" s="88">
        <v>78214764.140000001</v>
      </c>
      <c r="Z25" s="88">
        <v>78253632.920000002</v>
      </c>
      <c r="AA25" s="91">
        <f t="shared" si="151"/>
        <v>1.0581208179295893</v>
      </c>
      <c r="AB25" s="91">
        <f t="shared" si="151"/>
        <v>1.0599028587810495</v>
      </c>
      <c r="AC25" s="91">
        <f t="shared" si="151"/>
        <v>1.0561594931139342</v>
      </c>
      <c r="AD25" s="91">
        <f t="shared" si="96"/>
        <v>1.1341339388934366</v>
      </c>
      <c r="AE25" s="91">
        <f t="shared" si="96"/>
        <v>1.190749246437605</v>
      </c>
      <c r="AF25" s="91">
        <f t="shared" si="96"/>
        <v>1.0775467523176048</v>
      </c>
      <c r="AG25" s="87">
        <f t="shared" si="97"/>
        <v>135600764.71000001</v>
      </c>
      <c r="AH25" s="88">
        <v>66218174.630000003</v>
      </c>
      <c r="AI25" s="88">
        <v>69382590.079999998</v>
      </c>
      <c r="AJ25" s="87">
        <f t="shared" si="98"/>
        <v>146930771.73000002</v>
      </c>
      <c r="AK25" s="88">
        <v>71403539.909999996</v>
      </c>
      <c r="AL25" s="88">
        <v>75527231.820000008</v>
      </c>
      <c r="AM25" s="87">
        <f t="shared" si="99"/>
        <v>128852571.56999999</v>
      </c>
      <c r="AN25" s="94">
        <v>60900007.619999997</v>
      </c>
      <c r="AO25" s="94">
        <v>67952563.950000003</v>
      </c>
      <c r="AP25" s="91">
        <f t="shared" si="100"/>
        <v>1.0835541528414734</v>
      </c>
      <c r="AQ25" s="91">
        <f t="shared" si="100"/>
        <v>1.0783072820864315</v>
      </c>
      <c r="AR25" s="91">
        <f t="shared" si="100"/>
        <v>1.0885617232351095</v>
      </c>
      <c r="AS25" s="91">
        <f t="shared" si="101"/>
        <v>1.1403014308502095</v>
      </c>
      <c r="AT25" s="91">
        <f t="shared" si="101"/>
        <v>1.1724717730010688</v>
      </c>
      <c r="AU25" s="91">
        <f t="shared" si="101"/>
        <v>1.1114699347558614</v>
      </c>
      <c r="AV25" s="87">
        <f t="shared" si="102"/>
        <v>12590590.01</v>
      </c>
      <c r="AW25" s="88">
        <v>11053552.99</v>
      </c>
      <c r="AX25" s="88">
        <v>1537037.02</v>
      </c>
      <c r="AY25" s="87">
        <f t="shared" si="103"/>
        <v>12445844.640000001</v>
      </c>
      <c r="AZ25" s="88">
        <v>10914808.15</v>
      </c>
      <c r="BA25" s="88">
        <v>1531036.49</v>
      </c>
      <c r="BB25" s="87">
        <f t="shared" si="104"/>
        <v>11594186.24</v>
      </c>
      <c r="BC25" s="88">
        <v>10167461.710000001</v>
      </c>
      <c r="BD25" s="88">
        <v>1426724.53</v>
      </c>
      <c r="BE25" s="91">
        <f t="shared" si="152"/>
        <v>0.98850368649244902</v>
      </c>
      <c r="BF25" s="91">
        <f t="shared" si="152"/>
        <v>0.98744794184046336</v>
      </c>
      <c r="BG25" s="138">
        <f t="shared" si="153"/>
        <v>0.99609604067961877</v>
      </c>
      <c r="BH25" s="139">
        <f t="shared" si="105"/>
        <v>1.0734556425410673</v>
      </c>
      <c r="BI25" s="139">
        <f t="shared" si="105"/>
        <v>1.0735037378370416</v>
      </c>
      <c r="BJ25" s="139">
        <f t="shared" si="154"/>
        <v>1.073112894470245</v>
      </c>
      <c r="BK25" s="87">
        <f t="shared" si="106"/>
        <v>3939555.28</v>
      </c>
      <c r="BL25" s="88">
        <v>3939555.28</v>
      </c>
      <c r="BM25" s="92"/>
      <c r="BN25" s="87">
        <f t="shared" si="107"/>
        <v>3982324.72</v>
      </c>
      <c r="BO25" s="88">
        <v>3982324.72</v>
      </c>
      <c r="BP25" s="92"/>
      <c r="BQ25" s="87">
        <f t="shared" si="108"/>
        <v>2655432.39</v>
      </c>
      <c r="BR25" s="88">
        <v>2655432.39</v>
      </c>
      <c r="BS25" s="92">
        <v>0</v>
      </c>
      <c r="BT25" s="91">
        <f t="shared" si="109"/>
        <v>1.0108564132142348</v>
      </c>
      <c r="BU25" s="91">
        <f t="shared" si="109"/>
        <v>1.0108564132142348</v>
      </c>
      <c r="BV25" s="132"/>
      <c r="BW25" s="91">
        <f t="shared" si="163"/>
        <v>1.4996897435599932</v>
      </c>
      <c r="BX25" s="91">
        <f t="shared" si="110"/>
        <v>1.4996897435599932</v>
      </c>
      <c r="BY25" s="132"/>
      <c r="BZ25" s="87">
        <f t="shared" si="111"/>
        <v>5403.35</v>
      </c>
      <c r="CA25" s="137">
        <v>5403.35</v>
      </c>
      <c r="CB25" s="137"/>
      <c r="CC25" s="87">
        <f t="shared" si="112"/>
        <v>5404.22</v>
      </c>
      <c r="CD25" s="88">
        <v>5404.22</v>
      </c>
      <c r="CE25" s="92"/>
      <c r="CF25" s="87">
        <f t="shared" si="113"/>
        <v>-86080.84</v>
      </c>
      <c r="CG25" s="88">
        <v>-86080.84</v>
      </c>
      <c r="CH25" s="92">
        <v>0</v>
      </c>
      <c r="CI25" s="91">
        <f t="shared" si="61"/>
        <v>0.99983901469592285</v>
      </c>
      <c r="CJ25" s="91">
        <f t="shared" si="61"/>
        <v>0.99983901469592285</v>
      </c>
      <c r="CK25" s="132"/>
      <c r="CL25" s="91" t="str">
        <f t="shared" si="161"/>
        <v xml:space="preserve"> </v>
      </c>
      <c r="CM25" s="91" t="str">
        <f t="shared" si="155"/>
        <v xml:space="preserve"> </v>
      </c>
      <c r="CN25" s="132"/>
      <c r="CO25" s="87">
        <f t="shared" si="114"/>
        <v>1080759.7</v>
      </c>
      <c r="CP25" s="88">
        <v>1080759.7</v>
      </c>
      <c r="CQ25" s="92"/>
      <c r="CR25" s="87">
        <f t="shared" si="115"/>
        <v>1027051.48</v>
      </c>
      <c r="CS25" s="88">
        <v>1027051.48</v>
      </c>
      <c r="CT25" s="92"/>
      <c r="CU25" s="87">
        <f t="shared" si="116"/>
        <v>285457.28999999998</v>
      </c>
      <c r="CV25" s="88">
        <v>285457.28999999998</v>
      </c>
      <c r="CW25" s="92">
        <v>0</v>
      </c>
      <c r="CX25" s="91">
        <f t="shared" si="117"/>
        <v>0.95030512333130113</v>
      </c>
      <c r="CY25" s="91">
        <f t="shared" si="117"/>
        <v>0.95030512333130113</v>
      </c>
      <c r="CZ25" s="91" t="str">
        <f t="shared" si="117"/>
        <v xml:space="preserve"> </v>
      </c>
      <c r="DA25" s="91" t="str">
        <f t="shared" si="118"/>
        <v>СВ.200</v>
      </c>
      <c r="DB25" s="91" t="str">
        <f t="shared" si="118"/>
        <v>СВ.200</v>
      </c>
      <c r="DC25" s="91" t="str">
        <f t="shared" si="118"/>
        <v xml:space="preserve"> </v>
      </c>
      <c r="DD25" s="87">
        <f t="shared" si="119"/>
        <v>388901.3</v>
      </c>
      <c r="DE25" s="88">
        <v>242801.3</v>
      </c>
      <c r="DF25" s="88">
        <v>146100</v>
      </c>
      <c r="DG25" s="87">
        <f t="shared" si="120"/>
        <v>346859</v>
      </c>
      <c r="DH25" s="88">
        <v>242801.3</v>
      </c>
      <c r="DI25" s="88">
        <v>104057.7</v>
      </c>
      <c r="DJ25" s="87">
        <f t="shared" si="121"/>
        <v>199878.7</v>
      </c>
      <c r="DK25" s="92">
        <v>139915.09</v>
      </c>
      <c r="DL25" s="92">
        <v>59963.61</v>
      </c>
      <c r="DM25" s="91">
        <f t="shared" si="122"/>
        <v>0.89189467867554062</v>
      </c>
      <c r="DN25" s="91">
        <f t="shared" si="122"/>
        <v>1</v>
      </c>
      <c r="DO25" s="91">
        <f t="shared" si="122"/>
        <v>0.71223613963039012</v>
      </c>
      <c r="DP25" s="91">
        <f t="shared" si="123"/>
        <v>1.7353474882516244</v>
      </c>
      <c r="DQ25" s="91">
        <f t="shared" si="123"/>
        <v>1.7353474882516247</v>
      </c>
      <c r="DR25" s="91">
        <f t="shared" si="123"/>
        <v>1.7353474882516244</v>
      </c>
      <c r="DS25" s="87">
        <f t="shared" si="156"/>
        <v>3352255.66</v>
      </c>
      <c r="DT25" s="92"/>
      <c r="DU25" s="88">
        <v>3352255.66</v>
      </c>
      <c r="DV25" s="87">
        <f t="shared" si="124"/>
        <v>3418995.65</v>
      </c>
      <c r="DW25" s="92"/>
      <c r="DX25" s="88">
        <v>3418995.65</v>
      </c>
      <c r="DY25" s="87">
        <f t="shared" si="125"/>
        <v>2983900.79</v>
      </c>
      <c r="DZ25" s="92">
        <v>0</v>
      </c>
      <c r="EA25" s="92">
        <v>2983900.79</v>
      </c>
      <c r="EB25" s="91">
        <f>IF(DV25&lt;0," ",IF(DS25&lt;0," ",IF(DS25=0," ",IF(DV25/DS25*100&gt;200,"СВ.200",DV25/DS25))))</f>
        <v>1.0199089797345586</v>
      </c>
      <c r="EC25" s="91" t="str">
        <f t="shared" si="157"/>
        <v xml:space="preserve"> </v>
      </c>
      <c r="ED25" s="91">
        <f t="shared" si="157"/>
        <v>1.0199089797345586</v>
      </c>
      <c r="EE25" s="91">
        <f t="shared" si="162"/>
        <v>1.145814117365477</v>
      </c>
      <c r="EF25" s="91" t="str">
        <f t="shared" si="162"/>
        <v xml:space="preserve"> </v>
      </c>
      <c r="EG25" s="91">
        <f t="shared" si="162"/>
        <v>1.145814117365477</v>
      </c>
      <c r="EH25" s="87">
        <f t="shared" si="126"/>
        <v>5373378.4100000001</v>
      </c>
      <c r="EI25" s="88"/>
      <c r="EJ25" s="88">
        <v>5373378.4100000001</v>
      </c>
      <c r="EK25" s="87">
        <f t="shared" si="127"/>
        <v>3719166.3499999996</v>
      </c>
      <c r="EL25" s="92"/>
      <c r="EM25" s="88">
        <v>3719166.3499999996</v>
      </c>
      <c r="EN25" s="87">
        <f t="shared" si="128"/>
        <v>5799630.0399999991</v>
      </c>
      <c r="EO25" s="92">
        <v>0</v>
      </c>
      <c r="EP25" s="92">
        <v>5799630.0399999991</v>
      </c>
      <c r="EQ25" s="91" t="s">
        <v>85</v>
      </c>
      <c r="ER25" s="91" t="str">
        <f t="shared" si="129"/>
        <v xml:space="preserve"> </v>
      </c>
      <c r="ES25" s="91">
        <f t="shared" si="129"/>
        <v>0.69214674013624877</v>
      </c>
      <c r="ET25" s="91">
        <f t="shared" si="130"/>
        <v>0.6412764821805772</v>
      </c>
      <c r="EU25" s="91" t="str">
        <f t="shared" si="130"/>
        <v xml:space="preserve"> </v>
      </c>
      <c r="EV25" s="91">
        <f t="shared" si="130"/>
        <v>0.6412764821805772</v>
      </c>
      <c r="EW25" s="87">
        <f t="shared" si="131"/>
        <v>1600000</v>
      </c>
      <c r="EX25" s="92">
        <v>1600000</v>
      </c>
      <c r="EY25" s="87"/>
      <c r="EZ25" s="87">
        <f t="shared" si="132"/>
        <v>1251736</v>
      </c>
      <c r="FA25" s="88">
        <v>1251736</v>
      </c>
      <c r="FB25" s="87"/>
      <c r="FC25" s="87">
        <f t="shared" si="133"/>
        <v>1736116</v>
      </c>
      <c r="FD25" s="88">
        <v>1736116</v>
      </c>
      <c r="FE25" s="87">
        <v>0</v>
      </c>
      <c r="FF25" s="91">
        <f t="shared" si="158"/>
        <v>0.782335</v>
      </c>
      <c r="FG25" s="91">
        <f t="shared" si="158"/>
        <v>0.782335</v>
      </c>
      <c r="FH25" s="91" t="str">
        <f t="shared" si="134"/>
        <v xml:space="preserve"> </v>
      </c>
      <c r="FI25" s="91">
        <f t="shared" si="159"/>
        <v>0.72099790566989763</v>
      </c>
      <c r="FJ25" s="91">
        <f t="shared" si="159"/>
        <v>0.72099790566989763</v>
      </c>
      <c r="FK25" s="91" t="str">
        <f t="shared" si="160"/>
        <v xml:space="preserve"> </v>
      </c>
      <c r="FL25" s="87">
        <f t="shared" si="135"/>
        <v>3777141.34</v>
      </c>
      <c r="FM25" s="88">
        <v>3730231.34</v>
      </c>
      <c r="FN25" s="94">
        <v>46910</v>
      </c>
      <c r="FO25" s="87">
        <f t="shared" si="136"/>
        <v>4327808.3099999996</v>
      </c>
      <c r="FP25" s="88">
        <v>4306348.3099999996</v>
      </c>
      <c r="FQ25" s="94">
        <v>21460</v>
      </c>
      <c r="FR25" s="87">
        <f t="shared" si="137"/>
        <v>2447119.5</v>
      </c>
      <c r="FS25" s="92">
        <v>2416469.5</v>
      </c>
      <c r="FT25" s="87">
        <v>30650</v>
      </c>
      <c r="FU25" s="91">
        <f t="shared" si="138"/>
        <v>1.1457893471362657</v>
      </c>
      <c r="FV25" s="91">
        <f t="shared" si="138"/>
        <v>1.1544453728170114</v>
      </c>
      <c r="FW25" s="91">
        <f t="shared" si="138"/>
        <v>0.45747175442336391</v>
      </c>
      <c r="FX25" s="91">
        <f t="shared" si="139"/>
        <v>1.7685316593652249</v>
      </c>
      <c r="FY25" s="91">
        <f t="shared" si="139"/>
        <v>1.7820826250858948</v>
      </c>
      <c r="FZ25" s="91">
        <f t="shared" si="140"/>
        <v>1.4282385834109972</v>
      </c>
      <c r="GA25" s="87">
        <f t="shared" si="141"/>
        <v>157.37</v>
      </c>
      <c r="GB25" s="88">
        <v>157.37</v>
      </c>
      <c r="GC25" s="87"/>
      <c r="GD25" s="87">
        <f t="shared" si="142"/>
        <v>185.38</v>
      </c>
      <c r="GE25" s="92">
        <v>-14.62</v>
      </c>
      <c r="GF25" s="87">
        <v>200</v>
      </c>
      <c r="GG25" s="91">
        <f>IF(GA25&lt;0," ",IF(GD25&lt;0," ",IF(GD25=0," ",IF(GA25/GD25*100&gt;200,"СВ.200",GA25/GD25))))</f>
        <v>0.84890495199050608</v>
      </c>
      <c r="GH25" s="108" t="str">
        <f t="shared" si="164"/>
        <v xml:space="preserve"> </v>
      </c>
      <c r="GI25" s="91">
        <f t="shared" si="143"/>
        <v>0</v>
      </c>
      <c r="GJ25" s="96">
        <f t="shared" si="24"/>
        <v>0.85092363643113555</v>
      </c>
      <c r="GK25" s="91">
        <f t="shared" si="24"/>
        <v>0.8329521833712461</v>
      </c>
      <c r="GL25" s="91">
        <f t="shared" si="24"/>
        <v>0.86967815475044463</v>
      </c>
      <c r="GM25" s="96">
        <f t="shared" si="25"/>
        <v>0.9144595492826233</v>
      </c>
      <c r="GN25" s="91">
        <f t="shared" si="25"/>
        <v>0.88451165314923919</v>
      </c>
      <c r="GO25" s="91">
        <f t="shared" si="25"/>
        <v>0.94998570828979068</v>
      </c>
      <c r="GP25" s="96">
        <f t="shared" si="26"/>
        <v>0.82350541062032911</v>
      </c>
      <c r="GQ25" s="91">
        <f t="shared" si="26"/>
        <v>0.77862547166916507</v>
      </c>
      <c r="GR25" s="91">
        <f t="shared" si="26"/>
        <v>0.86836305759080923</v>
      </c>
      <c r="GS25" s="96">
        <f t="shared" si="27"/>
        <v>0.82798368503059427</v>
      </c>
      <c r="GT25" s="91">
        <f t="shared" si="27"/>
        <v>0.7666739156064426</v>
      </c>
      <c r="GU25" s="91">
        <f t="shared" si="27"/>
        <v>0.89570074698752211</v>
      </c>
      <c r="GV25" s="96">
        <f t="shared" si="144"/>
        <v>7.4099220403939126E-2</v>
      </c>
      <c r="GW25" s="91">
        <f t="shared" si="144"/>
        <v>0.12999414908163401</v>
      </c>
      <c r="GX25" s="91">
        <f t="shared" si="144"/>
        <v>1.8232054880551865E-2</v>
      </c>
      <c r="GY25" s="99">
        <f t="shared" si="30"/>
        <v>7.0134772907079382E-2</v>
      </c>
      <c r="GZ25" s="100">
        <f t="shared" si="30"/>
        <v>0.11719445160563625</v>
      </c>
      <c r="HA25" s="91">
        <f t="shared" si="30"/>
        <v>1.815703415460029E-2</v>
      </c>
      <c r="HB25" s="96">
        <f t="shared" si="145"/>
        <v>1.6971046165838444E-2</v>
      </c>
      <c r="HC25" s="91">
        <f t="shared" si="145"/>
        <v>3.3950526082862392E-2</v>
      </c>
      <c r="HD25" s="91" t="str">
        <f t="shared" si="91"/>
        <v xml:space="preserve"> </v>
      </c>
      <c r="HE25" s="96">
        <f t="shared" si="32"/>
        <v>2.244118000491516E-2</v>
      </c>
      <c r="HF25" s="91">
        <f t="shared" si="32"/>
        <v>4.2759007328586805E-2</v>
      </c>
      <c r="HG25" s="91" t="str">
        <f t="shared" si="92"/>
        <v xml:space="preserve"> </v>
      </c>
      <c r="HH25" s="96" t="str">
        <f t="shared" si="33"/>
        <v xml:space="preserve"> </v>
      </c>
      <c r="HI25" s="91" t="str">
        <f t="shared" si="33"/>
        <v xml:space="preserve"> </v>
      </c>
      <c r="HJ25" s="91" t="str">
        <f t="shared" si="33"/>
        <v xml:space="preserve"> </v>
      </c>
      <c r="HK25" s="96">
        <f t="shared" si="146"/>
        <v>3.0453838482102131E-5</v>
      </c>
      <c r="HL25" s="91">
        <f t="shared" si="146"/>
        <v>5.802617788167093E-5</v>
      </c>
      <c r="HM25" s="91" t="str">
        <f t="shared" si="86"/>
        <v xml:space="preserve"> </v>
      </c>
      <c r="HN25" s="96">
        <f t="shared" si="34"/>
        <v>3.7065823827517386E-2</v>
      </c>
      <c r="HO25" s="91" t="str">
        <f t="shared" si="34"/>
        <v xml:space="preserve"> </v>
      </c>
      <c r="HP25" s="91">
        <f t="shared" si="34"/>
        <v>7.411323696535671E-2</v>
      </c>
      <c r="HQ25" s="96">
        <f t="shared" si="35"/>
        <v>2.0958231032594771E-2</v>
      </c>
      <c r="HR25" s="91" t="str">
        <f t="shared" si="35"/>
        <v xml:space="preserve"> </v>
      </c>
      <c r="HS25" s="91">
        <f t="shared" si="35"/>
        <v>4.4106741338078813E-2</v>
      </c>
      <c r="HT25" s="96">
        <f t="shared" si="36"/>
        <v>1.9070309698742433E-2</v>
      </c>
      <c r="HU25" s="91" t="str">
        <f t="shared" si="36"/>
        <v xml:space="preserve"> </v>
      </c>
      <c r="HV25" s="91">
        <f t="shared" si="36"/>
        <v>3.8131147125788932E-2</v>
      </c>
      <c r="HW25" s="96">
        <f t="shared" si="37"/>
        <v>1.9266710329355539E-2</v>
      </c>
      <c r="HX25" s="91" t="str">
        <f t="shared" si="37"/>
        <v xml:space="preserve"> </v>
      </c>
      <c r="HY25" s="91">
        <f t="shared" si="37"/>
        <v>4.0546924385505542E-2</v>
      </c>
      <c r="HZ25" s="96">
        <f t="shared" si="38"/>
        <v>1.5639704540857651E-2</v>
      </c>
      <c r="IA25" s="91">
        <f t="shared" si="38"/>
        <v>3.0895311474374024E-2</v>
      </c>
      <c r="IB25" s="103">
        <f t="shared" si="38"/>
        <v>3.9167510639837011E-4</v>
      </c>
      <c r="IC25" s="96">
        <f t="shared" si="39"/>
        <v>2.4388047720899479E-2</v>
      </c>
      <c r="ID25" s="91">
        <f t="shared" si="39"/>
        <v>4.623811263355173E-2</v>
      </c>
      <c r="IE25" s="91">
        <f t="shared" si="39"/>
        <v>2.545007617406442E-4</v>
      </c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</row>
    <row r="26" spans="1:256" s="102" customFormat="1" outlineLevel="1" x14ac:dyDescent="0.2">
      <c r="A26" s="85">
        <v>15</v>
      </c>
      <c r="B26" s="86" t="s">
        <v>102</v>
      </c>
      <c r="C26" s="87">
        <f t="shared" si="147"/>
        <v>204352326.69</v>
      </c>
      <c r="D26" s="137">
        <v>140476353</v>
      </c>
      <c r="E26" s="88">
        <v>63875973.689999998</v>
      </c>
      <c r="F26" s="87">
        <f t="shared" si="148"/>
        <v>244955141.66</v>
      </c>
      <c r="G26" s="137">
        <v>175753165.81999999</v>
      </c>
      <c r="H26" s="88">
        <v>69201975.840000004</v>
      </c>
      <c r="I26" s="87">
        <f t="shared" si="149"/>
        <v>247327868.87</v>
      </c>
      <c r="J26" s="137">
        <v>184481670.80000001</v>
      </c>
      <c r="K26" s="88">
        <v>62846198.07</v>
      </c>
      <c r="L26" s="91">
        <f t="shared" si="150"/>
        <v>1.1986902504496266</v>
      </c>
      <c r="M26" s="91">
        <f t="shared" si="150"/>
        <v>1.2511227837755725</v>
      </c>
      <c r="N26" s="91">
        <f t="shared" si="150"/>
        <v>1.083380367332605</v>
      </c>
      <c r="O26" s="91">
        <f t="shared" si="94"/>
        <v>0.99040655134886091</v>
      </c>
      <c r="P26" s="91">
        <f t="shared" si="94"/>
        <v>0.95268632952992516</v>
      </c>
      <c r="Q26" s="91">
        <f t="shared" si="94"/>
        <v>1.1011322556524541</v>
      </c>
      <c r="R26" s="87">
        <f t="shared" si="95"/>
        <v>184289078.63999999</v>
      </c>
      <c r="S26" s="88">
        <v>122944401</v>
      </c>
      <c r="T26" s="88">
        <v>61344677.640000001</v>
      </c>
      <c r="U26" s="87">
        <f t="shared" si="42"/>
        <v>216139022.45000002</v>
      </c>
      <c r="V26" s="88">
        <v>149727407.43000001</v>
      </c>
      <c r="W26" s="88">
        <v>66411615.020000003</v>
      </c>
      <c r="X26" s="87">
        <f t="shared" si="43"/>
        <v>192100642.06999999</v>
      </c>
      <c r="Y26" s="88">
        <v>132869175.07999998</v>
      </c>
      <c r="Z26" s="88">
        <v>59231466.99000001</v>
      </c>
      <c r="AA26" s="91">
        <f t="shared" si="151"/>
        <v>1.172825997313804</v>
      </c>
      <c r="AB26" s="91">
        <f t="shared" si="151"/>
        <v>1.2178464916836678</v>
      </c>
      <c r="AC26" s="91">
        <f t="shared" si="151"/>
        <v>1.0825978320358161</v>
      </c>
      <c r="AD26" s="91">
        <f t="shared" si="96"/>
        <v>1.1251343052317369</v>
      </c>
      <c r="AE26" s="91">
        <f t="shared" si="96"/>
        <v>1.1268784301539447</v>
      </c>
      <c r="AF26" s="91">
        <f t="shared" si="96"/>
        <v>1.1212218503926674</v>
      </c>
      <c r="AG26" s="87">
        <f t="shared" si="97"/>
        <v>151074465.25</v>
      </c>
      <c r="AH26" s="88">
        <v>104449000</v>
      </c>
      <c r="AI26" s="88">
        <v>46625465.25</v>
      </c>
      <c r="AJ26" s="87">
        <f t="shared" si="98"/>
        <v>175989856.87</v>
      </c>
      <c r="AK26" s="88">
        <v>125585386.59</v>
      </c>
      <c r="AL26" s="88">
        <v>50404470.280000001</v>
      </c>
      <c r="AM26" s="87">
        <f t="shared" si="99"/>
        <v>156724917.43000001</v>
      </c>
      <c r="AN26" s="94">
        <v>113936985.59999999</v>
      </c>
      <c r="AO26" s="94">
        <v>42787931.830000006</v>
      </c>
      <c r="AP26" s="91">
        <f t="shared" si="100"/>
        <v>1.16492126302595</v>
      </c>
      <c r="AQ26" s="91">
        <f t="shared" si="100"/>
        <v>1.2023608324636905</v>
      </c>
      <c r="AR26" s="91">
        <f t="shared" si="100"/>
        <v>1.0810502374558075</v>
      </c>
      <c r="AS26" s="91">
        <f t="shared" si="101"/>
        <v>1.12292199451057</v>
      </c>
      <c r="AT26" s="91">
        <f t="shared" si="101"/>
        <v>1.1022354675144224</v>
      </c>
      <c r="AU26" s="91">
        <f t="shared" si="101"/>
        <v>1.1780066977824759</v>
      </c>
      <c r="AV26" s="87">
        <f t="shared" si="102"/>
        <v>13493100</v>
      </c>
      <c r="AW26" s="88">
        <v>11658500</v>
      </c>
      <c r="AX26" s="88">
        <v>1834600</v>
      </c>
      <c r="AY26" s="87">
        <f t="shared" si="103"/>
        <v>14470763.810000001</v>
      </c>
      <c r="AZ26" s="88">
        <v>12505816.08</v>
      </c>
      <c r="BA26" s="88">
        <v>1964947.73</v>
      </c>
      <c r="BB26" s="87">
        <f t="shared" si="104"/>
        <v>14854333.700000003</v>
      </c>
      <c r="BC26" s="88">
        <v>12820841.290000003</v>
      </c>
      <c r="BD26" s="88">
        <v>2033492.41</v>
      </c>
      <c r="BE26" s="91">
        <f t="shared" si="152"/>
        <v>1.0724565748419563</v>
      </c>
      <c r="BF26" s="91">
        <f t="shared" si="152"/>
        <v>1.0726779671484326</v>
      </c>
      <c r="BG26" s="138">
        <f t="shared" si="153"/>
        <v>1.0710496729532324</v>
      </c>
      <c r="BH26" s="139">
        <f t="shared" si="105"/>
        <v>0.97417791347988891</v>
      </c>
      <c r="BI26" s="139">
        <f t="shared" si="105"/>
        <v>0.97542866315288401</v>
      </c>
      <c r="BJ26" s="139">
        <f t="shared" si="154"/>
        <v>0.96629213875452824</v>
      </c>
      <c r="BK26" s="87">
        <f t="shared" si="106"/>
        <v>1909901</v>
      </c>
      <c r="BL26" s="88">
        <v>1909901</v>
      </c>
      <c r="BM26" s="92"/>
      <c r="BN26" s="87">
        <f t="shared" si="107"/>
        <v>5645273.4400000004</v>
      </c>
      <c r="BO26" s="88">
        <v>5645273.4400000004</v>
      </c>
      <c r="BP26" s="92"/>
      <c r="BQ26" s="87">
        <f t="shared" si="108"/>
        <v>3764294.06</v>
      </c>
      <c r="BR26" s="88">
        <v>3764294.06</v>
      </c>
      <c r="BS26" s="92">
        <v>0</v>
      </c>
      <c r="BT26" s="91">
        <f t="shared" si="109"/>
        <v>2.9557937505661291</v>
      </c>
      <c r="BU26" s="91">
        <f t="shared" si="109"/>
        <v>2.9557937505661291</v>
      </c>
      <c r="BV26" s="132"/>
      <c r="BW26" s="91">
        <f t="shared" si="163"/>
        <v>1.4996898090368638</v>
      </c>
      <c r="BX26" s="91">
        <f t="shared" si="110"/>
        <v>1.4996898090368638</v>
      </c>
      <c r="BY26" s="132"/>
      <c r="BZ26" s="87">
        <f t="shared" si="111"/>
        <v>0</v>
      </c>
      <c r="CA26" s="137">
        <v>0</v>
      </c>
      <c r="CB26" s="137"/>
      <c r="CC26" s="87">
        <f t="shared" si="112"/>
        <v>4851</v>
      </c>
      <c r="CD26" s="88">
        <v>4851</v>
      </c>
      <c r="CE26" s="92"/>
      <c r="CF26" s="87">
        <f t="shared" si="113"/>
        <v>-111887.74</v>
      </c>
      <c r="CG26" s="88">
        <v>-111887.74</v>
      </c>
      <c r="CH26" s="92">
        <v>0</v>
      </c>
      <c r="CI26" s="91">
        <f t="shared" si="61"/>
        <v>0</v>
      </c>
      <c r="CJ26" s="91">
        <f t="shared" si="61"/>
        <v>0</v>
      </c>
      <c r="CK26" s="132"/>
      <c r="CL26" s="91" t="str">
        <f t="shared" si="161"/>
        <v xml:space="preserve"> </v>
      </c>
      <c r="CM26" s="91" t="str">
        <f t="shared" si="155"/>
        <v xml:space="preserve"> </v>
      </c>
      <c r="CN26" s="132"/>
      <c r="CO26" s="87">
        <f t="shared" si="114"/>
        <v>3147000</v>
      </c>
      <c r="CP26" s="88">
        <v>3147000</v>
      </c>
      <c r="CQ26" s="92"/>
      <c r="CR26" s="87">
        <f t="shared" si="115"/>
        <v>2822477.83</v>
      </c>
      <c r="CS26" s="88">
        <v>2822477.83</v>
      </c>
      <c r="CT26" s="92"/>
      <c r="CU26" s="87">
        <f t="shared" si="116"/>
        <v>774445.08</v>
      </c>
      <c r="CV26" s="88">
        <v>774445.08</v>
      </c>
      <c r="CW26" s="92">
        <v>0</v>
      </c>
      <c r="CX26" s="91">
        <f t="shared" si="117"/>
        <v>0.89687887829679058</v>
      </c>
      <c r="CY26" s="91">
        <f t="shared" si="117"/>
        <v>0.89687887829679058</v>
      </c>
      <c r="CZ26" s="91" t="str">
        <f t="shared" si="117"/>
        <v xml:space="preserve"> </v>
      </c>
      <c r="DA26" s="91" t="str">
        <f t="shared" si="118"/>
        <v>СВ.200</v>
      </c>
      <c r="DB26" s="91" t="str">
        <f t="shared" si="118"/>
        <v>СВ.200</v>
      </c>
      <c r="DC26" s="91" t="str">
        <f t="shared" si="118"/>
        <v xml:space="preserve"> </v>
      </c>
      <c r="DD26" s="87">
        <f t="shared" si="119"/>
        <v>128440.4</v>
      </c>
      <c r="DE26" s="88">
        <v>113000</v>
      </c>
      <c r="DF26" s="88">
        <v>15440.4</v>
      </c>
      <c r="DG26" s="87">
        <f t="shared" si="120"/>
        <v>44937</v>
      </c>
      <c r="DH26" s="88">
        <v>31455.9</v>
      </c>
      <c r="DI26" s="88">
        <v>13481.1</v>
      </c>
      <c r="DJ26" s="87">
        <f t="shared" si="121"/>
        <v>143012.72</v>
      </c>
      <c r="DK26" s="92">
        <v>100108.9</v>
      </c>
      <c r="DL26" s="92">
        <v>42903.82</v>
      </c>
      <c r="DM26" s="91">
        <f t="shared" si="122"/>
        <v>0.34986655289145785</v>
      </c>
      <c r="DN26" s="91">
        <f t="shared" si="122"/>
        <v>0.27837079646017698</v>
      </c>
      <c r="DO26" s="91">
        <f t="shared" si="122"/>
        <v>0.87310561902541395</v>
      </c>
      <c r="DP26" s="91">
        <f t="shared" si="123"/>
        <v>0.31421680533032309</v>
      </c>
      <c r="DQ26" s="91">
        <f t="shared" si="123"/>
        <v>0.31421681788532291</v>
      </c>
      <c r="DR26" s="91">
        <f t="shared" si="123"/>
        <v>0.31421677603532738</v>
      </c>
      <c r="DS26" s="87">
        <f t="shared" si="156"/>
        <v>3111816.65</v>
      </c>
      <c r="DT26" s="92"/>
      <c r="DU26" s="88">
        <v>3111816.65</v>
      </c>
      <c r="DV26" s="87">
        <f t="shared" si="124"/>
        <v>3379914.67</v>
      </c>
      <c r="DW26" s="92"/>
      <c r="DX26" s="88">
        <v>3379914.67</v>
      </c>
      <c r="DY26" s="87">
        <f t="shared" si="125"/>
        <v>2901810.1100000003</v>
      </c>
      <c r="DZ26" s="92">
        <v>0</v>
      </c>
      <c r="EA26" s="92">
        <v>2901810.1100000003</v>
      </c>
      <c r="EB26" s="91">
        <f t="shared" si="157"/>
        <v>1.0861548253493662</v>
      </c>
      <c r="EC26" s="91" t="str">
        <f>IF(DW26&lt;0," ",IF(DT26&lt;0," ",IF(DT26=0," ",IF(DW26/DT26*100&gt;200,"СВ.200",DW26/DT26))))</f>
        <v xml:space="preserve"> </v>
      </c>
      <c r="ED26" s="91">
        <f t="shared" si="157"/>
        <v>1.0861548253493662</v>
      </c>
      <c r="EE26" s="91">
        <f t="shared" si="162"/>
        <v>1.1647608016638964</v>
      </c>
      <c r="EF26" s="91" t="str">
        <f t="shared" si="162"/>
        <v xml:space="preserve"> </v>
      </c>
      <c r="EG26" s="91">
        <f t="shared" si="162"/>
        <v>1.1647608016638964</v>
      </c>
      <c r="EH26" s="87">
        <f t="shared" si="126"/>
        <v>9756355.3399999999</v>
      </c>
      <c r="EI26" s="88"/>
      <c r="EJ26" s="88">
        <v>9756355.3399999999</v>
      </c>
      <c r="EK26" s="87">
        <f t="shared" si="127"/>
        <v>10648801.24</v>
      </c>
      <c r="EL26" s="92"/>
      <c r="EM26" s="88">
        <v>10648801.24</v>
      </c>
      <c r="EN26" s="87">
        <f t="shared" si="128"/>
        <v>11465233.619999999</v>
      </c>
      <c r="EO26" s="92">
        <v>0</v>
      </c>
      <c r="EP26" s="92">
        <v>11465233.619999999</v>
      </c>
      <c r="EQ26" s="91">
        <f t="shared" si="129"/>
        <v>1.0914732878107738</v>
      </c>
      <c r="ER26" s="91" t="str">
        <f t="shared" si="129"/>
        <v xml:space="preserve"> </v>
      </c>
      <c r="ES26" s="91">
        <f t="shared" si="129"/>
        <v>1.0914732878107738</v>
      </c>
      <c r="ET26" s="91">
        <f t="shared" si="130"/>
        <v>0.92879060234971478</v>
      </c>
      <c r="EU26" s="91" t="str">
        <f t="shared" si="130"/>
        <v xml:space="preserve"> </v>
      </c>
      <c r="EV26" s="91">
        <f t="shared" si="130"/>
        <v>0.92879060234971478</v>
      </c>
      <c r="EW26" s="87">
        <f t="shared" si="131"/>
        <v>0</v>
      </c>
      <c r="EX26" s="92">
        <v>0</v>
      </c>
      <c r="EY26" s="87"/>
      <c r="EZ26" s="87">
        <f t="shared" si="132"/>
        <v>0</v>
      </c>
      <c r="FA26" s="88">
        <v>0</v>
      </c>
      <c r="FB26" s="87"/>
      <c r="FC26" s="87">
        <f t="shared" si="133"/>
        <v>0</v>
      </c>
      <c r="FD26" s="88">
        <v>0</v>
      </c>
      <c r="FE26" s="87">
        <v>0</v>
      </c>
      <c r="FF26" s="91" t="str">
        <f t="shared" si="158"/>
        <v xml:space="preserve"> </v>
      </c>
      <c r="FG26" s="91" t="str">
        <f t="shared" si="158"/>
        <v xml:space="preserve"> </v>
      </c>
      <c r="FH26" s="91" t="str">
        <f t="shared" si="134"/>
        <v xml:space="preserve"> </v>
      </c>
      <c r="FI26" s="91" t="str">
        <f t="shared" si="159"/>
        <v xml:space="preserve"> </v>
      </c>
      <c r="FJ26" s="91" t="str">
        <f t="shared" si="159"/>
        <v xml:space="preserve"> </v>
      </c>
      <c r="FK26" s="91" t="str">
        <f t="shared" si="160"/>
        <v xml:space="preserve"> </v>
      </c>
      <c r="FL26" s="87">
        <f t="shared" si="135"/>
        <v>1668000</v>
      </c>
      <c r="FM26" s="88">
        <v>1667000</v>
      </c>
      <c r="FN26" s="94">
        <v>1000</v>
      </c>
      <c r="FO26" s="87">
        <f t="shared" si="136"/>
        <v>3132146.59</v>
      </c>
      <c r="FP26" s="88">
        <v>3132146.59</v>
      </c>
      <c r="FQ26" s="94">
        <v>0</v>
      </c>
      <c r="FR26" s="87">
        <f t="shared" si="137"/>
        <v>1584380.45</v>
      </c>
      <c r="FS26" s="92">
        <v>1584380.45</v>
      </c>
      <c r="FT26" s="87">
        <v>0</v>
      </c>
      <c r="FU26" s="91">
        <f t="shared" si="138"/>
        <v>1.8777857254196642</v>
      </c>
      <c r="FV26" s="91">
        <f t="shared" si="138"/>
        <v>1.8789121715656867</v>
      </c>
      <c r="FW26" s="91">
        <f t="shared" si="138"/>
        <v>0</v>
      </c>
      <c r="FX26" s="91">
        <f t="shared" si="139"/>
        <v>1.9768904558245464</v>
      </c>
      <c r="FY26" s="91">
        <f t="shared" si="139"/>
        <v>1.9768904558245464</v>
      </c>
      <c r="FZ26" s="91" t="str">
        <f t="shared" si="140"/>
        <v xml:space="preserve"> </v>
      </c>
      <c r="GA26" s="87">
        <f t="shared" si="141"/>
        <v>0</v>
      </c>
      <c r="GB26" s="88">
        <v>0</v>
      </c>
      <c r="GC26" s="87"/>
      <c r="GD26" s="87">
        <f t="shared" si="142"/>
        <v>102.64</v>
      </c>
      <c r="GE26" s="92">
        <v>7.44</v>
      </c>
      <c r="GF26" s="87">
        <v>95.2</v>
      </c>
      <c r="GG26" s="108" t="str">
        <f t="shared" ref="GG26:GG37" si="165">IF(GA26&lt;=0," ",IF(GD26&lt;0," ",IF(GD26=0," ",IF(GA26/GD26*100&gt;200,"СВ.200",GA26/GD26))))</f>
        <v xml:space="preserve"> </v>
      </c>
      <c r="GH26" s="108" t="str">
        <f t="shared" si="164"/>
        <v xml:space="preserve"> </v>
      </c>
      <c r="GI26" s="91">
        <f t="shared" si="143"/>
        <v>0</v>
      </c>
      <c r="GJ26" s="96">
        <f t="shared" ref="GJ26:GL52" si="166">IF(X26&lt;=0," ",IF(I26&lt;=0," ",IF(X26/I26*100&gt;200,"СВ.200",X26/I26)))</f>
        <v>0.77670439222104626</v>
      </c>
      <c r="GK26" s="91">
        <f t="shared" si="166"/>
        <v>0.72022968191808012</v>
      </c>
      <c r="GL26" s="91">
        <f t="shared" si="166"/>
        <v>0.94248289966604193</v>
      </c>
      <c r="GM26" s="96">
        <f t="shared" ref="GM26:GO52" si="167">IF(U26&lt;=0," ",IF(F26&lt;=0," ",IF(U26/F26*100&gt;200,"СВ.200",U26/F26)))</f>
        <v>0.88236164787266635</v>
      </c>
      <c r="GN26" s="91">
        <f t="shared" si="167"/>
        <v>0.85191869364871287</v>
      </c>
      <c r="GO26" s="91">
        <f t="shared" si="167"/>
        <v>0.95967801806047393</v>
      </c>
      <c r="GP26" s="96">
        <f t="shared" ref="GP26:GR52" si="168">IF(AM26&lt;=0," ",IF(X26&lt;=0," ",IF(AM26/X26*100&gt;200,"СВ.200",AM26/X26)))</f>
        <v>0.81584796251170599</v>
      </c>
      <c r="GQ26" s="91">
        <f t="shared" si="168"/>
        <v>0.85751255346771738</v>
      </c>
      <c r="GR26" s="91">
        <f t="shared" si="168"/>
        <v>0.72238514432242329</v>
      </c>
      <c r="GS26" s="96">
        <f t="shared" ref="GS26:GU52" si="169">IF(AJ26&lt;=0," ",IF(U26&lt;=0," ",IF(AJ26/U26*100&gt;200,"СВ.200",AJ26/U26)))</f>
        <v>0.81424379029340799</v>
      </c>
      <c r="GT26" s="91">
        <f t="shared" si="169"/>
        <v>0.8387601758797113</v>
      </c>
      <c r="GU26" s="91">
        <f t="shared" si="169"/>
        <v>0.75897070512169573</v>
      </c>
      <c r="GV26" s="96">
        <f t="shared" si="144"/>
        <v>7.7325788919472727E-2</v>
      </c>
      <c r="GW26" s="91">
        <f t="shared" si="144"/>
        <v>9.6492217117180312E-2</v>
      </c>
      <c r="GX26" s="91">
        <f t="shared" si="144"/>
        <v>3.433128560437837E-2</v>
      </c>
      <c r="GY26" s="99">
        <f t="shared" ref="GY26:HA52" si="170">IF(AY26&lt;=0," ",IF(U26&lt;=0," ",IF(AY26/U26*100&gt;200,"СВ.200",AY26/U26)))</f>
        <v>6.6951185611786312E-2</v>
      </c>
      <c r="GZ26" s="100">
        <f t="shared" si="170"/>
        <v>8.3523893819150458E-2</v>
      </c>
      <c r="HA26" s="91">
        <f t="shared" si="170"/>
        <v>2.9587410717360988E-2</v>
      </c>
      <c r="HB26" s="96">
        <f t="shared" si="145"/>
        <v>1.9595426748382862E-2</v>
      </c>
      <c r="HC26" s="91">
        <f t="shared" si="145"/>
        <v>2.8330830365534625E-2</v>
      </c>
      <c r="HD26" s="91" t="str">
        <f t="shared" si="91"/>
        <v xml:space="preserve"> </v>
      </c>
      <c r="HE26" s="96">
        <f t="shared" ref="HE26:HF52" si="171">IF(BN26&lt;=0," ",IF(U26&lt;=0," ",IF(BN26/U26*100&gt;200,"СВ.200",BN26/U26)))</f>
        <v>2.6118714594010602E-2</v>
      </c>
      <c r="HF26" s="91">
        <f t="shared" si="171"/>
        <v>3.770367454361525E-2</v>
      </c>
      <c r="HG26" s="91" t="str">
        <f t="shared" si="92"/>
        <v xml:space="preserve"> </v>
      </c>
      <c r="HH26" s="96" t="str">
        <f t="shared" ref="HH26:HJ52" si="172">IF(CF26&lt;=0," ",IF(X26&lt;=0," ",IF(CF26/X26*100&gt;200,"СВ.200",CF26/X26)))</f>
        <v xml:space="preserve"> </v>
      </c>
      <c r="HI26" s="91" t="str">
        <f t="shared" si="172"/>
        <v xml:space="preserve"> </v>
      </c>
      <c r="HJ26" s="91" t="str">
        <f t="shared" si="172"/>
        <v xml:space="preserve"> </v>
      </c>
      <c r="HK26" s="96">
        <f t="shared" si="146"/>
        <v>2.244388794310474E-5</v>
      </c>
      <c r="HL26" s="91">
        <f t="shared" si="146"/>
        <v>3.2398877956047703E-5</v>
      </c>
      <c r="HM26" s="91" t="str">
        <f t="shared" si="86"/>
        <v xml:space="preserve"> </v>
      </c>
      <c r="HN26" s="96">
        <f t="shared" ref="HN26:HP52" si="173">IF(EN26&lt;=0," ",IF(X26&lt;=0," ",IF(EN26/X26*100&gt;200,"СВ.200",EN26/X26)))</f>
        <v>5.9683473706569685E-2</v>
      </c>
      <c r="HO26" s="91" t="str">
        <f t="shared" si="173"/>
        <v xml:space="preserve"> </v>
      </c>
      <c r="HP26" s="91">
        <f t="shared" si="173"/>
        <v>0.19356659901629084</v>
      </c>
      <c r="HQ26" s="96">
        <f t="shared" ref="HQ26:HS52" si="174">IF(EK26&lt;=0," ",IF(U26&lt;=0," ",IF(EK26/U26*100&gt;200,"СВ.200",EK26/U26)))</f>
        <v>4.9268295559462959E-2</v>
      </c>
      <c r="HR26" s="91" t="str">
        <f t="shared" si="174"/>
        <v xml:space="preserve"> </v>
      </c>
      <c r="HS26" s="91">
        <f t="shared" si="174"/>
        <v>0.16034546422027368</v>
      </c>
      <c r="HT26" s="96">
        <f t="shared" ref="HT26:HV42" si="175">IF(DY26&lt;=0," ",IF(X26&lt;=0," ",IF(DY26/X26*100&gt;200,"СВ.200",DY26/X26)))</f>
        <v>1.5105676268081411E-2</v>
      </c>
      <c r="HU26" s="91" t="str">
        <f t="shared" si="175"/>
        <v xml:space="preserve"> </v>
      </c>
      <c r="HV26" s="91">
        <f t="shared" si="175"/>
        <v>4.8991022128320919E-2</v>
      </c>
      <c r="HW26" s="96">
        <f t="shared" ref="HW26:HY52" si="176">IF(DV26&lt;=0," ",IF(U26&lt;=0," ",IF(DV26/U26*100&gt;200,"СВ.200",DV26/U26)))</f>
        <v>1.5637688334515735E-2</v>
      </c>
      <c r="HX26" s="91" t="str">
        <f t="shared" si="176"/>
        <v xml:space="preserve"> </v>
      </c>
      <c r="HY26" s="91">
        <f t="shared" si="176"/>
        <v>5.0893426834780799E-2</v>
      </c>
      <c r="HZ26" s="96">
        <f t="shared" ref="HZ26:IB52" si="177">IF(FR26&lt;=0," ",IF(X26&lt;=0," ",IF(FR26/X26*100&gt;200,"СВ.200",FR26/X26)))</f>
        <v>8.2476582739513388E-3</v>
      </c>
      <c r="IA26" s="91">
        <f t="shared" si="177"/>
        <v>1.1924364315847156E-2</v>
      </c>
      <c r="IB26" s="141" t="str">
        <f t="shared" si="177"/>
        <v xml:space="preserve"> </v>
      </c>
      <c r="IC26" s="96">
        <f t="shared" ref="IC26:IE52" si="178">IF(FO26&lt;=0," ",IF(U26&lt;=0," ",IF(FO26/U26*100&gt;200,"СВ.200",FO26/U26)))</f>
        <v>1.4491351698070011E-2</v>
      </c>
      <c r="ID26" s="91">
        <f t="shared" si="178"/>
        <v>2.0918993013782926E-2</v>
      </c>
      <c r="IE26" s="91" t="str">
        <f t="shared" si="178"/>
        <v xml:space="preserve"> </v>
      </c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</row>
    <row r="27" spans="1:256" s="102" customFormat="1" outlineLevel="1" x14ac:dyDescent="0.2">
      <c r="A27" s="85">
        <v>16</v>
      </c>
      <c r="B27" s="86" t="s">
        <v>103</v>
      </c>
      <c r="C27" s="87">
        <f t="shared" si="147"/>
        <v>46126250.850000001</v>
      </c>
      <c r="D27" s="137">
        <v>29744090</v>
      </c>
      <c r="E27" s="88">
        <v>16382160.85</v>
      </c>
      <c r="F27" s="87">
        <f t="shared" si="148"/>
        <v>52780247.950000003</v>
      </c>
      <c r="G27" s="137">
        <v>34073394.310000002</v>
      </c>
      <c r="H27" s="88">
        <v>18706853.640000001</v>
      </c>
      <c r="I27" s="87">
        <f t="shared" si="149"/>
        <v>48135825.609999999</v>
      </c>
      <c r="J27" s="137">
        <v>30127847.460000001</v>
      </c>
      <c r="K27" s="88">
        <v>18007978.150000002</v>
      </c>
      <c r="L27" s="91">
        <f t="shared" si="150"/>
        <v>1.1442561876888375</v>
      </c>
      <c r="M27" s="91">
        <f t="shared" si="150"/>
        <v>1.1455517485994697</v>
      </c>
      <c r="N27" s="91">
        <f t="shared" si="150"/>
        <v>1.1419039167839693</v>
      </c>
      <c r="O27" s="91">
        <f t="shared" si="94"/>
        <v>1.0964857729382156</v>
      </c>
      <c r="P27" s="91">
        <f t="shared" si="94"/>
        <v>1.1309601309963617</v>
      </c>
      <c r="Q27" s="91">
        <f t="shared" si="94"/>
        <v>1.038809214681327</v>
      </c>
      <c r="R27" s="87">
        <f t="shared" si="95"/>
        <v>39631910</v>
      </c>
      <c r="S27" s="88">
        <v>23832090</v>
      </c>
      <c r="T27" s="88">
        <v>15799820</v>
      </c>
      <c r="U27" s="87">
        <f t="shared" si="42"/>
        <v>46119975.370000005</v>
      </c>
      <c r="V27" s="88">
        <v>28063607.66</v>
      </c>
      <c r="W27" s="88">
        <v>18056367.710000001</v>
      </c>
      <c r="X27" s="87">
        <f t="shared" si="43"/>
        <v>44518356.049999997</v>
      </c>
      <c r="Y27" s="88">
        <v>26853314.270000003</v>
      </c>
      <c r="Z27" s="88">
        <v>17665041.779999997</v>
      </c>
      <c r="AA27" s="91">
        <f t="shared" si="151"/>
        <v>1.1637081172721679</v>
      </c>
      <c r="AB27" s="91">
        <f t="shared" si="151"/>
        <v>1.1775554582078198</v>
      </c>
      <c r="AC27" s="91">
        <f t="shared" si="151"/>
        <v>1.1428211023923058</v>
      </c>
      <c r="AD27" s="91">
        <f t="shared" si="96"/>
        <v>1.0359766052053041</v>
      </c>
      <c r="AE27" s="91">
        <f t="shared" si="96"/>
        <v>1.0450705405608764</v>
      </c>
      <c r="AF27" s="91">
        <f t="shared" si="96"/>
        <v>1.0221525618152263</v>
      </c>
      <c r="AG27" s="87">
        <f t="shared" si="97"/>
        <v>27684216</v>
      </c>
      <c r="AH27" s="88">
        <v>13877644</v>
      </c>
      <c r="AI27" s="88">
        <v>13806572</v>
      </c>
      <c r="AJ27" s="87">
        <f t="shared" si="98"/>
        <v>32103022.810000002</v>
      </c>
      <c r="AK27" s="88">
        <v>15678851.810000001</v>
      </c>
      <c r="AL27" s="88">
        <v>16424171</v>
      </c>
      <c r="AM27" s="87">
        <f t="shared" si="99"/>
        <v>27931726.030000001</v>
      </c>
      <c r="AN27" s="94">
        <v>13644721.16</v>
      </c>
      <c r="AO27" s="94">
        <v>14287004.869999999</v>
      </c>
      <c r="AP27" s="91">
        <f t="shared" si="100"/>
        <v>1.1596146630990021</v>
      </c>
      <c r="AQ27" s="91">
        <f t="shared" si="100"/>
        <v>1.1297920461138793</v>
      </c>
      <c r="AR27" s="91">
        <f t="shared" si="100"/>
        <v>1.1895907977736979</v>
      </c>
      <c r="AS27" s="91">
        <f t="shared" si="101"/>
        <v>1.1493390267225101</v>
      </c>
      <c r="AT27" s="91">
        <f t="shared" si="101"/>
        <v>1.1490782131893709</v>
      </c>
      <c r="AU27" s="91">
        <f t="shared" si="101"/>
        <v>1.1495881151750458</v>
      </c>
      <c r="AV27" s="87">
        <f t="shared" si="102"/>
        <v>8047109</v>
      </c>
      <c r="AW27" s="88">
        <v>7544446</v>
      </c>
      <c r="AX27" s="88">
        <v>502663</v>
      </c>
      <c r="AY27" s="87">
        <f t="shared" si="103"/>
        <v>10473841.35</v>
      </c>
      <c r="AZ27" s="88">
        <v>9874126.6600000001</v>
      </c>
      <c r="BA27" s="88">
        <v>599714.68999999994</v>
      </c>
      <c r="BB27" s="87">
        <f t="shared" si="104"/>
        <v>8747296.8500000015</v>
      </c>
      <c r="BC27" s="88">
        <v>8186446.5200000005</v>
      </c>
      <c r="BD27" s="88">
        <v>560850.33000000007</v>
      </c>
      <c r="BE27" s="91">
        <f t="shared" si="152"/>
        <v>1.3015657362165716</v>
      </c>
      <c r="BF27" s="91">
        <f t="shared" si="152"/>
        <v>1.3087941327964969</v>
      </c>
      <c r="BG27" s="138">
        <f t="shared" si="153"/>
        <v>1.1930750622186235</v>
      </c>
      <c r="BH27" s="139">
        <f t="shared" si="105"/>
        <v>1.197380348421581</v>
      </c>
      <c r="BI27" s="139">
        <f t="shared" si="105"/>
        <v>1.2061553979344874</v>
      </c>
      <c r="BJ27" s="139">
        <f t="shared" si="154"/>
        <v>1.0692954214718922</v>
      </c>
      <c r="BK27" s="87">
        <f t="shared" si="106"/>
        <v>1300000</v>
      </c>
      <c r="BL27" s="88">
        <v>1300000</v>
      </c>
      <c r="BM27" s="92"/>
      <c r="BN27" s="87">
        <f t="shared" si="107"/>
        <v>1960528.58</v>
      </c>
      <c r="BO27" s="88">
        <v>1960528.58</v>
      </c>
      <c r="BP27" s="92"/>
      <c r="BQ27" s="87">
        <f t="shared" si="108"/>
        <v>1307289.3</v>
      </c>
      <c r="BR27" s="88">
        <v>1307289.3</v>
      </c>
      <c r="BS27" s="92">
        <v>0</v>
      </c>
      <c r="BT27" s="91">
        <f t="shared" si="109"/>
        <v>1.5080989076923077</v>
      </c>
      <c r="BU27" s="91">
        <f t="shared" si="109"/>
        <v>1.5080989076923077</v>
      </c>
      <c r="BV27" s="132"/>
      <c r="BW27" s="91">
        <f t="shared" si="163"/>
        <v>1.4996899156139349</v>
      </c>
      <c r="BX27" s="91">
        <f t="shared" si="110"/>
        <v>1.4996899156139349</v>
      </c>
      <c r="BY27" s="132"/>
      <c r="BZ27" s="87">
        <f t="shared" si="111"/>
        <v>0</v>
      </c>
      <c r="CA27" s="137">
        <v>0</v>
      </c>
      <c r="CB27" s="137"/>
      <c r="CC27" s="87">
        <f t="shared" si="112"/>
        <v>0</v>
      </c>
      <c r="CD27" s="88">
        <v>0</v>
      </c>
      <c r="CE27" s="92"/>
      <c r="CF27" s="87">
        <f t="shared" si="113"/>
        <v>-14241.56</v>
      </c>
      <c r="CG27" s="88">
        <v>-14241.56</v>
      </c>
      <c r="CH27" s="92">
        <v>0</v>
      </c>
      <c r="CI27" s="91" t="str">
        <f t="shared" ref="CI27:CJ42" si="179">IF(BZ27&lt;0," ",IF(CC27&lt;0," ",IF(CC27=0," ",IF(BZ27/CC27*100&gt;200,"СВ.200",BZ27/CC27))))</f>
        <v xml:space="preserve"> </v>
      </c>
      <c r="CJ27" s="91" t="str">
        <f t="shared" si="179"/>
        <v xml:space="preserve"> </v>
      </c>
      <c r="CK27" s="132"/>
      <c r="CL27" s="91" t="str">
        <f t="shared" si="161"/>
        <v xml:space="preserve"> </v>
      </c>
      <c r="CM27" s="91" t="str">
        <f t="shared" si="155"/>
        <v xml:space="preserve"> </v>
      </c>
      <c r="CN27" s="132"/>
      <c r="CO27" s="87">
        <f t="shared" si="114"/>
        <v>200000</v>
      </c>
      <c r="CP27" s="88">
        <v>200000</v>
      </c>
      <c r="CQ27" s="92"/>
      <c r="CR27" s="87">
        <f t="shared" si="115"/>
        <v>223124</v>
      </c>
      <c r="CS27" s="88">
        <v>223124</v>
      </c>
      <c r="CT27" s="92"/>
      <c r="CU27" s="87">
        <f t="shared" si="116"/>
        <v>114415</v>
      </c>
      <c r="CV27" s="88">
        <v>114415</v>
      </c>
      <c r="CW27" s="92">
        <v>0</v>
      </c>
      <c r="CX27" s="91">
        <f t="shared" si="117"/>
        <v>1.1156200000000001</v>
      </c>
      <c r="CY27" s="91">
        <f t="shared" si="117"/>
        <v>1.1156200000000001</v>
      </c>
      <c r="CZ27" s="91" t="str">
        <f t="shared" si="117"/>
        <v xml:space="preserve"> </v>
      </c>
      <c r="DA27" s="91">
        <f t="shared" si="118"/>
        <v>1.9501289166630249</v>
      </c>
      <c r="DB27" s="91">
        <f t="shared" si="118"/>
        <v>1.9501289166630249</v>
      </c>
      <c r="DC27" s="91" t="str">
        <f t="shared" si="118"/>
        <v xml:space="preserve"> </v>
      </c>
      <c r="DD27" s="87">
        <f t="shared" si="119"/>
        <v>686995</v>
      </c>
      <c r="DE27" s="88">
        <v>500000</v>
      </c>
      <c r="DF27" s="88">
        <v>186995</v>
      </c>
      <c r="DG27" s="87">
        <f t="shared" si="120"/>
        <v>-589687.07999999996</v>
      </c>
      <c r="DH27" s="88">
        <v>-413078.56</v>
      </c>
      <c r="DI27" s="88">
        <v>-176608.52</v>
      </c>
      <c r="DJ27" s="87">
        <f t="shared" si="121"/>
        <v>4598512.5</v>
      </c>
      <c r="DK27" s="92">
        <v>3218958.75</v>
      </c>
      <c r="DL27" s="92">
        <v>1379553.75</v>
      </c>
      <c r="DM27" s="91" t="str">
        <f t="shared" si="122"/>
        <v xml:space="preserve"> </v>
      </c>
      <c r="DN27" s="91" t="str">
        <f t="shared" si="122"/>
        <v xml:space="preserve"> </v>
      </c>
      <c r="DO27" s="91" t="str">
        <f t="shared" si="122"/>
        <v xml:space="preserve"> </v>
      </c>
      <c r="DP27" s="91" t="str">
        <f t="shared" si="123"/>
        <v xml:space="preserve"> </v>
      </c>
      <c r="DQ27" s="91" t="str">
        <f t="shared" si="123"/>
        <v xml:space="preserve"> </v>
      </c>
      <c r="DR27" s="91" t="str">
        <f t="shared" si="123"/>
        <v xml:space="preserve"> </v>
      </c>
      <c r="DS27" s="87">
        <f t="shared" si="156"/>
        <v>308842</v>
      </c>
      <c r="DT27" s="92"/>
      <c r="DU27" s="88">
        <v>308842</v>
      </c>
      <c r="DV27" s="87">
        <f t="shared" si="124"/>
        <v>475526.54000000004</v>
      </c>
      <c r="DW27" s="92"/>
      <c r="DX27" s="88">
        <v>475526.54000000004</v>
      </c>
      <c r="DY27" s="87">
        <f t="shared" si="125"/>
        <v>256730.59999999998</v>
      </c>
      <c r="DZ27" s="92">
        <v>0</v>
      </c>
      <c r="EA27" s="92">
        <v>256730.59999999998</v>
      </c>
      <c r="EB27" s="91">
        <f t="shared" si="157"/>
        <v>1.5397081355515119</v>
      </c>
      <c r="EC27" s="91" t="str">
        <f>IF(DW27&lt;=0," ",IF(DT27&lt;0," ",IF(DT27=0," ",IF(DW27/DT27*100&gt;200,"СВ.200",DW27/DT27))))</f>
        <v xml:space="preserve"> </v>
      </c>
      <c r="ED27" s="91">
        <f>IF(DX27&lt;0," ",IF(DU27&lt;0," ",IF(DU27=0," ",IF(DX27/DU27*100&gt;200,"СВ.200",DX27/DU27))))</f>
        <v>1.5397081355515119</v>
      </c>
      <c r="EE27" s="91">
        <f t="shared" si="162"/>
        <v>1.8522394291915341</v>
      </c>
      <c r="EF27" s="91" t="str">
        <f>IF(DW27&lt;=0," ",IF(DZ27&lt;0," ",IF(DZ27=0," ",IF(DW27/DZ27*100&gt;200,"СВ.200",DW27/DZ27))))</f>
        <v xml:space="preserve"> </v>
      </c>
      <c r="EG27" s="91">
        <f t="shared" si="162"/>
        <v>1.8522394291915341</v>
      </c>
      <c r="EH27" s="87">
        <f t="shared" si="126"/>
        <v>994748</v>
      </c>
      <c r="EI27" s="88"/>
      <c r="EJ27" s="88">
        <v>994748</v>
      </c>
      <c r="EK27" s="87">
        <f t="shared" si="127"/>
        <v>733564</v>
      </c>
      <c r="EL27" s="92"/>
      <c r="EM27" s="88">
        <v>733564</v>
      </c>
      <c r="EN27" s="87">
        <f t="shared" si="128"/>
        <v>1180902.23</v>
      </c>
      <c r="EO27" s="92">
        <v>0</v>
      </c>
      <c r="EP27" s="92">
        <v>1180902.23</v>
      </c>
      <c r="EQ27" s="91">
        <f t="shared" si="129"/>
        <v>0.73743701922496951</v>
      </c>
      <c r="ER27" s="91" t="str">
        <f t="shared" si="129"/>
        <v xml:space="preserve"> </v>
      </c>
      <c r="ES27" s="91">
        <f t="shared" si="129"/>
        <v>0.73743701922496951</v>
      </c>
      <c r="ET27" s="91">
        <f t="shared" si="130"/>
        <v>0.62118944427770284</v>
      </c>
      <c r="EU27" s="91" t="str">
        <f t="shared" si="130"/>
        <v xml:space="preserve"> </v>
      </c>
      <c r="EV27" s="91">
        <f t="shared" si="130"/>
        <v>0.62118944427770284</v>
      </c>
      <c r="EW27" s="87">
        <f t="shared" si="131"/>
        <v>0</v>
      </c>
      <c r="EX27" s="92">
        <v>0</v>
      </c>
      <c r="EY27" s="87"/>
      <c r="EZ27" s="87">
        <f t="shared" si="132"/>
        <v>0</v>
      </c>
      <c r="FA27" s="88">
        <v>0</v>
      </c>
      <c r="FB27" s="87"/>
      <c r="FC27" s="87">
        <f t="shared" si="133"/>
        <v>0</v>
      </c>
      <c r="FD27" s="88">
        <v>0</v>
      </c>
      <c r="FE27" s="87">
        <v>0</v>
      </c>
      <c r="FF27" s="91" t="str">
        <f t="shared" si="158"/>
        <v xml:space="preserve"> </v>
      </c>
      <c r="FG27" s="91" t="str">
        <f t="shared" si="158"/>
        <v xml:space="preserve"> </v>
      </c>
      <c r="FH27" s="91" t="str">
        <f t="shared" si="134"/>
        <v xml:space="preserve"> </v>
      </c>
      <c r="FI27" s="91" t="str">
        <f t="shared" si="159"/>
        <v xml:space="preserve"> </v>
      </c>
      <c r="FJ27" s="91" t="str">
        <f t="shared" si="159"/>
        <v xml:space="preserve"> </v>
      </c>
      <c r="FK27" s="91" t="str">
        <f t="shared" si="160"/>
        <v xml:space="preserve"> </v>
      </c>
      <c r="FL27" s="87">
        <f t="shared" si="135"/>
        <v>410000</v>
      </c>
      <c r="FM27" s="88">
        <v>410000</v>
      </c>
      <c r="FN27" s="94">
        <v>0</v>
      </c>
      <c r="FO27" s="87">
        <f t="shared" si="136"/>
        <v>740055.17</v>
      </c>
      <c r="FP27" s="88">
        <v>740055.17</v>
      </c>
      <c r="FQ27" s="94">
        <v>0</v>
      </c>
      <c r="FR27" s="87">
        <f t="shared" si="137"/>
        <v>395725.1</v>
      </c>
      <c r="FS27" s="92">
        <v>395725.1</v>
      </c>
      <c r="FT27" s="87">
        <v>0</v>
      </c>
      <c r="FU27" s="91">
        <f t="shared" si="138"/>
        <v>1.8050126097560977</v>
      </c>
      <c r="FV27" s="91">
        <f t="shared" si="138"/>
        <v>1.8050126097560977</v>
      </c>
      <c r="FW27" s="91" t="str">
        <f t="shared" si="138"/>
        <v xml:space="preserve"> </v>
      </c>
      <c r="FX27" s="91">
        <f t="shared" si="139"/>
        <v>1.8701244121234668</v>
      </c>
      <c r="FY27" s="91">
        <f t="shared" si="139"/>
        <v>1.8701244121234668</v>
      </c>
      <c r="FZ27" s="91" t="str">
        <f t="shared" si="140"/>
        <v xml:space="preserve"> </v>
      </c>
      <c r="GA27" s="87">
        <f t="shared" si="141"/>
        <v>0</v>
      </c>
      <c r="GB27" s="88">
        <v>0</v>
      </c>
      <c r="GC27" s="87"/>
      <c r="GD27" s="87">
        <f t="shared" si="142"/>
        <v>0</v>
      </c>
      <c r="GE27" s="92">
        <v>0</v>
      </c>
      <c r="GF27" s="87">
        <v>0</v>
      </c>
      <c r="GG27" s="108" t="str">
        <f t="shared" si="165"/>
        <v xml:space="preserve"> </v>
      </c>
      <c r="GH27" s="108" t="str">
        <f t="shared" si="164"/>
        <v xml:space="preserve"> </v>
      </c>
      <c r="GI27" s="91" t="str">
        <f t="shared" si="143"/>
        <v xml:space="preserve"> </v>
      </c>
      <c r="GJ27" s="96">
        <f t="shared" si="166"/>
        <v>0.92484870646430772</v>
      </c>
      <c r="GK27" s="91">
        <f t="shared" si="166"/>
        <v>0.89131207616649299</v>
      </c>
      <c r="GL27" s="91">
        <f t="shared" si="166"/>
        <v>0.98095642014092488</v>
      </c>
      <c r="GM27" s="96">
        <f t="shared" si="167"/>
        <v>0.87381126768655137</v>
      </c>
      <c r="GN27" s="91">
        <f t="shared" si="167"/>
        <v>0.82362230791206426</v>
      </c>
      <c r="GO27" s="91">
        <f t="shared" si="167"/>
        <v>0.96522740047481337</v>
      </c>
      <c r="GP27" s="96">
        <f t="shared" si="168"/>
        <v>0.62742042852231517</v>
      </c>
      <c r="GQ27" s="91">
        <f t="shared" si="168"/>
        <v>0.50812056280306583</v>
      </c>
      <c r="GR27" s="91">
        <f t="shared" si="168"/>
        <v>0.80877277551505466</v>
      </c>
      <c r="GS27" s="96">
        <f t="shared" si="169"/>
        <v>0.6960763216470035</v>
      </c>
      <c r="GT27" s="91">
        <f t="shared" si="169"/>
        <v>0.55868981636126536</v>
      </c>
      <c r="GU27" s="91">
        <f t="shared" si="169"/>
        <v>0.90960547900804789</v>
      </c>
      <c r="GV27" s="96">
        <f t="shared" si="144"/>
        <v>0.19648741836234093</v>
      </c>
      <c r="GW27" s="91">
        <f t="shared" si="144"/>
        <v>0.30485795673816463</v>
      </c>
      <c r="GX27" s="91">
        <f t="shared" si="144"/>
        <v>3.1749165214824654E-2</v>
      </c>
      <c r="GY27" s="99">
        <f t="shared" si="170"/>
        <v>0.22709989036145486</v>
      </c>
      <c r="GZ27" s="100">
        <f t="shared" si="170"/>
        <v>0.3518480866618558</v>
      </c>
      <c r="HA27" s="91">
        <f t="shared" si="170"/>
        <v>3.3213473475502228E-2</v>
      </c>
      <c r="HB27" s="96">
        <f t="shared" si="145"/>
        <v>2.9365174637889624E-2</v>
      </c>
      <c r="HC27" s="91">
        <f t="shared" si="145"/>
        <v>4.8682605314774051E-2</v>
      </c>
      <c r="HD27" s="91" t="str">
        <f t="shared" si="91"/>
        <v xml:space="preserve"> </v>
      </c>
      <c r="HE27" s="96">
        <f t="shared" si="171"/>
        <v>4.250931541640153E-2</v>
      </c>
      <c r="HF27" s="91">
        <f t="shared" si="171"/>
        <v>6.9860176344839903E-2</v>
      </c>
      <c r="HG27" s="91" t="str">
        <f t="shared" si="92"/>
        <v xml:space="preserve"> </v>
      </c>
      <c r="HH27" s="96" t="str">
        <f t="shared" si="172"/>
        <v xml:space="preserve"> </v>
      </c>
      <c r="HI27" s="91" t="str">
        <f t="shared" si="172"/>
        <v xml:space="preserve"> </v>
      </c>
      <c r="HJ27" s="91" t="str">
        <f t="shared" si="172"/>
        <v xml:space="preserve"> </v>
      </c>
      <c r="HK27" s="96" t="str">
        <f t="shared" si="146"/>
        <v xml:space="preserve"> </v>
      </c>
      <c r="HL27" s="91" t="str">
        <f t="shared" si="146"/>
        <v xml:space="preserve"> </v>
      </c>
      <c r="HM27" s="91" t="str">
        <f t="shared" si="146"/>
        <v xml:space="preserve"> </v>
      </c>
      <c r="HN27" s="96">
        <f t="shared" si="173"/>
        <v>2.6526186831195894E-2</v>
      </c>
      <c r="HO27" s="91" t="str">
        <f t="shared" si="173"/>
        <v xml:space="preserve"> </v>
      </c>
      <c r="HP27" s="91">
        <f t="shared" si="173"/>
        <v>6.6849670932394481E-2</v>
      </c>
      <c r="HQ27" s="96">
        <f t="shared" si="174"/>
        <v>1.590555923143807E-2</v>
      </c>
      <c r="HR27" s="91" t="str">
        <f t="shared" si="174"/>
        <v xml:space="preserve"> </v>
      </c>
      <c r="HS27" s="91">
        <f t="shared" si="174"/>
        <v>4.0626332592558836E-2</v>
      </c>
      <c r="HT27" s="96">
        <f t="shared" si="175"/>
        <v>5.766848167341525E-3</v>
      </c>
      <c r="HU27" s="91" t="str">
        <f t="shared" si="175"/>
        <v xml:space="preserve"> </v>
      </c>
      <c r="HV27" s="91">
        <f t="shared" si="175"/>
        <v>1.4533257446957481E-2</v>
      </c>
      <c r="HW27" s="96">
        <f t="shared" si="176"/>
        <v>1.0310641672834006E-2</v>
      </c>
      <c r="HX27" s="91" t="str">
        <f t="shared" si="176"/>
        <v xml:space="preserve"> </v>
      </c>
      <c r="HY27" s="91">
        <f t="shared" si="176"/>
        <v>2.633566992195464E-2</v>
      </c>
      <c r="HZ27" s="96">
        <f t="shared" si="177"/>
        <v>8.8890321905765873E-3</v>
      </c>
      <c r="IA27" s="91">
        <f t="shared" si="177"/>
        <v>1.4736545963046964E-2</v>
      </c>
      <c r="IB27" s="141" t="str">
        <f t="shared" si="177"/>
        <v xml:space="preserve"> </v>
      </c>
      <c r="IC27" s="96">
        <f t="shared" si="178"/>
        <v>1.6046304536437135E-2</v>
      </c>
      <c r="ID27" s="91">
        <f t="shared" si="178"/>
        <v>2.6370635556412281E-2</v>
      </c>
      <c r="IE27" s="91" t="str">
        <f t="shared" si="178"/>
        <v xml:space="preserve"> </v>
      </c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</row>
    <row r="28" spans="1:256" s="102" customFormat="1" outlineLevel="1" x14ac:dyDescent="0.2">
      <c r="A28" s="85">
        <v>17</v>
      </c>
      <c r="B28" s="86" t="s">
        <v>104</v>
      </c>
      <c r="C28" s="87">
        <f t="shared" si="147"/>
        <v>148738884.52000001</v>
      </c>
      <c r="D28" s="137">
        <v>103495824.54000001</v>
      </c>
      <c r="E28" s="88">
        <v>45243059.980000004</v>
      </c>
      <c r="F28" s="87">
        <f t="shared" si="148"/>
        <v>155273090.22</v>
      </c>
      <c r="G28" s="137">
        <v>106745712.53</v>
      </c>
      <c r="H28" s="88">
        <v>48527377.689999998</v>
      </c>
      <c r="I28" s="87">
        <f t="shared" si="149"/>
        <v>123983701.66000001</v>
      </c>
      <c r="J28" s="137">
        <v>77519263.870000005</v>
      </c>
      <c r="K28" s="88">
        <v>46464437.790000007</v>
      </c>
      <c r="L28" s="91">
        <f t="shared" si="150"/>
        <v>1.043930716040306</v>
      </c>
      <c r="M28" s="91">
        <f t="shared" si="150"/>
        <v>1.0314011507656906</v>
      </c>
      <c r="N28" s="91">
        <f t="shared" si="150"/>
        <v>1.0725927404435476</v>
      </c>
      <c r="O28" s="91">
        <f t="shared" si="94"/>
        <v>1.2523669493737553</v>
      </c>
      <c r="P28" s="91">
        <f t="shared" si="94"/>
        <v>1.3770217517675714</v>
      </c>
      <c r="Q28" s="91">
        <f t="shared" si="94"/>
        <v>1.0443982537639565</v>
      </c>
      <c r="R28" s="87">
        <f t="shared" si="95"/>
        <v>118416953.36000001</v>
      </c>
      <c r="S28" s="88">
        <v>76714620.200000003</v>
      </c>
      <c r="T28" s="88">
        <v>41702333.160000004</v>
      </c>
      <c r="U28" s="87">
        <f t="shared" si="42"/>
        <v>124838535.71000001</v>
      </c>
      <c r="V28" s="88">
        <v>79969837.670000002</v>
      </c>
      <c r="W28" s="88">
        <v>44868698.039999999</v>
      </c>
      <c r="X28" s="87">
        <f t="shared" si="43"/>
        <v>95796586.540000007</v>
      </c>
      <c r="Y28" s="88">
        <v>56423844.340000004</v>
      </c>
      <c r="Z28" s="88">
        <v>39372742.200000003</v>
      </c>
      <c r="AA28" s="91">
        <f t="shared" si="151"/>
        <v>1.0542285725801246</v>
      </c>
      <c r="AB28" s="91">
        <f t="shared" si="151"/>
        <v>1.0424328173888293</v>
      </c>
      <c r="AC28" s="91">
        <f t="shared" si="151"/>
        <v>1.0759277632704998</v>
      </c>
      <c r="AD28" s="91">
        <f t="shared" si="96"/>
        <v>1.303162672271976</v>
      </c>
      <c r="AE28" s="91">
        <f t="shared" si="96"/>
        <v>1.4173057260706317</v>
      </c>
      <c r="AF28" s="91">
        <f t="shared" si="96"/>
        <v>1.13958783495654</v>
      </c>
      <c r="AG28" s="87">
        <f t="shared" si="97"/>
        <v>94684217.629999995</v>
      </c>
      <c r="AH28" s="88">
        <v>59257431</v>
      </c>
      <c r="AI28" s="88">
        <v>35426786.630000003</v>
      </c>
      <c r="AJ28" s="87">
        <f t="shared" si="98"/>
        <v>99903680.379999995</v>
      </c>
      <c r="AK28" s="88">
        <v>61414940.450000003</v>
      </c>
      <c r="AL28" s="88">
        <v>38488739.93</v>
      </c>
      <c r="AM28" s="87">
        <f t="shared" si="99"/>
        <v>74553346.129999995</v>
      </c>
      <c r="AN28" s="94">
        <v>42129793.460000001</v>
      </c>
      <c r="AO28" s="94">
        <v>32423552.670000002</v>
      </c>
      <c r="AP28" s="91">
        <f t="shared" si="100"/>
        <v>1.0551249498664734</v>
      </c>
      <c r="AQ28" s="91">
        <f t="shared" si="100"/>
        <v>1.0364090952576057</v>
      </c>
      <c r="AR28" s="91">
        <f t="shared" si="100"/>
        <v>1.0864304553494863</v>
      </c>
      <c r="AS28" s="91">
        <f t="shared" si="101"/>
        <v>1.3400294630075513</v>
      </c>
      <c r="AT28" s="91">
        <f t="shared" si="101"/>
        <v>1.4577555550636683</v>
      </c>
      <c r="AU28" s="91">
        <f t="shared" si="101"/>
        <v>1.1870611564910909</v>
      </c>
      <c r="AV28" s="87">
        <f t="shared" si="102"/>
        <v>12099231.719999999</v>
      </c>
      <c r="AW28" s="88">
        <v>10579839.199999999</v>
      </c>
      <c r="AX28" s="88">
        <v>1519392.52</v>
      </c>
      <c r="AY28" s="87">
        <f t="shared" si="103"/>
        <v>12978532.43</v>
      </c>
      <c r="AZ28" s="88">
        <v>11348719.42</v>
      </c>
      <c r="BA28" s="88">
        <v>1629813.01</v>
      </c>
      <c r="BB28" s="87">
        <f t="shared" si="104"/>
        <v>12007444.290000001</v>
      </c>
      <c r="BC28" s="88">
        <v>10488884.680000002</v>
      </c>
      <c r="BD28" s="88">
        <v>1518559.6099999999</v>
      </c>
      <c r="BE28" s="91">
        <f t="shared" si="152"/>
        <v>1.0726740945498645</v>
      </c>
      <c r="BF28" s="91">
        <f t="shared" si="152"/>
        <v>1.0726740931941574</v>
      </c>
      <c r="BG28" s="138">
        <f t="shared" si="153"/>
        <v>1.0726741039899288</v>
      </c>
      <c r="BH28" s="139">
        <f t="shared" si="105"/>
        <v>1.0808738409728653</v>
      </c>
      <c r="BI28" s="139">
        <f t="shared" si="105"/>
        <v>1.0819758025979171</v>
      </c>
      <c r="BJ28" s="139">
        <f t="shared" si="154"/>
        <v>1.0732624516465312</v>
      </c>
      <c r="BK28" s="87">
        <f t="shared" si="106"/>
        <v>3039500</v>
      </c>
      <c r="BL28" s="88">
        <v>3039500</v>
      </c>
      <c r="BM28" s="92"/>
      <c r="BN28" s="87">
        <f t="shared" si="107"/>
        <v>3063326.88</v>
      </c>
      <c r="BO28" s="88">
        <v>3063326.88</v>
      </c>
      <c r="BP28" s="92"/>
      <c r="BQ28" s="87">
        <f t="shared" si="108"/>
        <v>2042640.44</v>
      </c>
      <c r="BR28" s="88">
        <v>2042640.44</v>
      </c>
      <c r="BS28" s="92">
        <v>0</v>
      </c>
      <c r="BT28" s="91">
        <f t="shared" si="109"/>
        <v>1.0078390787958544</v>
      </c>
      <c r="BU28" s="91">
        <f t="shared" si="109"/>
        <v>1.0078390787958544</v>
      </c>
      <c r="BV28" s="132"/>
      <c r="BW28" s="91">
        <f t="shared" si="163"/>
        <v>1.4996897251285204</v>
      </c>
      <c r="BX28" s="91">
        <f t="shared" si="110"/>
        <v>1.4996897251285204</v>
      </c>
      <c r="BY28" s="132"/>
      <c r="BZ28" s="87">
        <f t="shared" si="111"/>
        <v>0</v>
      </c>
      <c r="CA28" s="137">
        <v>0</v>
      </c>
      <c r="CB28" s="137"/>
      <c r="CC28" s="87">
        <f t="shared" si="112"/>
        <v>10930.71</v>
      </c>
      <c r="CD28" s="88">
        <v>10930.71</v>
      </c>
      <c r="CE28" s="92"/>
      <c r="CF28" s="87">
        <f t="shared" si="113"/>
        <v>-754.47</v>
      </c>
      <c r="CG28" s="88">
        <v>-754.47</v>
      </c>
      <c r="CH28" s="92">
        <v>0</v>
      </c>
      <c r="CI28" s="91">
        <f t="shared" si="179"/>
        <v>0</v>
      </c>
      <c r="CJ28" s="91">
        <f t="shared" si="179"/>
        <v>0</v>
      </c>
      <c r="CK28" s="132"/>
      <c r="CL28" s="91" t="str">
        <f t="shared" si="161"/>
        <v xml:space="preserve"> </v>
      </c>
      <c r="CM28" s="91" t="str">
        <f t="shared" si="155"/>
        <v xml:space="preserve"> </v>
      </c>
      <c r="CN28" s="132"/>
      <c r="CO28" s="87">
        <f t="shared" si="114"/>
        <v>1055000</v>
      </c>
      <c r="CP28" s="88">
        <v>1055000</v>
      </c>
      <c r="CQ28" s="92"/>
      <c r="CR28" s="87">
        <f t="shared" si="115"/>
        <v>1028061.88</v>
      </c>
      <c r="CS28" s="88">
        <v>1028061.88</v>
      </c>
      <c r="CT28" s="92"/>
      <c r="CU28" s="87">
        <f t="shared" si="116"/>
        <v>343033.61</v>
      </c>
      <c r="CV28" s="88">
        <v>343033.61</v>
      </c>
      <c r="CW28" s="92">
        <v>0</v>
      </c>
      <c r="CX28" s="91">
        <f t="shared" si="117"/>
        <v>0.97446623696682466</v>
      </c>
      <c r="CY28" s="91">
        <f t="shared" si="117"/>
        <v>0.97446623696682466</v>
      </c>
      <c r="CZ28" s="91" t="str">
        <f t="shared" si="117"/>
        <v xml:space="preserve"> </v>
      </c>
      <c r="DA28" s="91" t="str">
        <f t="shared" si="118"/>
        <v>СВ.200</v>
      </c>
      <c r="DB28" s="91" t="str">
        <f t="shared" si="118"/>
        <v>СВ.200</v>
      </c>
      <c r="DC28" s="91" t="str">
        <f t="shared" si="118"/>
        <v xml:space="preserve"> </v>
      </c>
      <c r="DD28" s="87">
        <f t="shared" si="119"/>
        <v>114461.9</v>
      </c>
      <c r="DE28" s="88">
        <v>72850</v>
      </c>
      <c r="DF28" s="88">
        <v>41611.9</v>
      </c>
      <c r="DG28" s="87">
        <f t="shared" si="120"/>
        <v>114459</v>
      </c>
      <c r="DH28" s="88">
        <v>72847.100000000006</v>
      </c>
      <c r="DI28" s="88">
        <v>41611.9</v>
      </c>
      <c r="DJ28" s="87">
        <f t="shared" si="121"/>
        <v>131353</v>
      </c>
      <c r="DK28" s="92">
        <v>87676.3</v>
      </c>
      <c r="DL28" s="92">
        <v>43676.7</v>
      </c>
      <c r="DM28" s="91">
        <f t="shared" si="122"/>
        <v>0.99997466405852087</v>
      </c>
      <c r="DN28" s="91">
        <f t="shared" si="122"/>
        <v>0.99996019217570353</v>
      </c>
      <c r="DO28" s="91">
        <f t="shared" si="122"/>
        <v>1</v>
      </c>
      <c r="DP28" s="91">
        <f t="shared" si="123"/>
        <v>0.87138474187875414</v>
      </c>
      <c r="DQ28" s="91">
        <f t="shared" si="123"/>
        <v>0.83086421301993818</v>
      </c>
      <c r="DR28" s="91">
        <f t="shared" si="123"/>
        <v>0.95272536615632597</v>
      </c>
      <c r="DS28" s="87">
        <f t="shared" si="156"/>
        <v>1061059.0900000001</v>
      </c>
      <c r="DT28" s="92"/>
      <c r="DU28" s="88">
        <v>1061059.0900000001</v>
      </c>
      <c r="DV28" s="87">
        <f t="shared" si="124"/>
        <v>943873.82</v>
      </c>
      <c r="DW28" s="92"/>
      <c r="DX28" s="88">
        <v>943873.82</v>
      </c>
      <c r="DY28" s="87">
        <f t="shared" si="125"/>
        <v>821423.23</v>
      </c>
      <c r="DZ28" s="92">
        <v>0</v>
      </c>
      <c r="EA28" s="92">
        <v>821423.23</v>
      </c>
      <c r="EB28" s="91">
        <f t="shared" si="157"/>
        <v>0.88955820547185538</v>
      </c>
      <c r="EC28" s="91" t="str">
        <f t="shared" si="157"/>
        <v xml:space="preserve"> </v>
      </c>
      <c r="ED28" s="91">
        <f t="shared" si="157"/>
        <v>0.88955820547185538</v>
      </c>
      <c r="EE28" s="91">
        <f t="shared" si="162"/>
        <v>1.1490712528302858</v>
      </c>
      <c r="EF28" s="91" t="str">
        <f t="shared" si="162"/>
        <v xml:space="preserve"> </v>
      </c>
      <c r="EG28" s="91">
        <f t="shared" si="162"/>
        <v>1.1490712528302858</v>
      </c>
      <c r="EH28" s="87">
        <f t="shared" si="126"/>
        <v>3653483.02</v>
      </c>
      <c r="EI28" s="88"/>
      <c r="EJ28" s="88">
        <v>3653483.02</v>
      </c>
      <c r="EK28" s="87">
        <f t="shared" si="127"/>
        <v>3764659.38</v>
      </c>
      <c r="EL28" s="92"/>
      <c r="EM28" s="88">
        <v>3764659.38</v>
      </c>
      <c r="EN28" s="87">
        <f t="shared" si="128"/>
        <v>4565529.99</v>
      </c>
      <c r="EO28" s="92">
        <v>0</v>
      </c>
      <c r="EP28" s="92">
        <v>4565529.99</v>
      </c>
      <c r="EQ28" s="91">
        <f t="shared" si="129"/>
        <v>1.030430238594622</v>
      </c>
      <c r="ER28" s="91" t="str">
        <f t="shared" si="129"/>
        <v xml:space="preserve"> </v>
      </c>
      <c r="ES28" s="91">
        <f t="shared" si="129"/>
        <v>1.030430238594622</v>
      </c>
      <c r="ET28" s="91">
        <f>IF(EN28&lt;=0," ",IF(EK28/EN28*100&gt;200,"СВ.200",EK28/EN28))</f>
        <v>0.82458321120348166</v>
      </c>
      <c r="EU28" s="91" t="str">
        <f t="shared" si="130"/>
        <v xml:space="preserve"> </v>
      </c>
      <c r="EV28" s="91">
        <f>IF(EP28&lt;=0," ",IF(EM28/EP28*100&gt;200,"СВ.200",EM28/EP28))</f>
        <v>0.82458321120348166</v>
      </c>
      <c r="EW28" s="87">
        <f t="shared" si="131"/>
        <v>0</v>
      </c>
      <c r="EX28" s="92">
        <v>0</v>
      </c>
      <c r="EY28" s="87"/>
      <c r="EZ28" s="87">
        <f t="shared" si="132"/>
        <v>0</v>
      </c>
      <c r="FA28" s="88">
        <v>0</v>
      </c>
      <c r="FB28" s="87"/>
      <c r="FC28" s="87">
        <f t="shared" si="133"/>
        <v>0</v>
      </c>
      <c r="FD28" s="88">
        <v>0</v>
      </c>
      <c r="FE28" s="87">
        <v>0</v>
      </c>
      <c r="FF28" s="91" t="str">
        <f t="shared" si="158"/>
        <v xml:space="preserve"> </v>
      </c>
      <c r="FG28" s="91" t="str">
        <f t="shared" si="158"/>
        <v xml:space="preserve"> </v>
      </c>
      <c r="FH28" s="91" t="str">
        <f t="shared" si="134"/>
        <v xml:space="preserve"> </v>
      </c>
      <c r="FI28" s="91" t="str">
        <f t="shared" si="159"/>
        <v xml:space="preserve"> </v>
      </c>
      <c r="FJ28" s="91" t="str">
        <f t="shared" si="159"/>
        <v xml:space="preserve"> </v>
      </c>
      <c r="FK28" s="91" t="str">
        <f t="shared" si="160"/>
        <v xml:space="preserve"> </v>
      </c>
      <c r="FL28" s="87">
        <f t="shared" si="135"/>
        <v>2710000</v>
      </c>
      <c r="FM28" s="88">
        <v>2710000</v>
      </c>
      <c r="FN28" s="94">
        <v>0</v>
      </c>
      <c r="FO28" s="87">
        <f t="shared" si="136"/>
        <v>3031011.23</v>
      </c>
      <c r="FP28" s="88">
        <v>3031011.23</v>
      </c>
      <c r="FQ28" s="94">
        <v>0</v>
      </c>
      <c r="FR28" s="87">
        <f t="shared" si="137"/>
        <v>1332570.32</v>
      </c>
      <c r="FS28" s="92">
        <v>1332570.32</v>
      </c>
      <c r="FT28" s="87">
        <v>0</v>
      </c>
      <c r="FU28" s="91">
        <f t="shared" si="138"/>
        <v>1.1184543284132842</v>
      </c>
      <c r="FV28" s="91">
        <f t="shared" si="138"/>
        <v>1.1184543284132842</v>
      </c>
      <c r="FW28" s="91" t="str">
        <f t="shared" si="138"/>
        <v xml:space="preserve"> </v>
      </c>
      <c r="FX28" s="91" t="str">
        <f t="shared" si="139"/>
        <v>СВ.200</v>
      </c>
      <c r="FY28" s="91" t="str">
        <f t="shared" si="139"/>
        <v>СВ.200</v>
      </c>
      <c r="FZ28" s="91" t="str">
        <f t="shared" si="140"/>
        <v xml:space="preserve"> </v>
      </c>
      <c r="GA28" s="87">
        <f t="shared" si="141"/>
        <v>0</v>
      </c>
      <c r="GB28" s="88">
        <v>0</v>
      </c>
      <c r="GC28" s="87"/>
      <c r="GD28" s="87">
        <f t="shared" si="142"/>
        <v>0</v>
      </c>
      <c r="GE28" s="92">
        <v>0</v>
      </c>
      <c r="GF28" s="87">
        <v>0</v>
      </c>
      <c r="GG28" s="108" t="str">
        <f t="shared" si="165"/>
        <v xml:space="preserve"> </v>
      </c>
      <c r="GH28" s="108" t="str">
        <f t="shared" si="164"/>
        <v xml:space="preserve"> </v>
      </c>
      <c r="GI28" s="91" t="str">
        <f t="shared" si="143"/>
        <v xml:space="preserve"> </v>
      </c>
      <c r="GJ28" s="96">
        <f t="shared" si="166"/>
        <v>0.77265467361752582</v>
      </c>
      <c r="GK28" s="91">
        <f t="shared" si="166"/>
        <v>0.72786868093359258</v>
      </c>
      <c r="GL28" s="91">
        <f t="shared" si="166"/>
        <v>0.8473736920685121</v>
      </c>
      <c r="GM28" s="96">
        <f t="shared" si="167"/>
        <v>0.80399337408124916</v>
      </c>
      <c r="GN28" s="91">
        <f t="shared" si="167"/>
        <v>0.749162057890851</v>
      </c>
      <c r="GO28" s="91">
        <f t="shared" si="167"/>
        <v>0.92460586530407263</v>
      </c>
      <c r="GP28" s="96">
        <f t="shared" si="168"/>
        <v>0.77824637414267506</v>
      </c>
      <c r="GQ28" s="91">
        <f t="shared" si="168"/>
        <v>0.74666648387396994</v>
      </c>
      <c r="GR28" s="91">
        <f t="shared" si="168"/>
        <v>0.82350252632390941</v>
      </c>
      <c r="GS28" s="96">
        <f t="shared" si="169"/>
        <v>0.80026315441632789</v>
      </c>
      <c r="GT28" s="91">
        <f t="shared" si="169"/>
        <v>0.76797630505931724</v>
      </c>
      <c r="GU28" s="91">
        <f t="shared" si="169"/>
        <v>0.8578082630275492</v>
      </c>
      <c r="GV28" s="96">
        <f t="shared" si="144"/>
        <v>0.12534313302474795</v>
      </c>
      <c r="GW28" s="91">
        <f t="shared" si="144"/>
        <v>0.1858945416196007</v>
      </c>
      <c r="GX28" s="91">
        <f t="shared" si="144"/>
        <v>3.8568804841843093E-2</v>
      </c>
      <c r="GY28" s="99">
        <f t="shared" si="170"/>
        <v>0.10396254935374392</v>
      </c>
      <c r="GZ28" s="100">
        <f t="shared" si="170"/>
        <v>0.14191249789490787</v>
      </c>
      <c r="HA28" s="91">
        <f t="shared" si="170"/>
        <v>3.6324053988529774E-2</v>
      </c>
      <c r="HB28" s="96">
        <f t="shared" si="145"/>
        <v>2.1322685011820254E-2</v>
      </c>
      <c r="HC28" s="91">
        <f t="shared" si="145"/>
        <v>3.620172400326737E-2</v>
      </c>
      <c r="HD28" s="91" t="str">
        <f t="shared" si="91"/>
        <v xml:space="preserve"> </v>
      </c>
      <c r="HE28" s="96">
        <f t="shared" si="171"/>
        <v>2.4538311528389839E-2</v>
      </c>
      <c r="HF28" s="91">
        <f t="shared" si="171"/>
        <v>3.8306028488403206E-2</v>
      </c>
      <c r="HG28" s="91" t="str">
        <f t="shared" si="92"/>
        <v xml:space="preserve"> </v>
      </c>
      <c r="HH28" s="96" t="str">
        <f t="shared" si="172"/>
        <v xml:space="preserve"> </v>
      </c>
      <c r="HI28" s="91" t="str">
        <f t="shared" si="172"/>
        <v xml:space="preserve"> </v>
      </c>
      <c r="HJ28" s="91" t="str">
        <f t="shared" si="172"/>
        <v xml:space="preserve"> </v>
      </c>
      <c r="HK28" s="96">
        <f t="shared" si="146"/>
        <v>8.7558780931170524E-5</v>
      </c>
      <c r="HL28" s="91">
        <f t="shared" si="146"/>
        <v>1.3668540938029892E-4</v>
      </c>
      <c r="HM28" s="91" t="str">
        <f t="shared" si="146"/>
        <v xml:space="preserve"> </v>
      </c>
      <c r="HN28" s="96">
        <f t="shared" si="173"/>
        <v>4.765858737663535E-2</v>
      </c>
      <c r="HO28" s="91" t="str">
        <f t="shared" si="173"/>
        <v xml:space="preserve"> </v>
      </c>
      <c r="HP28" s="91">
        <f t="shared" si="173"/>
        <v>0.11595661706285726</v>
      </c>
      <c r="HQ28" s="96">
        <f t="shared" si="174"/>
        <v>3.0156228271895996E-2</v>
      </c>
      <c r="HR28" s="91" t="str">
        <f t="shared" si="174"/>
        <v xml:space="preserve"> </v>
      </c>
      <c r="HS28" s="91">
        <f t="shared" si="174"/>
        <v>8.3903913963446042E-2</v>
      </c>
      <c r="HT28" s="96">
        <f t="shared" si="175"/>
        <v>8.5746607438566044E-3</v>
      </c>
      <c r="HU28" s="91" t="str">
        <f t="shared" si="175"/>
        <v xml:space="preserve"> </v>
      </c>
      <c r="HV28" s="91">
        <f t="shared" si="175"/>
        <v>2.0862738638509154E-2</v>
      </c>
      <c r="HW28" s="96">
        <f t="shared" si="176"/>
        <v>7.5607568979551261E-3</v>
      </c>
      <c r="HX28" s="91" t="str">
        <f t="shared" si="176"/>
        <v xml:space="preserve"> </v>
      </c>
      <c r="HY28" s="91">
        <f t="shared" si="176"/>
        <v>2.103635410054791E-2</v>
      </c>
      <c r="HZ28" s="96">
        <f t="shared" si="177"/>
        <v>1.3910415476480295E-2</v>
      </c>
      <c r="IA28" s="91">
        <f t="shared" si="177"/>
        <v>2.3617148664493142E-2</v>
      </c>
      <c r="IB28" s="141" t="str">
        <f t="shared" si="177"/>
        <v xml:space="preserve"> </v>
      </c>
      <c r="IC28" s="96">
        <f t="shared" si="178"/>
        <v>2.4279451955773024E-2</v>
      </c>
      <c r="ID28" s="91">
        <f t="shared" si="178"/>
        <v>3.7901930506694749E-2</v>
      </c>
      <c r="IE28" s="91" t="str">
        <f t="shared" si="178"/>
        <v xml:space="preserve"> </v>
      </c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  <row r="29" spans="1:256" s="102" customFormat="1" outlineLevel="1" x14ac:dyDescent="0.2">
      <c r="A29" s="85">
        <v>18</v>
      </c>
      <c r="B29" s="86" t="s">
        <v>105</v>
      </c>
      <c r="C29" s="87">
        <f t="shared" si="147"/>
        <v>47727404.980000004</v>
      </c>
      <c r="D29" s="137">
        <v>25528229.949999999</v>
      </c>
      <c r="E29" s="88">
        <v>22199175.030000001</v>
      </c>
      <c r="F29" s="87">
        <f t="shared" si="148"/>
        <v>49524414.340000004</v>
      </c>
      <c r="G29" s="137">
        <v>25735736.550000001</v>
      </c>
      <c r="H29" s="88">
        <v>23788677.789999999</v>
      </c>
      <c r="I29" s="87">
        <f t="shared" si="149"/>
        <v>42937972.519999996</v>
      </c>
      <c r="J29" s="137">
        <v>22136461.289999999</v>
      </c>
      <c r="K29" s="88">
        <v>20801511.229999997</v>
      </c>
      <c r="L29" s="91">
        <f t="shared" si="150"/>
        <v>1.0376515203529928</v>
      </c>
      <c r="M29" s="91">
        <f t="shared" si="150"/>
        <v>1.0081285149971786</v>
      </c>
      <c r="N29" s="91">
        <f t="shared" si="150"/>
        <v>1.0716018842074961</v>
      </c>
      <c r="O29" s="91">
        <f t="shared" si="94"/>
        <v>1.1533943368409425</v>
      </c>
      <c r="P29" s="91">
        <f t="shared" si="94"/>
        <v>1.1625948796805183</v>
      </c>
      <c r="Q29" s="91">
        <f t="shared" si="94"/>
        <v>1.1436033433807398</v>
      </c>
      <c r="R29" s="87">
        <f t="shared" si="95"/>
        <v>42513499.859999999</v>
      </c>
      <c r="S29" s="88">
        <v>22074158.680000003</v>
      </c>
      <c r="T29" s="88">
        <v>20439341.18</v>
      </c>
      <c r="U29" s="87">
        <f t="shared" si="42"/>
        <v>44068572.119999997</v>
      </c>
      <c r="V29" s="88">
        <v>22027181.670000002</v>
      </c>
      <c r="W29" s="88">
        <v>22041390.449999996</v>
      </c>
      <c r="X29" s="87">
        <f t="shared" si="43"/>
        <v>38320980.18</v>
      </c>
      <c r="Y29" s="88">
        <v>18822683.699999999</v>
      </c>
      <c r="Z29" s="88">
        <v>19498296.48</v>
      </c>
      <c r="AA29" s="91">
        <f t="shared" si="151"/>
        <v>1.0365783166552027</v>
      </c>
      <c r="AB29" s="91">
        <f t="shared" si="151"/>
        <v>0.99787185501921016</v>
      </c>
      <c r="AC29" s="91">
        <f t="shared" si="151"/>
        <v>1.0783806706826544</v>
      </c>
      <c r="AD29" s="91">
        <f t="shared" si="96"/>
        <v>1.1499855148016205</v>
      </c>
      <c r="AE29" s="91">
        <f t="shared" si="96"/>
        <v>1.1702466035701382</v>
      </c>
      <c r="AF29" s="91">
        <f t="shared" si="96"/>
        <v>1.1304264694409856</v>
      </c>
      <c r="AG29" s="87">
        <f t="shared" si="97"/>
        <v>29772537.439999998</v>
      </c>
      <c r="AH29" s="88">
        <v>12974937.439999999</v>
      </c>
      <c r="AI29" s="88">
        <v>16797600</v>
      </c>
      <c r="AJ29" s="87">
        <f t="shared" si="98"/>
        <v>31055796.369999997</v>
      </c>
      <c r="AK29" s="88">
        <v>12860720.800000001</v>
      </c>
      <c r="AL29" s="88">
        <v>18195075.569999997</v>
      </c>
      <c r="AM29" s="87">
        <f t="shared" si="99"/>
        <v>27729389.52</v>
      </c>
      <c r="AN29" s="94">
        <v>11421532.939999999</v>
      </c>
      <c r="AO29" s="94">
        <v>16307856.58</v>
      </c>
      <c r="AP29" s="91">
        <f t="shared" si="100"/>
        <v>1.0431021014781197</v>
      </c>
      <c r="AQ29" s="91">
        <f t="shared" si="100"/>
        <v>0.99119713366417594</v>
      </c>
      <c r="AR29" s="91">
        <f t="shared" si="100"/>
        <v>1.0831949546363764</v>
      </c>
      <c r="AS29" s="91">
        <f t="shared" si="101"/>
        <v>1.1199596135212715</v>
      </c>
      <c r="AT29" s="91">
        <f t="shared" si="101"/>
        <v>1.1260065411149618</v>
      </c>
      <c r="AU29" s="91">
        <f t="shared" si="101"/>
        <v>1.1157245270549219</v>
      </c>
      <c r="AV29" s="87">
        <f t="shared" si="102"/>
        <v>7513150.9899999993</v>
      </c>
      <c r="AW29" s="88">
        <v>6269181.8099999996</v>
      </c>
      <c r="AX29" s="88">
        <v>1243969.18</v>
      </c>
      <c r="AY29" s="87">
        <f t="shared" si="103"/>
        <v>7521128.4800000004</v>
      </c>
      <c r="AZ29" s="88">
        <v>6275838.4400000004</v>
      </c>
      <c r="BA29" s="88">
        <v>1245290.04</v>
      </c>
      <c r="BB29" s="87">
        <f t="shared" si="104"/>
        <v>7005709.2700000014</v>
      </c>
      <c r="BC29" s="88">
        <v>5844650.620000001</v>
      </c>
      <c r="BD29" s="88">
        <v>1161058.6499999999</v>
      </c>
      <c r="BE29" s="91">
        <f t="shared" si="152"/>
        <v>1.0010618034977095</v>
      </c>
      <c r="BF29" s="91">
        <f t="shared" si="152"/>
        <v>1.0010618020344191</v>
      </c>
      <c r="BG29" s="138">
        <f t="shared" si="153"/>
        <v>1.0010618108721956</v>
      </c>
      <c r="BH29" s="139">
        <f t="shared" si="105"/>
        <v>1.0735713102179587</v>
      </c>
      <c r="BI29" s="139">
        <f t="shared" si="105"/>
        <v>1.0737747810834926</v>
      </c>
      <c r="BJ29" s="139">
        <f t="shared" si="154"/>
        <v>1.0725470586692585</v>
      </c>
      <c r="BK29" s="87">
        <f t="shared" si="106"/>
        <v>1724005.28</v>
      </c>
      <c r="BL29" s="88">
        <v>1724005.28</v>
      </c>
      <c r="BM29" s="92"/>
      <c r="BN29" s="87">
        <f t="shared" si="107"/>
        <v>1680453.4</v>
      </c>
      <c r="BO29" s="88">
        <v>1680453.4</v>
      </c>
      <c r="BP29" s="92"/>
      <c r="BQ29" s="87">
        <f t="shared" si="108"/>
        <v>1120534.04</v>
      </c>
      <c r="BR29" s="88">
        <v>1120534.04</v>
      </c>
      <c r="BS29" s="92">
        <v>0</v>
      </c>
      <c r="BT29" s="91">
        <f t="shared" si="109"/>
        <v>0.97473796599973284</v>
      </c>
      <c r="BU29" s="91">
        <f t="shared" si="109"/>
        <v>0.97473796599973284</v>
      </c>
      <c r="BV29" s="132"/>
      <c r="BW29" s="91">
        <f t="shared" si="163"/>
        <v>1.4996897372256535</v>
      </c>
      <c r="BX29" s="91">
        <f t="shared" si="110"/>
        <v>1.4996897372256535</v>
      </c>
      <c r="BY29" s="132"/>
      <c r="BZ29" s="87">
        <f t="shared" si="111"/>
        <v>4300</v>
      </c>
      <c r="CA29" s="137">
        <v>4300</v>
      </c>
      <c r="CB29" s="137"/>
      <c r="CC29" s="87">
        <f t="shared" si="112"/>
        <v>4224.09</v>
      </c>
      <c r="CD29" s="88">
        <v>4224.09</v>
      </c>
      <c r="CE29" s="92"/>
      <c r="CF29" s="87">
        <f t="shared" si="113"/>
        <v>11520.84</v>
      </c>
      <c r="CG29" s="88">
        <v>11520.84</v>
      </c>
      <c r="CH29" s="92">
        <v>0</v>
      </c>
      <c r="CI29" s="91">
        <f t="shared" si="179"/>
        <v>1.0179707345250693</v>
      </c>
      <c r="CJ29" s="91">
        <f t="shared" si="179"/>
        <v>1.0179707345250693</v>
      </c>
      <c r="CK29" s="132"/>
      <c r="CL29" s="91">
        <f t="shared" si="161"/>
        <v>0.36664774443530163</v>
      </c>
      <c r="CM29" s="91">
        <f t="shared" si="155"/>
        <v>0.36664774443530163</v>
      </c>
      <c r="CN29" s="132"/>
      <c r="CO29" s="87">
        <f t="shared" si="114"/>
        <v>386000</v>
      </c>
      <c r="CP29" s="88">
        <v>386000</v>
      </c>
      <c r="CQ29" s="92"/>
      <c r="CR29" s="87">
        <f t="shared" si="115"/>
        <v>322004</v>
      </c>
      <c r="CS29" s="88">
        <v>322004</v>
      </c>
      <c r="CT29" s="92"/>
      <c r="CU29" s="87">
        <f t="shared" si="116"/>
        <v>24383.48</v>
      </c>
      <c r="CV29" s="88">
        <v>24383.48</v>
      </c>
      <c r="CW29" s="92">
        <v>0</v>
      </c>
      <c r="CX29" s="91">
        <f t="shared" si="117"/>
        <v>0.83420725388601036</v>
      </c>
      <c r="CY29" s="91">
        <f t="shared" si="117"/>
        <v>0.83420725388601036</v>
      </c>
      <c r="CZ29" s="91" t="str">
        <f t="shared" si="117"/>
        <v xml:space="preserve"> </v>
      </c>
      <c r="DA29" s="91" t="str">
        <f t="shared" si="118"/>
        <v>СВ.200</v>
      </c>
      <c r="DB29" s="91" t="str">
        <f t="shared" si="118"/>
        <v>СВ.200</v>
      </c>
      <c r="DC29" s="91" t="str">
        <f t="shared" si="118"/>
        <v xml:space="preserve"> </v>
      </c>
      <c r="DD29" s="87">
        <f t="shared" si="119"/>
        <v>14040</v>
      </c>
      <c r="DE29" s="88">
        <v>9828</v>
      </c>
      <c r="DF29" s="88">
        <v>4212</v>
      </c>
      <c r="DG29" s="87">
        <f t="shared" si="120"/>
        <v>14040</v>
      </c>
      <c r="DH29" s="88">
        <v>9828</v>
      </c>
      <c r="DI29" s="88">
        <v>4212</v>
      </c>
      <c r="DJ29" s="87">
        <f t="shared" si="121"/>
        <v>23580</v>
      </c>
      <c r="DK29" s="92">
        <v>16506</v>
      </c>
      <c r="DL29" s="92">
        <v>7074</v>
      </c>
      <c r="DM29" s="91">
        <f t="shared" si="122"/>
        <v>1</v>
      </c>
      <c r="DN29" s="91">
        <f t="shared" si="122"/>
        <v>1</v>
      </c>
      <c r="DO29" s="91">
        <f t="shared" si="122"/>
        <v>1</v>
      </c>
      <c r="DP29" s="91">
        <f t="shared" si="123"/>
        <v>0.59541984732824427</v>
      </c>
      <c r="DQ29" s="91">
        <f t="shared" si="123"/>
        <v>0.59541984732824427</v>
      </c>
      <c r="DR29" s="91">
        <f t="shared" si="123"/>
        <v>0.59541984732824427</v>
      </c>
      <c r="DS29" s="87">
        <f t="shared" si="156"/>
        <v>1016500</v>
      </c>
      <c r="DT29" s="92"/>
      <c r="DU29" s="88">
        <v>1016500</v>
      </c>
      <c r="DV29" s="87">
        <f t="shared" si="124"/>
        <v>1182670.8799999999</v>
      </c>
      <c r="DW29" s="92"/>
      <c r="DX29" s="88">
        <v>1182670.8799999999</v>
      </c>
      <c r="DY29" s="87">
        <f t="shared" si="125"/>
        <v>845067.79</v>
      </c>
      <c r="DZ29" s="92">
        <v>0</v>
      </c>
      <c r="EA29" s="92">
        <v>845067.79</v>
      </c>
      <c r="EB29" s="91">
        <f t="shared" si="157"/>
        <v>1.1634735661583866</v>
      </c>
      <c r="EC29" s="91" t="str">
        <f t="shared" si="157"/>
        <v xml:space="preserve"> </v>
      </c>
      <c r="ED29" s="91">
        <f t="shared" si="157"/>
        <v>1.1634735661583866</v>
      </c>
      <c r="EE29" s="91">
        <f t="shared" si="162"/>
        <v>1.3994982343369162</v>
      </c>
      <c r="EF29" s="91" t="str">
        <f t="shared" si="162"/>
        <v xml:space="preserve"> </v>
      </c>
      <c r="EG29" s="91">
        <f t="shared" si="162"/>
        <v>1.3994982343369162</v>
      </c>
      <c r="EH29" s="87">
        <f t="shared" si="126"/>
        <v>1377060</v>
      </c>
      <c r="EI29" s="88"/>
      <c r="EJ29" s="88">
        <v>1377060</v>
      </c>
      <c r="EK29" s="87">
        <f t="shared" si="127"/>
        <v>1414141.96</v>
      </c>
      <c r="EL29" s="92"/>
      <c r="EM29" s="88">
        <v>1414141.96</v>
      </c>
      <c r="EN29" s="87">
        <f t="shared" si="128"/>
        <v>1177239.46</v>
      </c>
      <c r="EO29" s="92">
        <v>0</v>
      </c>
      <c r="EP29" s="92">
        <v>1177239.46</v>
      </c>
      <c r="EQ29" s="91">
        <f t="shared" si="129"/>
        <v>1.026928354610547</v>
      </c>
      <c r="ER29" s="91" t="str">
        <f t="shared" si="129"/>
        <v xml:space="preserve"> </v>
      </c>
      <c r="ES29" s="91">
        <f t="shared" si="129"/>
        <v>1.026928354610547</v>
      </c>
      <c r="ET29" s="91">
        <f t="shared" si="130"/>
        <v>1.2012356092786765</v>
      </c>
      <c r="EU29" s="91" t="str">
        <f t="shared" si="130"/>
        <v xml:space="preserve"> </v>
      </c>
      <c r="EV29" s="91">
        <f t="shared" si="130"/>
        <v>1.2012356092786765</v>
      </c>
      <c r="EW29" s="87">
        <f t="shared" si="131"/>
        <v>0</v>
      </c>
      <c r="EX29" s="92">
        <v>0</v>
      </c>
      <c r="EY29" s="87"/>
      <c r="EZ29" s="87">
        <f t="shared" si="132"/>
        <v>0</v>
      </c>
      <c r="FA29" s="88">
        <v>0</v>
      </c>
      <c r="FB29" s="87"/>
      <c r="FC29" s="87">
        <f t="shared" si="133"/>
        <v>0</v>
      </c>
      <c r="FD29" s="88">
        <v>0</v>
      </c>
      <c r="FE29" s="87">
        <v>0</v>
      </c>
      <c r="FF29" s="91" t="str">
        <f t="shared" si="158"/>
        <v xml:space="preserve"> </v>
      </c>
      <c r="FG29" s="91" t="str">
        <f t="shared" si="158"/>
        <v xml:space="preserve"> </v>
      </c>
      <c r="FH29" s="91" t="str">
        <f t="shared" si="134"/>
        <v xml:space="preserve"> </v>
      </c>
      <c r="FI29" s="91" t="str">
        <f t="shared" si="159"/>
        <v xml:space="preserve"> </v>
      </c>
      <c r="FJ29" s="91" t="str">
        <f t="shared" si="159"/>
        <v xml:space="preserve"> </v>
      </c>
      <c r="FK29" s="91" t="str">
        <f t="shared" si="160"/>
        <v xml:space="preserve"> </v>
      </c>
      <c r="FL29" s="87">
        <f t="shared" si="135"/>
        <v>705883.03</v>
      </c>
      <c r="FM29" s="88">
        <v>705883.03</v>
      </c>
      <c r="FN29" s="94">
        <v>0</v>
      </c>
      <c r="FO29" s="87">
        <f t="shared" si="136"/>
        <v>874089.82</v>
      </c>
      <c r="FP29" s="88">
        <v>874089.82</v>
      </c>
      <c r="FQ29" s="94">
        <v>0</v>
      </c>
      <c r="FR29" s="87">
        <f t="shared" si="137"/>
        <v>383555.78</v>
      </c>
      <c r="FS29" s="92">
        <v>383555.78</v>
      </c>
      <c r="FT29" s="87">
        <v>0</v>
      </c>
      <c r="FU29" s="91">
        <f t="shared" si="138"/>
        <v>1.2382927239375621</v>
      </c>
      <c r="FV29" s="91">
        <f t="shared" si="138"/>
        <v>1.2382927239375621</v>
      </c>
      <c r="FW29" s="91" t="str">
        <f>IF(FQ29=0," ",IF(FQ29/FN29*100&gt;200,"СВ.200",FQ29/FN29))</f>
        <v xml:space="preserve"> </v>
      </c>
      <c r="FX29" s="91" t="str">
        <f t="shared" si="139"/>
        <v>СВ.200</v>
      </c>
      <c r="FY29" s="91" t="str">
        <f t="shared" si="139"/>
        <v>СВ.200</v>
      </c>
      <c r="FZ29" s="91" t="str">
        <f t="shared" si="140"/>
        <v xml:space="preserve"> </v>
      </c>
      <c r="GA29" s="87">
        <f t="shared" si="141"/>
        <v>23.12</v>
      </c>
      <c r="GB29" s="88">
        <v>23.12</v>
      </c>
      <c r="GC29" s="87"/>
      <c r="GD29" s="87">
        <f t="shared" si="142"/>
        <v>0</v>
      </c>
      <c r="GE29" s="92">
        <v>0</v>
      </c>
      <c r="GF29" s="87">
        <v>0</v>
      </c>
      <c r="GG29" s="108" t="str">
        <f t="shared" si="165"/>
        <v xml:space="preserve"> </v>
      </c>
      <c r="GH29" s="108" t="str">
        <f t="shared" si="164"/>
        <v xml:space="preserve"> </v>
      </c>
      <c r="GI29" s="91" t="str">
        <f t="shared" si="143"/>
        <v xml:space="preserve"> </v>
      </c>
      <c r="GJ29" s="96">
        <f t="shared" si="166"/>
        <v>0.89247297743624354</v>
      </c>
      <c r="GK29" s="91">
        <f t="shared" si="166"/>
        <v>0.85030228876297509</v>
      </c>
      <c r="GL29" s="91">
        <f t="shared" si="166"/>
        <v>0.93734999656561024</v>
      </c>
      <c r="GM29" s="96">
        <f t="shared" si="167"/>
        <v>0.88983530057429838</v>
      </c>
      <c r="GN29" s="91">
        <f t="shared" si="167"/>
        <v>0.85589863057562277</v>
      </c>
      <c r="GO29" s="91">
        <f t="shared" si="167"/>
        <v>0.92654962350473691</v>
      </c>
      <c r="GP29" s="96">
        <f t="shared" si="168"/>
        <v>0.72360856611053415</v>
      </c>
      <c r="GQ29" s="91">
        <f t="shared" si="168"/>
        <v>0.60679619984263988</v>
      </c>
      <c r="GR29" s="91">
        <f t="shared" si="168"/>
        <v>0.83637340301638496</v>
      </c>
      <c r="GS29" s="96">
        <f t="shared" si="169"/>
        <v>0.70471528520221094</v>
      </c>
      <c r="GT29" s="91">
        <f t="shared" si="169"/>
        <v>0.58385684526839421</v>
      </c>
      <c r="GU29" s="91">
        <f t="shared" si="169"/>
        <v>0.82549581485227941</v>
      </c>
      <c r="GV29" s="96">
        <f t="shared" si="144"/>
        <v>0.18281654689136403</v>
      </c>
      <c r="GW29" s="91">
        <f t="shared" si="144"/>
        <v>0.31051101496222888</v>
      </c>
      <c r="GX29" s="91">
        <f t="shared" si="144"/>
        <v>5.9546671227967703E-2</v>
      </c>
      <c r="GY29" s="99">
        <f t="shared" si="170"/>
        <v>0.17066875821435171</v>
      </c>
      <c r="GZ29" s="100">
        <f t="shared" si="170"/>
        <v>0.28491336449761984</v>
      </c>
      <c r="HA29" s="91">
        <f t="shared" si="170"/>
        <v>5.6497798667687969E-2</v>
      </c>
      <c r="HB29" s="96">
        <f t="shared" si="145"/>
        <v>2.9240745793470465E-2</v>
      </c>
      <c r="HC29" s="91">
        <f t="shared" si="145"/>
        <v>5.9531045511857596E-2</v>
      </c>
      <c r="HD29" s="91" t="str">
        <f t="shared" si="91"/>
        <v xml:space="preserve"> </v>
      </c>
      <c r="HE29" s="96">
        <f t="shared" si="171"/>
        <v>3.8132694552119289E-2</v>
      </c>
      <c r="HF29" s="91">
        <f t="shared" si="171"/>
        <v>7.6289986852412423E-2</v>
      </c>
      <c r="HG29" s="91" t="str">
        <f t="shared" si="92"/>
        <v xml:space="preserve"> </v>
      </c>
      <c r="HH29" s="96">
        <f t="shared" si="172"/>
        <v>3.0064053544258797E-4</v>
      </c>
      <c r="HI29" s="91">
        <f t="shared" si="172"/>
        <v>6.1207212444418864E-4</v>
      </c>
      <c r="HJ29" s="91" t="str">
        <f t="shared" si="172"/>
        <v xml:space="preserve"> </v>
      </c>
      <c r="HK29" s="96">
        <f t="shared" si="146"/>
        <v>9.5852663174510874E-5</v>
      </c>
      <c r="HL29" s="91">
        <f t="shared" si="146"/>
        <v>1.9176715674674869E-4</v>
      </c>
      <c r="HM29" s="91" t="str">
        <f t="shared" si="146"/>
        <v xml:space="preserve"> </v>
      </c>
      <c r="HN29" s="96">
        <f t="shared" si="173"/>
        <v>3.0720494477706754E-2</v>
      </c>
      <c r="HO29" s="91" t="str">
        <f t="shared" si="173"/>
        <v xml:space="preserve"> </v>
      </c>
      <c r="HP29" s="91">
        <f t="shared" si="173"/>
        <v>6.0376528852534916E-2</v>
      </c>
      <c r="HQ29" s="96">
        <f t="shared" si="174"/>
        <v>3.2089579761042646E-2</v>
      </c>
      <c r="HR29" s="91" t="str">
        <f t="shared" si="174"/>
        <v xml:space="preserve"> </v>
      </c>
      <c r="HS29" s="91">
        <f t="shared" si="174"/>
        <v>6.4158473269094518E-2</v>
      </c>
      <c r="HT29" s="96">
        <f t="shared" si="175"/>
        <v>2.2052353202621031E-2</v>
      </c>
      <c r="HU29" s="91">
        <f>IF(Y29&lt;=0," ",IF(Y29&lt;=0," ",IF(DZ29/Y29*100&gt;200,"СВ.200",DZ29/Y29)))</f>
        <v>0</v>
      </c>
      <c r="HV29" s="91">
        <f t="shared" si="175"/>
        <v>4.334059597805439E-2</v>
      </c>
      <c r="HW29" s="96">
        <f t="shared" si="176"/>
        <v>2.68370592262339E-2</v>
      </c>
      <c r="HX29" s="91" t="str">
        <f t="shared" si="176"/>
        <v xml:space="preserve"> </v>
      </c>
      <c r="HY29" s="91">
        <f t="shared" si="176"/>
        <v>5.3656818188618408E-2</v>
      </c>
      <c r="HZ29" s="96">
        <f t="shared" si="177"/>
        <v>1.0009028427727447E-2</v>
      </c>
      <c r="IA29" s="91">
        <f t="shared" si="177"/>
        <v>2.037731633348331E-2</v>
      </c>
      <c r="IB29" s="141" t="str">
        <f t="shared" si="177"/>
        <v xml:space="preserve"> </v>
      </c>
      <c r="IC29" s="96">
        <f t="shared" si="178"/>
        <v>1.983476609180411E-2</v>
      </c>
      <c r="ID29" s="91">
        <f t="shared" si="178"/>
        <v>3.9682326731361628E-2</v>
      </c>
      <c r="IE29" s="91" t="str">
        <f t="shared" si="178"/>
        <v xml:space="preserve"> </v>
      </c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</row>
    <row r="30" spans="1:256" s="102" customFormat="1" outlineLevel="1" x14ac:dyDescent="0.2">
      <c r="A30" s="85">
        <v>19</v>
      </c>
      <c r="B30" s="86" t="s">
        <v>106</v>
      </c>
      <c r="C30" s="87">
        <f t="shared" si="147"/>
        <v>339583900.90999997</v>
      </c>
      <c r="D30" s="137">
        <v>143566506.16</v>
      </c>
      <c r="E30" s="88">
        <v>196017394.75</v>
      </c>
      <c r="F30" s="87">
        <f t="shared" si="148"/>
        <v>372661831.80000001</v>
      </c>
      <c r="G30" s="137">
        <v>158224679.24000001</v>
      </c>
      <c r="H30" s="88">
        <v>214437152.56</v>
      </c>
      <c r="I30" s="87">
        <f t="shared" si="149"/>
        <v>310485449.06</v>
      </c>
      <c r="J30" s="137">
        <v>131516818.61</v>
      </c>
      <c r="K30" s="88">
        <v>178968630.44999999</v>
      </c>
      <c r="L30" s="91">
        <f t="shared" si="150"/>
        <v>1.0974072410422269</v>
      </c>
      <c r="M30" s="91">
        <f t="shared" si="150"/>
        <v>1.1021002284729557</v>
      </c>
      <c r="N30" s="91">
        <f t="shared" si="150"/>
        <v>1.0939700164543689</v>
      </c>
      <c r="O30" s="91">
        <f t="shared" si="94"/>
        <v>1.2002553837168217</v>
      </c>
      <c r="P30" s="91">
        <f t="shared" si="94"/>
        <v>1.2030756287467652</v>
      </c>
      <c r="Q30" s="91">
        <f t="shared" si="94"/>
        <v>1.1981828995440023</v>
      </c>
      <c r="R30" s="87">
        <f t="shared" si="95"/>
        <v>296634113.13</v>
      </c>
      <c r="S30" s="88">
        <v>114419872.88</v>
      </c>
      <c r="T30" s="88">
        <v>182214240.24999997</v>
      </c>
      <c r="U30" s="87">
        <f t="shared" si="42"/>
        <v>329592936.44999999</v>
      </c>
      <c r="V30" s="88">
        <v>129085383.23999999</v>
      </c>
      <c r="W30" s="88">
        <v>200507553.21000001</v>
      </c>
      <c r="X30" s="87">
        <f t="shared" si="43"/>
        <v>267579789.51999998</v>
      </c>
      <c r="Y30" s="88">
        <v>104632734.05</v>
      </c>
      <c r="Z30" s="88">
        <v>162947055.47</v>
      </c>
      <c r="AA30" s="91">
        <f t="shared" si="151"/>
        <v>1.111109349400943</v>
      </c>
      <c r="AB30" s="91">
        <f t="shared" si="151"/>
        <v>1.1281727552291614</v>
      </c>
      <c r="AC30" s="91">
        <f t="shared" si="151"/>
        <v>1.1003945297299564</v>
      </c>
      <c r="AD30" s="91">
        <f t="shared" si="96"/>
        <v>1.2317557205693404</v>
      </c>
      <c r="AE30" s="91">
        <f t="shared" si="96"/>
        <v>1.2336998016157641</v>
      </c>
      <c r="AF30" s="91">
        <f t="shared" si="96"/>
        <v>1.2305073732793854</v>
      </c>
      <c r="AG30" s="87">
        <f t="shared" si="97"/>
        <v>240237959.59999999</v>
      </c>
      <c r="AH30" s="88">
        <v>85653857.879999995</v>
      </c>
      <c r="AI30" s="88">
        <v>154584101.72</v>
      </c>
      <c r="AJ30" s="87">
        <f t="shared" si="98"/>
        <v>266977654.00999999</v>
      </c>
      <c r="AK30" s="88">
        <v>100044682.55</v>
      </c>
      <c r="AL30" s="88">
        <v>166932971.46000001</v>
      </c>
      <c r="AM30" s="87">
        <f t="shared" si="99"/>
        <v>221968923.11000001</v>
      </c>
      <c r="AN30" s="94">
        <v>84438642.239999995</v>
      </c>
      <c r="AO30" s="94">
        <v>137530280.87</v>
      </c>
      <c r="AP30" s="91">
        <f t="shared" si="100"/>
        <v>1.1113050346186839</v>
      </c>
      <c r="AQ30" s="91">
        <f t="shared" si="100"/>
        <v>1.1680114010761939</v>
      </c>
      <c r="AR30" s="91">
        <f t="shared" si="100"/>
        <v>1.0798844745520317</v>
      </c>
      <c r="AS30" s="91">
        <f t="shared" si="101"/>
        <v>1.2027704160987223</v>
      </c>
      <c r="AT30" s="91">
        <f t="shared" si="101"/>
        <v>1.1848210712062723</v>
      </c>
      <c r="AU30" s="91">
        <f t="shared" si="101"/>
        <v>1.2137906678005899</v>
      </c>
      <c r="AV30" s="87">
        <f t="shared" si="102"/>
        <v>11079953.26</v>
      </c>
      <c r="AW30" s="88">
        <v>6751800</v>
      </c>
      <c r="AX30" s="88">
        <v>4328153.26</v>
      </c>
      <c r="AY30" s="87">
        <f t="shared" si="103"/>
        <v>11045334.35</v>
      </c>
      <c r="AZ30" s="88">
        <v>6727388.2199999997</v>
      </c>
      <c r="BA30" s="88">
        <v>4317946.13</v>
      </c>
      <c r="BB30" s="87">
        <f t="shared" si="104"/>
        <v>10367531.1</v>
      </c>
      <c r="BC30" s="88">
        <v>6539973.7800000003</v>
      </c>
      <c r="BD30" s="88">
        <v>3827557.32</v>
      </c>
      <c r="BE30" s="91">
        <f t="shared" si="152"/>
        <v>0.99687553645871607</v>
      </c>
      <c r="BF30" s="91">
        <f t="shared" si="152"/>
        <v>0.99638440415889096</v>
      </c>
      <c r="BG30" s="138">
        <f t="shared" si="153"/>
        <v>0.99764168933333941</v>
      </c>
      <c r="BH30" s="139">
        <f t="shared" si="105"/>
        <v>1.0653774986023432</v>
      </c>
      <c r="BI30" s="139">
        <f t="shared" si="105"/>
        <v>1.0286567570917691</v>
      </c>
      <c r="BJ30" s="139">
        <f t="shared" si="154"/>
        <v>1.1281205659383828</v>
      </c>
      <c r="BK30" s="87">
        <f t="shared" si="106"/>
        <v>14565215</v>
      </c>
      <c r="BL30" s="88">
        <v>14565215</v>
      </c>
      <c r="BM30" s="92"/>
      <c r="BN30" s="87">
        <f t="shared" si="107"/>
        <v>14730225.060000001</v>
      </c>
      <c r="BO30" s="88">
        <v>14730225.060000001</v>
      </c>
      <c r="BP30" s="92"/>
      <c r="BQ30" s="87">
        <f t="shared" si="108"/>
        <v>9822181.0399999991</v>
      </c>
      <c r="BR30" s="88">
        <v>9822181.0399999991</v>
      </c>
      <c r="BS30" s="92">
        <v>0</v>
      </c>
      <c r="BT30" s="91">
        <f t="shared" si="109"/>
        <v>1.0113290507555159</v>
      </c>
      <c r="BU30" s="91">
        <f t="shared" si="109"/>
        <v>1.0113290507555159</v>
      </c>
      <c r="BV30" s="132"/>
      <c r="BW30" s="91">
        <f t="shared" si="163"/>
        <v>1.4996898346724021</v>
      </c>
      <c r="BX30" s="91">
        <f t="shared" si="110"/>
        <v>1.4996898346724021</v>
      </c>
      <c r="BY30" s="132"/>
      <c r="BZ30" s="87">
        <f t="shared" si="111"/>
        <v>0</v>
      </c>
      <c r="CA30" s="137">
        <v>0</v>
      </c>
      <c r="CB30" s="137"/>
      <c r="CC30" s="87">
        <f t="shared" si="112"/>
        <v>508.19</v>
      </c>
      <c r="CD30" s="88">
        <v>508.19</v>
      </c>
      <c r="CE30" s="92"/>
      <c r="CF30" s="87">
        <f t="shared" si="113"/>
        <v>-17286.61</v>
      </c>
      <c r="CG30" s="88">
        <v>-17286.61</v>
      </c>
      <c r="CH30" s="92">
        <v>0</v>
      </c>
      <c r="CI30" s="91">
        <f t="shared" si="179"/>
        <v>0</v>
      </c>
      <c r="CJ30" s="91">
        <f t="shared" si="179"/>
        <v>0</v>
      </c>
      <c r="CK30" s="132"/>
      <c r="CL30" s="91" t="str">
        <f t="shared" si="161"/>
        <v xml:space="preserve"> </v>
      </c>
      <c r="CM30" s="91" t="str">
        <f t="shared" si="155"/>
        <v xml:space="preserve"> </v>
      </c>
      <c r="CN30" s="132"/>
      <c r="CO30" s="87">
        <f t="shared" si="114"/>
        <v>2758000</v>
      </c>
      <c r="CP30" s="88">
        <v>2758000</v>
      </c>
      <c r="CQ30" s="92"/>
      <c r="CR30" s="87">
        <f t="shared" si="115"/>
        <v>2032172.64</v>
      </c>
      <c r="CS30" s="88">
        <v>2032172.64</v>
      </c>
      <c r="CT30" s="92"/>
      <c r="CU30" s="87">
        <f t="shared" si="116"/>
        <v>777834.67</v>
      </c>
      <c r="CV30" s="88">
        <v>777834.67</v>
      </c>
      <c r="CW30" s="92">
        <v>0</v>
      </c>
      <c r="CX30" s="91">
        <f t="shared" si="117"/>
        <v>0.73682836838288612</v>
      </c>
      <c r="CY30" s="91">
        <f t="shared" si="117"/>
        <v>0.73682836838288612</v>
      </c>
      <c r="CZ30" s="91" t="str">
        <f t="shared" si="117"/>
        <v xml:space="preserve"> </v>
      </c>
      <c r="DA30" s="91" t="str">
        <f t="shared" si="118"/>
        <v>СВ.200</v>
      </c>
      <c r="DB30" s="91" t="str">
        <f t="shared" si="118"/>
        <v>СВ.200</v>
      </c>
      <c r="DC30" s="91" t="str">
        <f t="shared" si="118"/>
        <v xml:space="preserve"> </v>
      </c>
      <c r="DD30" s="87">
        <f t="shared" si="119"/>
        <v>130065.7</v>
      </c>
      <c r="DE30" s="88">
        <v>97000</v>
      </c>
      <c r="DF30" s="88">
        <v>33065.699999999997</v>
      </c>
      <c r="DG30" s="87">
        <f t="shared" si="120"/>
        <v>77156</v>
      </c>
      <c r="DH30" s="88">
        <v>53540.2</v>
      </c>
      <c r="DI30" s="88">
        <v>23615.8</v>
      </c>
      <c r="DJ30" s="87">
        <f t="shared" si="121"/>
        <v>86273.4</v>
      </c>
      <c r="DK30" s="92">
        <v>50692.58</v>
      </c>
      <c r="DL30" s="92">
        <v>35580.82</v>
      </c>
      <c r="DM30" s="91">
        <f t="shared" si="122"/>
        <v>0.59320789416425701</v>
      </c>
      <c r="DN30" s="91">
        <f t="shared" si="122"/>
        <v>0.55196082474226804</v>
      </c>
      <c r="DO30" s="91">
        <f t="shared" si="122"/>
        <v>0.71420837907559798</v>
      </c>
      <c r="DP30" s="91">
        <f t="shared" si="123"/>
        <v>0.89431968602141565</v>
      </c>
      <c r="DQ30" s="91">
        <f t="shared" si="123"/>
        <v>1.0561742961198659</v>
      </c>
      <c r="DR30" s="91">
        <f t="shared" si="123"/>
        <v>0.66372275849741513</v>
      </c>
      <c r="DS30" s="87">
        <f t="shared" si="156"/>
        <v>4984282.38</v>
      </c>
      <c r="DT30" s="92"/>
      <c r="DU30" s="88">
        <v>4984282.38</v>
      </c>
      <c r="DV30" s="87">
        <f t="shared" si="124"/>
        <v>5772556.8799999999</v>
      </c>
      <c r="DW30" s="92"/>
      <c r="DX30" s="88">
        <v>5772556.8799999999</v>
      </c>
      <c r="DY30" s="87">
        <f t="shared" si="125"/>
        <v>5704825.0599999996</v>
      </c>
      <c r="DZ30" s="92">
        <v>0</v>
      </c>
      <c r="EA30" s="92">
        <v>5704825.0599999996</v>
      </c>
      <c r="EB30" s="91">
        <f t="shared" si="157"/>
        <v>1.1581520547798498</v>
      </c>
      <c r="EC30" s="91" t="str">
        <f t="shared" si="157"/>
        <v xml:space="preserve"> </v>
      </c>
      <c r="ED30" s="91">
        <f t="shared" si="157"/>
        <v>1.1581520547798498</v>
      </c>
      <c r="EE30" s="91">
        <f t="shared" si="162"/>
        <v>1.0118727251559227</v>
      </c>
      <c r="EF30" s="91" t="str">
        <f t="shared" si="162"/>
        <v xml:space="preserve"> </v>
      </c>
      <c r="EG30" s="91">
        <f t="shared" si="162"/>
        <v>1.0118727251559227</v>
      </c>
      <c r="EH30" s="87">
        <f t="shared" si="126"/>
        <v>18281237.189999998</v>
      </c>
      <c r="EI30" s="88"/>
      <c r="EJ30" s="88">
        <v>18281237.189999998</v>
      </c>
      <c r="EK30" s="87">
        <f t="shared" si="127"/>
        <v>23457062.940000001</v>
      </c>
      <c r="EL30" s="92"/>
      <c r="EM30" s="88">
        <v>23457062.940000001</v>
      </c>
      <c r="EN30" s="87">
        <f t="shared" si="128"/>
        <v>15845149.300000001</v>
      </c>
      <c r="EO30" s="92">
        <v>0</v>
      </c>
      <c r="EP30" s="92">
        <v>15845149.300000001</v>
      </c>
      <c r="EQ30" s="91">
        <f t="shared" si="129"/>
        <v>1.2831222906965634</v>
      </c>
      <c r="ER30" s="91" t="str">
        <f t="shared" si="129"/>
        <v xml:space="preserve"> </v>
      </c>
      <c r="ES30" s="91">
        <f t="shared" si="129"/>
        <v>1.2831222906965634</v>
      </c>
      <c r="ET30" s="91">
        <f t="shared" si="130"/>
        <v>1.4803939360798577</v>
      </c>
      <c r="EU30" s="91" t="str">
        <f t="shared" si="130"/>
        <v xml:space="preserve"> </v>
      </c>
      <c r="EV30" s="91">
        <f t="shared" si="130"/>
        <v>1.4803939360798577</v>
      </c>
      <c r="EW30" s="87">
        <f t="shared" si="131"/>
        <v>0</v>
      </c>
      <c r="EX30" s="92">
        <v>0</v>
      </c>
      <c r="EY30" s="87"/>
      <c r="EZ30" s="87">
        <f t="shared" si="132"/>
        <v>0</v>
      </c>
      <c r="FA30" s="88">
        <v>0</v>
      </c>
      <c r="FB30" s="87"/>
      <c r="FC30" s="87">
        <f t="shared" si="133"/>
        <v>0</v>
      </c>
      <c r="FD30" s="88">
        <v>0</v>
      </c>
      <c r="FE30" s="87">
        <v>0</v>
      </c>
      <c r="FF30" s="91" t="str">
        <f t="shared" si="158"/>
        <v xml:space="preserve"> </v>
      </c>
      <c r="FG30" s="91" t="str">
        <f t="shared" si="158"/>
        <v xml:space="preserve"> </v>
      </c>
      <c r="FH30" s="91" t="str">
        <f t="shared" si="134"/>
        <v xml:space="preserve"> </v>
      </c>
      <c r="FI30" s="91" t="str">
        <f>IF(FC30&lt;=0," ",IF(EZ30&lt;=0," ",IF(EZ30/FC30*100&gt;200,"СВ.200",EZ30/FC30)))</f>
        <v xml:space="preserve"> </v>
      </c>
      <c r="FJ30" s="91" t="str">
        <f>IF(FD30&lt;=0," ",IF(FA30&lt;=0," ",IF(FA30/FD30*100&gt;200,"СВ.200",FA30/FD30)))</f>
        <v xml:space="preserve"> </v>
      </c>
      <c r="FK30" s="91" t="str">
        <f t="shared" si="160"/>
        <v xml:space="preserve"> </v>
      </c>
      <c r="FL30" s="87">
        <f t="shared" si="135"/>
        <v>4597400</v>
      </c>
      <c r="FM30" s="88">
        <v>4594000</v>
      </c>
      <c r="FN30" s="94">
        <v>3400</v>
      </c>
      <c r="FO30" s="87">
        <f t="shared" si="136"/>
        <v>5500266.3799999999</v>
      </c>
      <c r="FP30" s="88">
        <v>5496866.3799999999</v>
      </c>
      <c r="FQ30" s="94">
        <v>3400</v>
      </c>
      <c r="FR30" s="87">
        <f t="shared" si="137"/>
        <v>3024357.5300000003</v>
      </c>
      <c r="FS30" s="92">
        <v>3020695.43</v>
      </c>
      <c r="FT30" s="87">
        <v>3662.1</v>
      </c>
      <c r="FU30" s="91">
        <f t="shared" si="138"/>
        <v>1.1963863009527125</v>
      </c>
      <c r="FV30" s="91">
        <f t="shared" si="138"/>
        <v>1.1965316456247279</v>
      </c>
      <c r="FW30" s="91">
        <f t="shared" si="138"/>
        <v>1</v>
      </c>
      <c r="FX30" s="91">
        <f t="shared" si="139"/>
        <v>1.8186561362009337</v>
      </c>
      <c r="FY30" s="91">
        <f t="shared" si="139"/>
        <v>1.8197353911976486</v>
      </c>
      <c r="FZ30" s="91">
        <f t="shared" si="140"/>
        <v>1.0770882352941176</v>
      </c>
      <c r="GA30" s="87">
        <f t="shared" si="141"/>
        <v>0</v>
      </c>
      <c r="GB30" s="88">
        <v>0</v>
      </c>
      <c r="GC30" s="87"/>
      <c r="GD30" s="87">
        <f t="shared" si="142"/>
        <v>0.92</v>
      </c>
      <c r="GE30" s="92">
        <v>0.92</v>
      </c>
      <c r="GF30" s="87">
        <v>0</v>
      </c>
      <c r="GG30" s="108" t="str">
        <f t="shared" si="165"/>
        <v xml:space="preserve"> </v>
      </c>
      <c r="GH30" s="108" t="str">
        <f t="shared" si="164"/>
        <v xml:space="preserve"> </v>
      </c>
      <c r="GI30" s="91" t="str">
        <f t="shared" si="143"/>
        <v xml:space="preserve"> </v>
      </c>
      <c r="GJ30" s="96">
        <f t="shared" si="166"/>
        <v>0.86181104567090783</v>
      </c>
      <c r="GK30" s="91">
        <f t="shared" si="166"/>
        <v>0.7955844366968603</v>
      </c>
      <c r="GL30" s="91">
        <f t="shared" si="166"/>
        <v>0.91047830594828139</v>
      </c>
      <c r="GM30" s="96">
        <f t="shared" si="167"/>
        <v>0.88442901398844032</v>
      </c>
      <c r="GN30" s="91">
        <f t="shared" si="167"/>
        <v>0.8158359609893685</v>
      </c>
      <c r="GO30" s="91">
        <f t="shared" si="167"/>
        <v>0.93504111025675707</v>
      </c>
      <c r="GP30" s="96">
        <f t="shared" si="168"/>
        <v>0.82954293187905048</v>
      </c>
      <c r="GQ30" s="91">
        <f t="shared" si="168"/>
        <v>0.80700024716595842</v>
      </c>
      <c r="GR30" s="91">
        <f t="shared" si="168"/>
        <v>0.84401820255856386</v>
      </c>
      <c r="GS30" s="96">
        <f t="shared" si="169"/>
        <v>0.81002237755935991</v>
      </c>
      <c r="GT30" s="91">
        <f t="shared" si="169"/>
        <v>0.77502719548032384</v>
      </c>
      <c r="GU30" s="91">
        <f t="shared" si="169"/>
        <v>0.83255203501069142</v>
      </c>
      <c r="GV30" s="96">
        <f t="shared" si="144"/>
        <v>3.8745568634304832E-2</v>
      </c>
      <c r="GW30" s="91">
        <f t="shared" si="144"/>
        <v>6.2504089560297599E-2</v>
      </c>
      <c r="GX30" s="91">
        <f t="shared" si="144"/>
        <v>2.3489576469853345E-2</v>
      </c>
      <c r="GY30" s="99">
        <f t="shared" si="170"/>
        <v>3.3512048131151627E-2</v>
      </c>
      <c r="GZ30" s="100">
        <f t="shared" si="170"/>
        <v>5.2115801581440149E-2</v>
      </c>
      <c r="HA30" s="91">
        <f t="shared" si="170"/>
        <v>2.1535079655965045E-2</v>
      </c>
      <c r="HB30" s="96">
        <f t="shared" si="145"/>
        <v>3.6707484737990084E-2</v>
      </c>
      <c r="HC30" s="91">
        <f t="shared" si="145"/>
        <v>9.3872927331769357E-2</v>
      </c>
      <c r="HD30" s="91" t="str">
        <f t="shared" si="91"/>
        <v xml:space="preserve"> </v>
      </c>
      <c r="HE30" s="96">
        <f t="shared" si="171"/>
        <v>4.4692174591656059E-2</v>
      </c>
      <c r="HF30" s="91">
        <f t="shared" si="171"/>
        <v>0.11411226190197737</v>
      </c>
      <c r="HG30" s="91" t="str">
        <f t="shared" si="92"/>
        <v xml:space="preserve"> </v>
      </c>
      <c r="HH30" s="96" t="str">
        <f t="shared" si="172"/>
        <v xml:space="preserve"> </v>
      </c>
      <c r="HI30" s="91" t="str">
        <f t="shared" si="172"/>
        <v xml:space="preserve"> </v>
      </c>
      <c r="HJ30" s="91" t="str">
        <f t="shared" si="172"/>
        <v xml:space="preserve"> </v>
      </c>
      <c r="HK30" s="96">
        <f t="shared" si="146"/>
        <v>1.5418716355806781E-6</v>
      </c>
      <c r="HL30" s="91">
        <f t="shared" si="146"/>
        <v>3.936851619018364E-6</v>
      </c>
      <c r="HM30" s="91" t="str">
        <f t="shared" si="146"/>
        <v xml:space="preserve"> </v>
      </c>
      <c r="HN30" s="96">
        <f t="shared" si="173"/>
        <v>5.9216539965234072E-2</v>
      </c>
      <c r="HO30" s="91" t="str">
        <f t="shared" si="173"/>
        <v xml:space="preserve"> </v>
      </c>
      <c r="HP30" s="91">
        <f t="shared" si="173"/>
        <v>9.7241090084731446E-2</v>
      </c>
      <c r="HQ30" s="96">
        <f t="shared" si="174"/>
        <v>7.116979869973182E-2</v>
      </c>
      <c r="HR30" s="91" t="str">
        <f t="shared" si="174"/>
        <v xml:space="preserve"> </v>
      </c>
      <c r="HS30" s="91">
        <f t="shared" si="174"/>
        <v>0.11698842544566104</v>
      </c>
      <c r="HT30" s="96">
        <f t="shared" si="175"/>
        <v>2.1320089496421397E-2</v>
      </c>
      <c r="HU30" s="91" t="str">
        <f t="shared" si="175"/>
        <v xml:space="preserve"> </v>
      </c>
      <c r="HV30" s="91">
        <f t="shared" si="175"/>
        <v>3.5010298550932135E-2</v>
      </c>
      <c r="HW30" s="96">
        <f t="shared" si="176"/>
        <v>1.7514200826557184E-2</v>
      </c>
      <c r="HX30" s="91" t="str">
        <f t="shared" si="176"/>
        <v xml:space="preserve"> </v>
      </c>
      <c r="HY30" s="91">
        <f t="shared" si="176"/>
        <v>2.8789722818841432E-2</v>
      </c>
      <c r="HZ30" s="96">
        <f t="shared" si="177"/>
        <v>1.1302638123100653E-2</v>
      </c>
      <c r="IA30" s="91">
        <f t="shared" si="177"/>
        <v>2.8869506827151482E-2</v>
      </c>
      <c r="IB30" s="141">
        <f t="shared" si="177"/>
        <v>2.2474171070088622E-5</v>
      </c>
      <c r="IC30" s="96">
        <f t="shared" si="178"/>
        <v>1.668805903197626E-2</v>
      </c>
      <c r="ID30" s="91">
        <f t="shared" si="178"/>
        <v>4.2583182092584694E-2</v>
      </c>
      <c r="IE30" s="91">
        <f t="shared" si="178"/>
        <v>1.6956967184368546E-5</v>
      </c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</row>
    <row r="31" spans="1:256" s="102" customFormat="1" outlineLevel="1" x14ac:dyDescent="0.2">
      <c r="A31" s="85">
        <v>20</v>
      </c>
      <c r="B31" s="86" t="s">
        <v>107</v>
      </c>
      <c r="C31" s="87">
        <f t="shared" si="147"/>
        <v>121243344.77</v>
      </c>
      <c r="D31" s="137">
        <v>63255504.859999999</v>
      </c>
      <c r="E31" s="88">
        <v>57987839.909999996</v>
      </c>
      <c r="F31" s="87">
        <f t="shared" si="148"/>
        <v>148728884.56999999</v>
      </c>
      <c r="G31" s="137">
        <v>83403623.909999996</v>
      </c>
      <c r="H31" s="88">
        <v>65325260.660000004</v>
      </c>
      <c r="I31" s="87">
        <f t="shared" si="149"/>
        <v>131571662.76000001</v>
      </c>
      <c r="J31" s="137">
        <v>72046531.5</v>
      </c>
      <c r="K31" s="88">
        <v>59525131.260000005</v>
      </c>
      <c r="L31" s="91">
        <f t="shared" si="150"/>
        <v>1.2266973074038858</v>
      </c>
      <c r="M31" s="91">
        <f t="shared" si="150"/>
        <v>1.3185196149266809</v>
      </c>
      <c r="N31" s="91">
        <f t="shared" si="150"/>
        <v>1.1265337829687749</v>
      </c>
      <c r="O31" s="91">
        <f t="shared" si="94"/>
        <v>1.1304021052108804</v>
      </c>
      <c r="P31" s="91">
        <f t="shared" si="94"/>
        <v>1.1576355193448833</v>
      </c>
      <c r="Q31" s="91">
        <f t="shared" si="94"/>
        <v>1.0974400102482025</v>
      </c>
      <c r="R31" s="87">
        <f t="shared" si="95"/>
        <v>109846236</v>
      </c>
      <c r="S31" s="88">
        <v>53122410</v>
      </c>
      <c r="T31" s="88">
        <v>56723826</v>
      </c>
      <c r="U31" s="87">
        <f t="shared" si="42"/>
        <v>133478414.92</v>
      </c>
      <c r="V31" s="88">
        <v>69680392.400000006</v>
      </c>
      <c r="W31" s="88">
        <v>63798022.519999996</v>
      </c>
      <c r="X31" s="87">
        <f t="shared" si="43"/>
        <v>117497017.76999998</v>
      </c>
      <c r="Y31" s="88">
        <v>60015294.289999999</v>
      </c>
      <c r="Z31" s="88">
        <v>57481723.479999989</v>
      </c>
      <c r="AA31" s="91">
        <f t="shared" si="151"/>
        <v>1.2151387228234203</v>
      </c>
      <c r="AB31" s="91">
        <f t="shared" si="151"/>
        <v>1.3116948647472886</v>
      </c>
      <c r="AC31" s="91">
        <f t="shared" si="151"/>
        <v>1.1247129648835745</v>
      </c>
      <c r="AD31" s="91">
        <f t="shared" si="96"/>
        <v>1.1360153428003046</v>
      </c>
      <c r="AE31" s="91">
        <f t="shared" si="96"/>
        <v>1.161043917627018</v>
      </c>
      <c r="AF31" s="91">
        <f t="shared" si="96"/>
        <v>1.1098836057377033</v>
      </c>
      <c r="AG31" s="87">
        <f t="shared" si="97"/>
        <v>83705451</v>
      </c>
      <c r="AH31" s="88">
        <v>34700000</v>
      </c>
      <c r="AI31" s="88">
        <v>49005451</v>
      </c>
      <c r="AJ31" s="87">
        <f t="shared" si="98"/>
        <v>101001526.17</v>
      </c>
      <c r="AK31" s="88">
        <v>45675080.18</v>
      </c>
      <c r="AL31" s="88">
        <v>55326445.990000002</v>
      </c>
      <c r="AM31" s="87">
        <f t="shared" si="99"/>
        <v>90992099.109999999</v>
      </c>
      <c r="AN31" s="94">
        <v>41902154.450000003</v>
      </c>
      <c r="AO31" s="94">
        <v>49089944.659999996</v>
      </c>
      <c r="AP31" s="91">
        <f t="shared" si="100"/>
        <v>1.2066302130072748</v>
      </c>
      <c r="AQ31" s="91">
        <f t="shared" si="100"/>
        <v>1.3162847314121038</v>
      </c>
      <c r="AR31" s="91">
        <f t="shared" si="100"/>
        <v>1.1289855487708909</v>
      </c>
      <c r="AS31" s="91">
        <f t="shared" si="101"/>
        <v>1.1100032547650061</v>
      </c>
      <c r="AT31" s="91">
        <f t="shared" si="101"/>
        <v>1.0900413303211429</v>
      </c>
      <c r="AU31" s="91">
        <f t="shared" si="101"/>
        <v>1.1270423377576488</v>
      </c>
      <c r="AV31" s="87">
        <f t="shared" si="102"/>
        <v>15820710</v>
      </c>
      <c r="AW31" s="88">
        <v>13752410</v>
      </c>
      <c r="AX31" s="88">
        <v>2068300</v>
      </c>
      <c r="AY31" s="87">
        <f t="shared" si="103"/>
        <v>17719806.609999999</v>
      </c>
      <c r="AZ31" s="88">
        <v>15260976.130000001</v>
      </c>
      <c r="BA31" s="88">
        <v>2458830.48</v>
      </c>
      <c r="BB31" s="87">
        <f t="shared" si="104"/>
        <v>15762845.42</v>
      </c>
      <c r="BC31" s="88">
        <v>13470246.76</v>
      </c>
      <c r="BD31" s="88">
        <v>2292598.66</v>
      </c>
      <c r="BE31" s="91">
        <f t="shared" si="152"/>
        <v>1.1200386461795961</v>
      </c>
      <c r="BF31" s="91">
        <f t="shared" si="152"/>
        <v>1.1096946738789784</v>
      </c>
      <c r="BG31" s="138">
        <f t="shared" si="153"/>
        <v>1.1888171348450418</v>
      </c>
      <c r="BH31" s="139">
        <f t="shared" si="105"/>
        <v>1.1241502493906965</v>
      </c>
      <c r="BI31" s="139">
        <f>AZ31/BC31</f>
        <v>1.1329396114195611</v>
      </c>
      <c r="BJ31" s="139">
        <f t="shared" si="154"/>
        <v>1.0725080333074957</v>
      </c>
      <c r="BK31" s="87">
        <f t="shared" si="106"/>
        <v>2100000</v>
      </c>
      <c r="BL31" s="88">
        <v>2100000</v>
      </c>
      <c r="BM31" s="92"/>
      <c r="BN31" s="87">
        <f t="shared" si="107"/>
        <v>4481209.38</v>
      </c>
      <c r="BO31" s="88">
        <v>4481209.38</v>
      </c>
      <c r="BP31" s="92"/>
      <c r="BQ31" s="87">
        <f t="shared" si="108"/>
        <v>2988091.02</v>
      </c>
      <c r="BR31" s="88">
        <v>2988091.02</v>
      </c>
      <c r="BS31" s="92">
        <v>0</v>
      </c>
      <c r="BT31" s="91">
        <f t="shared" si="109"/>
        <v>2.1339092285714285</v>
      </c>
      <c r="BU31" s="91">
        <f t="shared" si="109"/>
        <v>2.1339092285714285</v>
      </c>
      <c r="BV31" s="132"/>
      <c r="BW31" s="91">
        <f t="shared" si="163"/>
        <v>1.4996897182870954</v>
      </c>
      <c r="BX31" s="91">
        <f t="shared" si="110"/>
        <v>1.4996897182870954</v>
      </c>
      <c r="BY31" s="132"/>
      <c r="BZ31" s="87">
        <f t="shared" si="111"/>
        <v>0</v>
      </c>
      <c r="CA31" s="137">
        <v>0</v>
      </c>
      <c r="CB31" s="137"/>
      <c r="CC31" s="87">
        <f t="shared" si="112"/>
        <v>10512.24</v>
      </c>
      <c r="CD31" s="88">
        <v>10512.24</v>
      </c>
      <c r="CE31" s="92"/>
      <c r="CF31" s="87">
        <f t="shared" si="113"/>
        <v>-48040.67</v>
      </c>
      <c r="CG31" s="88">
        <v>-48040.67</v>
      </c>
      <c r="CH31" s="92">
        <v>0</v>
      </c>
      <c r="CI31" s="91">
        <f t="shared" si="179"/>
        <v>0</v>
      </c>
      <c r="CJ31" s="91">
        <f t="shared" si="179"/>
        <v>0</v>
      </c>
      <c r="CK31" s="132"/>
      <c r="CL31" s="91" t="str">
        <f t="shared" si="161"/>
        <v xml:space="preserve"> </v>
      </c>
      <c r="CM31" s="91" t="str">
        <f t="shared" si="155"/>
        <v xml:space="preserve"> </v>
      </c>
      <c r="CN31" s="132"/>
      <c r="CO31" s="87">
        <f t="shared" si="114"/>
        <v>1050000</v>
      </c>
      <c r="CP31" s="88">
        <v>1050000</v>
      </c>
      <c r="CQ31" s="92"/>
      <c r="CR31" s="87">
        <f t="shared" si="115"/>
        <v>1008631.62</v>
      </c>
      <c r="CS31" s="88">
        <v>1008631.62</v>
      </c>
      <c r="CT31" s="92"/>
      <c r="CU31" s="87">
        <f t="shared" si="116"/>
        <v>21271.49</v>
      </c>
      <c r="CV31" s="88">
        <v>21271.49</v>
      </c>
      <c r="CW31" s="92">
        <v>0</v>
      </c>
      <c r="CX31" s="91">
        <f t="shared" si="117"/>
        <v>0.96060154285714283</v>
      </c>
      <c r="CY31" s="91">
        <f t="shared" si="117"/>
        <v>0.96060154285714283</v>
      </c>
      <c r="CZ31" s="91" t="str">
        <f t="shared" si="117"/>
        <v xml:space="preserve"> </v>
      </c>
      <c r="DA31" s="91" t="str">
        <f>IF(CU31&lt;=0," ",IF(CR31&lt;=0," ",IF(CR31/CU31*100&gt;200,"СВ.200",CR31/CU31)))</f>
        <v>СВ.200</v>
      </c>
      <c r="DB31" s="91" t="str">
        <f>IF(CV31&lt;=0," ",IF(CS31&lt;=0," ",IF(CS31/CV31*100&gt;200,"СВ.200",CS31/CV31)))</f>
        <v>СВ.200</v>
      </c>
      <c r="DC31" s="91" t="str">
        <f t="shared" si="118"/>
        <v xml:space="preserve"> </v>
      </c>
      <c r="DD31" s="87">
        <f t="shared" si="119"/>
        <v>324625</v>
      </c>
      <c r="DE31" s="88">
        <v>220000</v>
      </c>
      <c r="DF31" s="88">
        <v>104625</v>
      </c>
      <c r="DG31" s="87">
        <f t="shared" si="120"/>
        <v>352486</v>
      </c>
      <c r="DH31" s="88">
        <v>246031</v>
      </c>
      <c r="DI31" s="88">
        <v>106455</v>
      </c>
      <c r="DJ31" s="87">
        <f t="shared" si="121"/>
        <v>363742</v>
      </c>
      <c r="DK31" s="92">
        <v>252855.4</v>
      </c>
      <c r="DL31" s="92">
        <v>110886.6</v>
      </c>
      <c r="DM31" s="91">
        <f t="shared" si="122"/>
        <v>1.0858251829033501</v>
      </c>
      <c r="DN31" s="91">
        <f t="shared" si="122"/>
        <v>1.1183227272727272</v>
      </c>
      <c r="DO31" s="91">
        <f t="shared" si="122"/>
        <v>1.0174910394265233</v>
      </c>
      <c r="DP31" s="91">
        <f t="shared" si="123"/>
        <v>0.96905498952554281</v>
      </c>
      <c r="DQ31" s="91">
        <f t="shared" si="123"/>
        <v>0.97301066142941783</v>
      </c>
      <c r="DR31" s="91">
        <f t="shared" si="123"/>
        <v>0.96003484641065728</v>
      </c>
      <c r="DS31" s="87">
        <f t="shared" si="156"/>
        <v>1575250</v>
      </c>
      <c r="DT31" s="92"/>
      <c r="DU31" s="88">
        <v>1575250</v>
      </c>
      <c r="DV31" s="87">
        <f t="shared" si="124"/>
        <v>1892414.54</v>
      </c>
      <c r="DW31" s="92"/>
      <c r="DX31" s="88">
        <v>1892414.54</v>
      </c>
      <c r="DY31" s="87">
        <f t="shared" si="125"/>
        <v>1625200.9100000001</v>
      </c>
      <c r="DZ31" s="92">
        <v>0</v>
      </c>
      <c r="EA31" s="92">
        <v>1625200.9100000001</v>
      </c>
      <c r="EB31" s="91">
        <f t="shared" si="157"/>
        <v>1.2013423520076179</v>
      </c>
      <c r="EC31" s="91" t="str">
        <f t="shared" si="157"/>
        <v xml:space="preserve"> </v>
      </c>
      <c r="ED31" s="91">
        <f t="shared" si="157"/>
        <v>1.2013423520076179</v>
      </c>
      <c r="EE31" s="91">
        <f t="shared" si="162"/>
        <v>1.1644188286850023</v>
      </c>
      <c r="EF31" s="91" t="str">
        <f t="shared" si="162"/>
        <v xml:space="preserve"> </v>
      </c>
      <c r="EG31" s="91">
        <f t="shared" si="162"/>
        <v>1.1644188286850023</v>
      </c>
      <c r="EH31" s="87">
        <f t="shared" si="126"/>
        <v>3970200</v>
      </c>
      <c r="EI31" s="88"/>
      <c r="EJ31" s="88">
        <v>3970200</v>
      </c>
      <c r="EK31" s="87">
        <f t="shared" si="127"/>
        <v>4013876.51</v>
      </c>
      <c r="EL31" s="92"/>
      <c r="EM31" s="88">
        <v>4013876.51</v>
      </c>
      <c r="EN31" s="87">
        <f t="shared" si="128"/>
        <v>4363092.6500000004</v>
      </c>
      <c r="EO31" s="92">
        <v>0</v>
      </c>
      <c r="EP31" s="92">
        <v>4363092.6500000004</v>
      </c>
      <c r="EQ31" s="91">
        <f t="shared" si="129"/>
        <v>1.0110010855876277</v>
      </c>
      <c r="ER31" s="91" t="str">
        <f t="shared" si="129"/>
        <v xml:space="preserve"> </v>
      </c>
      <c r="ES31" s="91">
        <f t="shared" si="129"/>
        <v>1.0110010855876277</v>
      </c>
      <c r="ET31" s="91">
        <f t="shared" si="130"/>
        <v>0.91996132834813849</v>
      </c>
      <c r="EU31" s="91" t="str">
        <f t="shared" si="130"/>
        <v xml:space="preserve"> </v>
      </c>
      <c r="EV31" s="91">
        <f t="shared" si="130"/>
        <v>0.91996132834813849</v>
      </c>
      <c r="EW31" s="87">
        <f t="shared" si="131"/>
        <v>0</v>
      </c>
      <c r="EX31" s="92">
        <v>0</v>
      </c>
      <c r="EY31" s="87"/>
      <c r="EZ31" s="87">
        <f t="shared" si="132"/>
        <v>0</v>
      </c>
      <c r="FA31" s="88">
        <v>0</v>
      </c>
      <c r="FB31" s="87"/>
      <c r="FC31" s="87">
        <f t="shared" si="133"/>
        <v>0</v>
      </c>
      <c r="FD31" s="88">
        <v>0</v>
      </c>
      <c r="FE31" s="87">
        <v>0</v>
      </c>
      <c r="FF31" s="91" t="str">
        <f t="shared" si="158"/>
        <v xml:space="preserve"> </v>
      </c>
      <c r="FG31" s="91" t="str">
        <f t="shared" si="158"/>
        <v xml:space="preserve"> </v>
      </c>
      <c r="FH31" s="91" t="str">
        <f t="shared" si="134"/>
        <v xml:space="preserve"> </v>
      </c>
      <c r="FI31" s="91" t="str">
        <f t="shared" ref="FI31:FJ42" si="180">IF(FC31&lt;=0," ",IF(EZ31&lt;=0," ",IF(EZ31/FC31*100&gt;200,"СВ.200",EZ31/FC31)))</f>
        <v xml:space="preserve"> </v>
      </c>
      <c r="FJ31" s="91" t="str">
        <f t="shared" si="180"/>
        <v xml:space="preserve"> </v>
      </c>
      <c r="FK31" s="91" t="str">
        <f t="shared" si="160"/>
        <v xml:space="preserve"> </v>
      </c>
      <c r="FL31" s="87">
        <f t="shared" si="135"/>
        <v>1300000</v>
      </c>
      <c r="FM31" s="88">
        <v>1300000</v>
      </c>
      <c r="FN31" s="94">
        <v>0</v>
      </c>
      <c r="FO31" s="87">
        <f t="shared" si="136"/>
        <v>2997951.85</v>
      </c>
      <c r="FP31" s="88">
        <v>2997951.85</v>
      </c>
      <c r="FQ31" s="94">
        <v>0</v>
      </c>
      <c r="FR31" s="87">
        <f t="shared" si="137"/>
        <v>1428711.87</v>
      </c>
      <c r="FS31" s="92">
        <v>1428711.87</v>
      </c>
      <c r="FT31" s="87">
        <v>0</v>
      </c>
      <c r="FU31" s="91" t="str">
        <f t="shared" si="138"/>
        <v>СВ.200</v>
      </c>
      <c r="FV31" s="91" t="str">
        <f t="shared" si="138"/>
        <v>СВ.200</v>
      </c>
      <c r="FW31" s="91" t="str">
        <f t="shared" si="138"/>
        <v xml:space="preserve"> </v>
      </c>
      <c r="FX31" s="91" t="str">
        <f t="shared" si="139"/>
        <v>СВ.200</v>
      </c>
      <c r="FY31" s="91" t="str">
        <f t="shared" si="139"/>
        <v>СВ.200</v>
      </c>
      <c r="FZ31" s="91" t="str">
        <f t="shared" si="140"/>
        <v xml:space="preserve"> </v>
      </c>
      <c r="GA31" s="87">
        <f t="shared" si="141"/>
        <v>0</v>
      </c>
      <c r="GB31" s="88">
        <v>0</v>
      </c>
      <c r="GC31" s="87"/>
      <c r="GD31" s="87">
        <f t="shared" si="142"/>
        <v>3.97</v>
      </c>
      <c r="GE31" s="92">
        <v>3.97</v>
      </c>
      <c r="GF31" s="87">
        <v>0</v>
      </c>
      <c r="GG31" s="108" t="str">
        <f t="shared" si="165"/>
        <v xml:space="preserve"> </v>
      </c>
      <c r="GH31" s="108" t="str">
        <f t="shared" si="164"/>
        <v xml:space="preserve"> </v>
      </c>
      <c r="GI31" s="91" t="str">
        <f t="shared" si="143"/>
        <v xml:space="preserve"> </v>
      </c>
      <c r="GJ31" s="96">
        <f t="shared" si="166"/>
        <v>0.89302677571481637</v>
      </c>
      <c r="GK31" s="91">
        <f t="shared" si="166"/>
        <v>0.83300740563756359</v>
      </c>
      <c r="GL31" s="91">
        <f t="shared" si="166"/>
        <v>0.96567151156585262</v>
      </c>
      <c r="GM31" s="96">
        <f t="shared" si="167"/>
        <v>0.89746127866088932</v>
      </c>
      <c r="GN31" s="91">
        <f t="shared" si="167"/>
        <v>0.83546000921004837</v>
      </c>
      <c r="GO31" s="91">
        <f t="shared" si="167"/>
        <v>0.97662101728229056</v>
      </c>
      <c r="GP31" s="96">
        <f t="shared" si="168"/>
        <v>0.77442049880888664</v>
      </c>
      <c r="GQ31" s="91">
        <f t="shared" si="168"/>
        <v>0.6981912685044005</v>
      </c>
      <c r="GR31" s="91">
        <f t="shared" si="168"/>
        <v>0.85400961711038814</v>
      </c>
      <c r="GS31" s="96">
        <f t="shared" si="169"/>
        <v>0.75668808496516116</v>
      </c>
      <c r="GT31" s="91">
        <f t="shared" si="169"/>
        <v>0.65549401498490978</v>
      </c>
      <c r="GU31" s="91">
        <f t="shared" si="169"/>
        <v>0.86721255306394107</v>
      </c>
      <c r="GV31" s="96">
        <f t="shared" si="144"/>
        <v>0.13415528086726181</v>
      </c>
      <c r="GW31" s="91">
        <f t="shared" si="144"/>
        <v>0.2244469000670129</v>
      </c>
      <c r="GX31" s="91">
        <f t="shared" si="144"/>
        <v>3.9883958260188208E-2</v>
      </c>
      <c r="GY31" s="99">
        <f t="shared" si="170"/>
        <v>0.13275409826090853</v>
      </c>
      <c r="GZ31" s="100">
        <f t="shared" si="170"/>
        <v>0.21901392349219892</v>
      </c>
      <c r="HA31" s="91">
        <f t="shared" si="170"/>
        <v>3.8540857269191736E-2</v>
      </c>
      <c r="HB31" s="96">
        <f t="shared" si="145"/>
        <v>2.5431207333697425E-2</v>
      </c>
      <c r="HC31" s="91">
        <f t="shared" si="145"/>
        <v>4.9788825587711701E-2</v>
      </c>
      <c r="HD31" s="91" t="str">
        <f t="shared" si="91"/>
        <v xml:space="preserve"> </v>
      </c>
      <c r="HE31" s="96">
        <f t="shared" si="171"/>
        <v>3.3572539670071774E-2</v>
      </c>
      <c r="HF31" s="91">
        <f t="shared" si="171"/>
        <v>6.4310909075764616E-2</v>
      </c>
      <c r="HG31" s="91" t="str">
        <f t="shared" si="92"/>
        <v xml:space="preserve"> </v>
      </c>
      <c r="HH31" s="96" t="str">
        <f t="shared" si="172"/>
        <v xml:space="preserve"> </v>
      </c>
      <c r="HI31" s="91" t="str">
        <f t="shared" si="172"/>
        <v xml:space="preserve"> </v>
      </c>
      <c r="HJ31" s="91" t="str">
        <f t="shared" si="172"/>
        <v xml:space="preserve"> </v>
      </c>
      <c r="HK31" s="96">
        <f t="shared" si="146"/>
        <v>7.8756104545446454E-5</v>
      </c>
      <c r="HL31" s="91">
        <f t="shared" si="146"/>
        <v>1.5086367395370751E-4</v>
      </c>
      <c r="HM31" s="91" t="str">
        <f t="shared" si="146"/>
        <v xml:space="preserve"> </v>
      </c>
      <c r="HN31" s="96">
        <f t="shared" si="173"/>
        <v>3.7133645881470285E-2</v>
      </c>
      <c r="HO31" s="91" t="str">
        <f t="shared" si="173"/>
        <v xml:space="preserve"> </v>
      </c>
      <c r="HP31" s="91">
        <f t="shared" si="173"/>
        <v>7.5903998451230872E-2</v>
      </c>
      <c r="HQ31" s="96">
        <f t="shared" si="174"/>
        <v>3.0071352828138602E-2</v>
      </c>
      <c r="HR31" s="91" t="str">
        <f t="shared" si="174"/>
        <v xml:space="preserve"> </v>
      </c>
      <c r="HS31" s="91">
        <f t="shared" si="174"/>
        <v>6.2915374982691549E-2</v>
      </c>
      <c r="HT31" s="96">
        <f t="shared" si="175"/>
        <v>1.3831848168106918E-2</v>
      </c>
      <c r="HU31" s="91" t="str">
        <f t="shared" si="175"/>
        <v xml:space="preserve"> </v>
      </c>
      <c r="HV31" s="91">
        <f t="shared" si="175"/>
        <v>2.8273350407899085E-2</v>
      </c>
      <c r="HW31" s="96">
        <f t="shared" si="176"/>
        <v>1.4177682145343234E-2</v>
      </c>
      <c r="HX31" s="91" t="str">
        <f t="shared" si="176"/>
        <v xml:space="preserve"> </v>
      </c>
      <c r="HY31" s="91">
        <f t="shared" si="176"/>
        <v>2.9662589297446459E-2</v>
      </c>
      <c r="HZ31" s="96">
        <f t="shared" si="177"/>
        <v>1.2159558575322301E-2</v>
      </c>
      <c r="IA31" s="91">
        <f t="shared" si="177"/>
        <v>2.3805796287464979E-2</v>
      </c>
      <c r="IB31" s="140" t="str">
        <f t="shared" si="177"/>
        <v xml:space="preserve"> </v>
      </c>
      <c r="IC31" s="96">
        <f t="shared" si="178"/>
        <v>2.2460199664468716E-2</v>
      </c>
      <c r="ID31" s="91">
        <f t="shared" si="178"/>
        <v>4.3024325018008937E-2</v>
      </c>
      <c r="IE31" s="91" t="str">
        <f t="shared" si="178"/>
        <v xml:space="preserve"> </v>
      </c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</row>
    <row r="32" spans="1:256" s="102" customFormat="1" outlineLevel="1" x14ac:dyDescent="0.2">
      <c r="A32" s="85">
        <v>21</v>
      </c>
      <c r="B32" s="86" t="s">
        <v>108</v>
      </c>
      <c r="C32" s="87">
        <f t="shared" si="147"/>
        <v>445527077.5</v>
      </c>
      <c r="D32" s="137">
        <v>222834987.78999999</v>
      </c>
      <c r="E32" s="88">
        <v>222692089.70999998</v>
      </c>
      <c r="F32" s="87">
        <f t="shared" si="148"/>
        <v>501282234.69</v>
      </c>
      <c r="G32" s="137">
        <v>254882673.97</v>
      </c>
      <c r="H32" s="88">
        <v>246399560.72</v>
      </c>
      <c r="I32" s="87">
        <f t="shared" si="149"/>
        <v>396858973.25999999</v>
      </c>
      <c r="J32" s="137">
        <v>202600429.80000001</v>
      </c>
      <c r="K32" s="88">
        <v>194258543.45999998</v>
      </c>
      <c r="L32" s="91">
        <f t="shared" si="150"/>
        <v>1.1251442617199849</v>
      </c>
      <c r="M32" s="91">
        <f t="shared" si="150"/>
        <v>1.1438180175287456</v>
      </c>
      <c r="N32" s="91">
        <f t="shared" si="150"/>
        <v>1.1064585232500759</v>
      </c>
      <c r="O32" s="91">
        <f t="shared" si="94"/>
        <v>1.2631243551637867</v>
      </c>
      <c r="P32" s="91">
        <f t="shared" si="94"/>
        <v>1.2580559390797501</v>
      </c>
      <c r="Q32" s="91">
        <f t="shared" si="94"/>
        <v>1.2684104201097155</v>
      </c>
      <c r="R32" s="87">
        <f t="shared" si="95"/>
        <v>383434604.55999994</v>
      </c>
      <c r="S32" s="88">
        <v>170390862.15999997</v>
      </c>
      <c r="T32" s="88">
        <v>213043742.40000001</v>
      </c>
      <c r="U32" s="87">
        <f t="shared" si="42"/>
        <v>431959893.28000003</v>
      </c>
      <c r="V32" s="88">
        <v>199647659.03</v>
      </c>
      <c r="W32" s="88">
        <v>232312234.25000003</v>
      </c>
      <c r="X32" s="87">
        <f t="shared" si="43"/>
        <v>329907353.05000007</v>
      </c>
      <c r="Y32" s="88">
        <v>146371984.56999999</v>
      </c>
      <c r="Z32" s="88">
        <v>183535368.48000005</v>
      </c>
      <c r="AA32" s="91">
        <f t="shared" si="151"/>
        <v>1.1265542758606359</v>
      </c>
      <c r="AB32" s="91">
        <f t="shared" si="151"/>
        <v>1.1717040250816233</v>
      </c>
      <c r="AC32" s="91">
        <f t="shared" si="151"/>
        <v>1.0904438292011529</v>
      </c>
      <c r="AD32" s="91">
        <f t="shared" si="96"/>
        <v>1.3093369677472242</v>
      </c>
      <c r="AE32" s="91">
        <f t="shared" si="96"/>
        <v>1.3639745311680309</v>
      </c>
      <c r="AF32" s="91">
        <f t="shared" si="96"/>
        <v>1.2657627582844624</v>
      </c>
      <c r="AG32" s="87">
        <f t="shared" si="97"/>
        <v>333556134.38</v>
      </c>
      <c r="AH32" s="88">
        <v>140824830.16999999</v>
      </c>
      <c r="AI32" s="88">
        <v>192731304.21000001</v>
      </c>
      <c r="AJ32" s="87">
        <f t="shared" si="98"/>
        <v>377310036.59000003</v>
      </c>
      <c r="AK32" s="88">
        <v>165493116.19999999</v>
      </c>
      <c r="AL32" s="88">
        <v>211816920.39000002</v>
      </c>
      <c r="AM32" s="87">
        <f t="shared" si="99"/>
        <v>281012449.37</v>
      </c>
      <c r="AN32" s="94">
        <v>121231767.45</v>
      </c>
      <c r="AO32" s="94">
        <v>159780681.92000002</v>
      </c>
      <c r="AP32" s="91">
        <f t="shared" si="100"/>
        <v>1.131174029496798</v>
      </c>
      <c r="AQ32" s="91">
        <f t="shared" si="100"/>
        <v>1.1751700037572999</v>
      </c>
      <c r="AR32" s="91">
        <f t="shared" si="100"/>
        <v>1.0990270691013657</v>
      </c>
      <c r="AS32" s="91">
        <f t="shared" si="101"/>
        <v>1.3426808578619522</v>
      </c>
      <c r="AT32" s="91">
        <f t="shared" si="101"/>
        <v>1.3650969517396077</v>
      </c>
      <c r="AU32" s="91">
        <f t="shared" si="101"/>
        <v>1.3256729026607474</v>
      </c>
      <c r="AV32" s="87">
        <f t="shared" si="102"/>
        <v>14472409.890000001</v>
      </c>
      <c r="AW32" s="88">
        <v>9225771.6999999993</v>
      </c>
      <c r="AX32" s="88">
        <v>5246638.1900000004</v>
      </c>
      <c r="AY32" s="87">
        <f t="shared" si="103"/>
        <v>14742399.300000001</v>
      </c>
      <c r="AZ32" s="88">
        <v>9397882.7100000009</v>
      </c>
      <c r="BA32" s="88">
        <v>5344516.59</v>
      </c>
      <c r="BB32" s="87">
        <f t="shared" si="104"/>
        <v>14365639.489999998</v>
      </c>
      <c r="BC32" s="88">
        <v>9386863.0599999987</v>
      </c>
      <c r="BD32" s="88">
        <v>4978776.43</v>
      </c>
      <c r="BE32" s="91">
        <f t="shared" si="152"/>
        <v>1.0186554562821326</v>
      </c>
      <c r="BF32" s="91">
        <f t="shared" si="152"/>
        <v>1.018655459466876</v>
      </c>
      <c r="BG32" s="138">
        <f t="shared" si="153"/>
        <v>1.0186554506820298</v>
      </c>
      <c r="BH32" s="139">
        <f t="shared" si="105"/>
        <v>1.0262264558610332</v>
      </c>
      <c r="BI32" s="139">
        <f t="shared" si="105"/>
        <v>1.0011739438329468</v>
      </c>
      <c r="BJ32" s="139">
        <f t="shared" si="154"/>
        <v>1.0734598480454363</v>
      </c>
      <c r="BK32" s="87">
        <f t="shared" si="106"/>
        <v>11902260.289999999</v>
      </c>
      <c r="BL32" s="88">
        <v>11902260.289999999</v>
      </c>
      <c r="BM32" s="92"/>
      <c r="BN32" s="87">
        <f t="shared" si="107"/>
        <v>15911794</v>
      </c>
      <c r="BO32" s="88">
        <v>15911794</v>
      </c>
      <c r="BP32" s="92"/>
      <c r="BQ32" s="87">
        <f t="shared" si="108"/>
        <v>10610056.42</v>
      </c>
      <c r="BR32" s="88">
        <v>10610056.42</v>
      </c>
      <c r="BS32" s="92">
        <v>0</v>
      </c>
      <c r="BT32" s="91">
        <f t="shared" si="109"/>
        <v>1.3368716203735451</v>
      </c>
      <c r="BU32" s="91">
        <f t="shared" si="109"/>
        <v>1.3368716203735451</v>
      </c>
      <c r="BV32" s="132"/>
      <c r="BW32" s="91">
        <f t="shared" si="163"/>
        <v>1.4996898574456403</v>
      </c>
      <c r="BX32" s="91">
        <f t="shared" si="110"/>
        <v>1.4996898574456403</v>
      </c>
      <c r="BY32" s="132"/>
      <c r="BZ32" s="87">
        <f t="shared" si="111"/>
        <v>0</v>
      </c>
      <c r="CA32" s="137">
        <v>0</v>
      </c>
      <c r="CB32" s="137"/>
      <c r="CC32" s="87">
        <f t="shared" si="112"/>
        <v>7940.99</v>
      </c>
      <c r="CD32" s="88">
        <v>7940.99</v>
      </c>
      <c r="CE32" s="92"/>
      <c r="CF32" s="87">
        <f t="shared" si="113"/>
        <v>-100415.05</v>
      </c>
      <c r="CG32" s="88">
        <v>-100415.05</v>
      </c>
      <c r="CH32" s="92">
        <v>0</v>
      </c>
      <c r="CI32" s="91">
        <f t="shared" si="179"/>
        <v>0</v>
      </c>
      <c r="CJ32" s="91">
        <f t="shared" si="179"/>
        <v>0</v>
      </c>
      <c r="CK32" s="132"/>
      <c r="CL32" s="91" t="str">
        <f t="shared" si="161"/>
        <v xml:space="preserve"> </v>
      </c>
      <c r="CM32" s="91" t="str">
        <f t="shared" si="155"/>
        <v xml:space="preserve"> </v>
      </c>
      <c r="CN32" s="132"/>
      <c r="CO32" s="87">
        <f t="shared" si="114"/>
        <v>3522000</v>
      </c>
      <c r="CP32" s="88">
        <v>3522000</v>
      </c>
      <c r="CQ32" s="92"/>
      <c r="CR32" s="87">
        <f t="shared" si="115"/>
        <v>2548300.91</v>
      </c>
      <c r="CS32" s="88">
        <v>2548300.91</v>
      </c>
      <c r="CT32" s="92"/>
      <c r="CU32" s="87">
        <f t="shared" si="116"/>
        <v>903669.42</v>
      </c>
      <c r="CV32" s="88">
        <v>903669.42</v>
      </c>
      <c r="CW32" s="92">
        <v>0</v>
      </c>
      <c r="CX32" s="91">
        <f t="shared" si="117"/>
        <v>0.72353802101078935</v>
      </c>
      <c r="CY32" s="91">
        <f t="shared" si="117"/>
        <v>0.72353802101078935</v>
      </c>
      <c r="CZ32" s="91" t="str">
        <f t="shared" si="117"/>
        <v xml:space="preserve"> </v>
      </c>
      <c r="DA32" s="91" t="str">
        <f t="shared" si="118"/>
        <v>СВ.200</v>
      </c>
      <c r="DB32" s="91" t="str">
        <f t="shared" si="118"/>
        <v>СВ.200</v>
      </c>
      <c r="DC32" s="91" t="str">
        <f t="shared" si="118"/>
        <v xml:space="preserve"> </v>
      </c>
      <c r="DD32" s="87">
        <f t="shared" si="119"/>
        <v>1180000</v>
      </c>
      <c r="DE32" s="88">
        <v>826000</v>
      </c>
      <c r="DF32" s="88">
        <v>354000</v>
      </c>
      <c r="DG32" s="87">
        <f t="shared" si="120"/>
        <v>105922</v>
      </c>
      <c r="DH32" s="88">
        <v>53310.2</v>
      </c>
      <c r="DI32" s="88">
        <v>52611.8</v>
      </c>
      <c r="DJ32" s="87">
        <f t="shared" si="121"/>
        <v>756650</v>
      </c>
      <c r="DK32" s="92">
        <v>532153.19999999995</v>
      </c>
      <c r="DL32" s="92">
        <v>224496.8</v>
      </c>
      <c r="DM32" s="91">
        <f t="shared" si="122"/>
        <v>8.9764406779661021E-2</v>
      </c>
      <c r="DN32" s="91">
        <f t="shared" si="122"/>
        <v>6.4540193704600485E-2</v>
      </c>
      <c r="DO32" s="91">
        <f t="shared" si="122"/>
        <v>0.14862090395480226</v>
      </c>
      <c r="DP32" s="91">
        <f t="shared" si="123"/>
        <v>0.13998810546487808</v>
      </c>
      <c r="DQ32" s="91">
        <f t="shared" si="123"/>
        <v>0.10017829452120179</v>
      </c>
      <c r="DR32" s="91">
        <f t="shared" si="123"/>
        <v>0.23435434268996264</v>
      </c>
      <c r="DS32" s="87">
        <f t="shared" si="156"/>
        <v>6512000</v>
      </c>
      <c r="DT32" s="92"/>
      <c r="DU32" s="88">
        <v>6512000</v>
      </c>
      <c r="DV32" s="87">
        <f t="shared" si="124"/>
        <v>6855976.4700000007</v>
      </c>
      <c r="DW32" s="92"/>
      <c r="DX32" s="88">
        <v>6855976.4700000007</v>
      </c>
      <c r="DY32" s="87">
        <f t="shared" si="125"/>
        <v>7000459.1100000003</v>
      </c>
      <c r="DZ32" s="92">
        <v>0</v>
      </c>
      <c r="EA32" s="92">
        <v>7000459.1100000003</v>
      </c>
      <c r="EB32" s="91">
        <f t="shared" si="157"/>
        <v>1.0528219394963145</v>
      </c>
      <c r="EC32" s="91" t="str">
        <f t="shared" si="157"/>
        <v xml:space="preserve"> </v>
      </c>
      <c r="ED32" s="91">
        <f t="shared" si="157"/>
        <v>1.0528219394963145</v>
      </c>
      <c r="EE32" s="91">
        <f t="shared" si="162"/>
        <v>0.97936097651172482</v>
      </c>
      <c r="EF32" s="91" t="str">
        <f t="shared" si="162"/>
        <v xml:space="preserve"> </v>
      </c>
      <c r="EG32" s="91">
        <f t="shared" si="162"/>
        <v>0.97936097651172482</v>
      </c>
      <c r="EH32" s="87">
        <f t="shared" si="126"/>
        <v>8171000</v>
      </c>
      <c r="EI32" s="88"/>
      <c r="EJ32" s="88">
        <v>8171000</v>
      </c>
      <c r="EK32" s="87">
        <f t="shared" si="127"/>
        <v>8224084</v>
      </c>
      <c r="EL32" s="92"/>
      <c r="EM32" s="88">
        <v>8224084</v>
      </c>
      <c r="EN32" s="87">
        <f t="shared" si="128"/>
        <v>11517264.219999999</v>
      </c>
      <c r="EO32" s="92">
        <v>0</v>
      </c>
      <c r="EP32" s="92">
        <v>11517264.219999999</v>
      </c>
      <c r="EQ32" s="91">
        <f t="shared" si="129"/>
        <v>1.0064966344388693</v>
      </c>
      <c r="ER32" s="91" t="str">
        <f t="shared" si="129"/>
        <v xml:space="preserve"> </v>
      </c>
      <c r="ES32" s="91">
        <f t="shared" si="129"/>
        <v>1.0064966344388693</v>
      </c>
      <c r="ET32" s="91">
        <f t="shared" si="130"/>
        <v>0.71406575753629808</v>
      </c>
      <c r="EU32" s="91" t="str">
        <f t="shared" si="130"/>
        <v xml:space="preserve"> </v>
      </c>
      <c r="EV32" s="91">
        <f t="shared" si="130"/>
        <v>0.71406575753629808</v>
      </c>
      <c r="EW32" s="87">
        <f t="shared" si="131"/>
        <v>0</v>
      </c>
      <c r="EX32" s="92">
        <v>0</v>
      </c>
      <c r="EY32" s="87"/>
      <c r="EZ32" s="87">
        <f t="shared" si="132"/>
        <v>0</v>
      </c>
      <c r="FA32" s="88">
        <v>0</v>
      </c>
      <c r="FB32" s="87"/>
      <c r="FC32" s="87">
        <f t="shared" si="133"/>
        <v>0</v>
      </c>
      <c r="FD32" s="88">
        <v>0</v>
      </c>
      <c r="FE32" s="87">
        <v>0</v>
      </c>
      <c r="FF32" s="91" t="str">
        <f t="shared" si="158"/>
        <v xml:space="preserve"> </v>
      </c>
      <c r="FG32" s="91" t="str">
        <f t="shared" si="158"/>
        <v xml:space="preserve"> </v>
      </c>
      <c r="FH32" s="91" t="str">
        <f t="shared" si="134"/>
        <v xml:space="preserve"> </v>
      </c>
      <c r="FI32" s="91" t="str">
        <f t="shared" si="180"/>
        <v xml:space="preserve"> </v>
      </c>
      <c r="FJ32" s="91" t="str">
        <f t="shared" si="180"/>
        <v xml:space="preserve"> </v>
      </c>
      <c r="FK32" s="91" t="str">
        <f t="shared" si="160"/>
        <v xml:space="preserve"> </v>
      </c>
      <c r="FL32" s="87">
        <f t="shared" si="135"/>
        <v>4118800</v>
      </c>
      <c r="FM32" s="88">
        <v>4090000</v>
      </c>
      <c r="FN32" s="94">
        <v>28800</v>
      </c>
      <c r="FO32" s="87">
        <f t="shared" si="136"/>
        <v>6253439.0199999996</v>
      </c>
      <c r="FP32" s="88">
        <v>6235314.0199999996</v>
      </c>
      <c r="FQ32" s="94">
        <v>18125</v>
      </c>
      <c r="FR32" s="87">
        <f t="shared" si="137"/>
        <v>3841580.07</v>
      </c>
      <c r="FS32" s="92">
        <v>3807890.07</v>
      </c>
      <c r="FT32" s="87">
        <v>33690</v>
      </c>
      <c r="FU32" s="91">
        <f t="shared" si="138"/>
        <v>1.5182672186073614</v>
      </c>
      <c r="FV32" s="91">
        <f t="shared" si="138"/>
        <v>1.5245266552567236</v>
      </c>
      <c r="FW32" s="91">
        <f t="shared" si="138"/>
        <v>0.62934027777777779</v>
      </c>
      <c r="FX32" s="91">
        <f t="shared" si="139"/>
        <v>1.6278299309273541</v>
      </c>
      <c r="FY32" s="91">
        <f t="shared" si="139"/>
        <v>1.6374721710388032</v>
      </c>
      <c r="FZ32" s="91">
        <f t="shared" si="140"/>
        <v>1.8587586206896551</v>
      </c>
      <c r="GA32" s="87">
        <f t="shared" si="141"/>
        <v>0</v>
      </c>
      <c r="GB32" s="88">
        <v>0</v>
      </c>
      <c r="GC32" s="87"/>
      <c r="GD32" s="87">
        <f t="shared" si="142"/>
        <v>0</v>
      </c>
      <c r="GE32" s="92">
        <v>0</v>
      </c>
      <c r="GF32" s="87">
        <v>0</v>
      </c>
      <c r="GG32" s="108" t="str">
        <f t="shared" si="165"/>
        <v xml:space="preserve"> </v>
      </c>
      <c r="GH32" s="108" t="str">
        <f t="shared" si="164"/>
        <v xml:space="preserve"> </v>
      </c>
      <c r="GI32" s="91" t="str">
        <f t="shared" si="143"/>
        <v xml:space="preserve"> </v>
      </c>
      <c r="GJ32" s="96">
        <f t="shared" si="166"/>
        <v>0.83129619154122814</v>
      </c>
      <c r="GK32" s="91">
        <f t="shared" si="166"/>
        <v>0.72246630826249103</v>
      </c>
      <c r="GL32" s="91">
        <f t="shared" si="166"/>
        <v>0.94479946781744528</v>
      </c>
      <c r="GM32" s="96">
        <f t="shared" si="167"/>
        <v>0.86170995775888626</v>
      </c>
      <c r="GN32" s="91">
        <f t="shared" si="167"/>
        <v>0.78329239065303735</v>
      </c>
      <c r="GO32" s="91">
        <f t="shared" si="167"/>
        <v>0.94282730687978655</v>
      </c>
      <c r="GP32" s="96">
        <f t="shared" si="168"/>
        <v>0.85179201606764532</v>
      </c>
      <c r="GQ32" s="91">
        <f t="shared" si="168"/>
        <v>0.8282443379185237</v>
      </c>
      <c r="GR32" s="91">
        <f t="shared" si="168"/>
        <v>0.87057161376179881</v>
      </c>
      <c r="GS32" s="96">
        <f t="shared" si="169"/>
        <v>0.87348395640385179</v>
      </c>
      <c r="GT32" s="91">
        <f t="shared" si="169"/>
        <v>0.82892590378498854</v>
      </c>
      <c r="GU32" s="91">
        <f t="shared" si="169"/>
        <v>0.9117768638997108</v>
      </c>
      <c r="GV32" s="96">
        <f t="shared" si="144"/>
        <v>4.3544465915019398E-2</v>
      </c>
      <c r="GW32" s="91">
        <f t="shared" si="144"/>
        <v>6.4130189172306298E-2</v>
      </c>
      <c r="GX32" s="91">
        <f t="shared" si="144"/>
        <v>2.7127068048154106E-2</v>
      </c>
      <c r="GY32" s="99">
        <f t="shared" si="170"/>
        <v>3.4129092837894219E-2</v>
      </c>
      <c r="GZ32" s="100">
        <f t="shared" si="170"/>
        <v>4.7072341121654877E-2</v>
      </c>
      <c r="HA32" s="91">
        <f t="shared" si="170"/>
        <v>2.3005747446983624E-2</v>
      </c>
      <c r="HB32" s="96">
        <f t="shared" si="145"/>
        <v>3.2160715188400066E-2</v>
      </c>
      <c r="HC32" s="91">
        <f t="shared" si="145"/>
        <v>7.2486934239290271E-2</v>
      </c>
      <c r="HD32" s="91" t="str">
        <f t="shared" si="91"/>
        <v xml:space="preserve"> </v>
      </c>
      <c r="HE32" s="96">
        <f t="shared" si="171"/>
        <v>3.6836276347734537E-2</v>
      </c>
      <c r="HF32" s="91">
        <f t="shared" si="171"/>
        <v>7.9699376778612857E-2</v>
      </c>
      <c r="HG32" s="91" t="str">
        <f t="shared" si="92"/>
        <v xml:space="preserve"> </v>
      </c>
      <c r="HH32" s="96" t="str">
        <f t="shared" si="172"/>
        <v xml:space="preserve"> </v>
      </c>
      <c r="HI32" s="91" t="str">
        <f t="shared" si="172"/>
        <v xml:space="preserve"> </v>
      </c>
      <c r="HJ32" s="91" t="str">
        <f t="shared" si="172"/>
        <v xml:space="preserve"> </v>
      </c>
      <c r="HK32" s="96">
        <f t="shared" si="146"/>
        <v>1.8383628025513433E-5</v>
      </c>
      <c r="HL32" s="91">
        <f t="shared" si="146"/>
        <v>3.9775021848900061E-5</v>
      </c>
      <c r="HM32" s="91" t="str">
        <f t="shared" si="146"/>
        <v xml:space="preserve"> </v>
      </c>
      <c r="HN32" s="96">
        <f t="shared" si="173"/>
        <v>3.491060175992642E-2</v>
      </c>
      <c r="HO32" s="91" t="str">
        <f t="shared" si="173"/>
        <v xml:space="preserve"> </v>
      </c>
      <c r="HP32" s="91">
        <f t="shared" si="173"/>
        <v>6.2752287558433414E-2</v>
      </c>
      <c r="HQ32" s="96">
        <f t="shared" si="174"/>
        <v>1.9038999055102274E-2</v>
      </c>
      <c r="HR32" s="91" t="str">
        <f t="shared" si="174"/>
        <v xml:space="preserve"> </v>
      </c>
      <c r="HS32" s="91">
        <f t="shared" si="174"/>
        <v>3.540099395346416E-2</v>
      </c>
      <c r="HT32" s="96">
        <f t="shared" si="175"/>
        <v>2.1219469785321896E-2</v>
      </c>
      <c r="HU32" s="91" t="str">
        <f t="shared" si="175"/>
        <v xml:space="preserve"> </v>
      </c>
      <c r="HV32" s="91">
        <f t="shared" si="175"/>
        <v>3.8142289238179423E-2</v>
      </c>
      <c r="HW32" s="96">
        <f t="shared" si="176"/>
        <v>1.5871789433830375E-2</v>
      </c>
      <c r="HX32" s="91" t="str">
        <f t="shared" si="176"/>
        <v xml:space="preserve"> </v>
      </c>
      <c r="HY32" s="91">
        <f t="shared" si="176"/>
        <v>2.9511904494112968E-2</v>
      </c>
      <c r="HZ32" s="96">
        <f t="shared" si="177"/>
        <v>1.1644420879027144E-2</v>
      </c>
      <c r="IA32" s="91">
        <f t="shared" si="177"/>
        <v>2.6015156392027595E-2</v>
      </c>
      <c r="IB32" s="140">
        <f t="shared" si="177"/>
        <v>1.8356134994041334E-4</v>
      </c>
      <c r="IC32" s="96">
        <f t="shared" si="178"/>
        <v>1.4476897316822114E-2</v>
      </c>
      <c r="ID32" s="91">
        <f t="shared" si="178"/>
        <v>3.1231590945241444E-2</v>
      </c>
      <c r="IE32" s="91">
        <f t="shared" si="178"/>
        <v>7.8019997778055016E-5</v>
      </c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</row>
    <row r="33" spans="1:256" s="102" customFormat="1" outlineLevel="1" x14ac:dyDescent="0.2">
      <c r="A33" s="85">
        <v>22</v>
      </c>
      <c r="B33" s="86" t="s">
        <v>109</v>
      </c>
      <c r="C33" s="87">
        <f t="shared" si="147"/>
        <v>112386980.80000001</v>
      </c>
      <c r="D33" s="137">
        <v>67007584.530000001</v>
      </c>
      <c r="E33" s="88">
        <v>45379396.270000003</v>
      </c>
      <c r="F33" s="87">
        <f t="shared" si="148"/>
        <v>113495150.65000001</v>
      </c>
      <c r="G33" s="137">
        <v>68065843.5</v>
      </c>
      <c r="H33" s="88">
        <v>45429307.149999999</v>
      </c>
      <c r="I33" s="87">
        <f t="shared" si="149"/>
        <v>94141753.329999998</v>
      </c>
      <c r="J33" s="137">
        <v>53134436.039999999</v>
      </c>
      <c r="K33" s="88">
        <v>41007317.289999999</v>
      </c>
      <c r="L33" s="91">
        <f t="shared" si="150"/>
        <v>1.0098603044775449</v>
      </c>
      <c r="M33" s="91">
        <f t="shared" si="150"/>
        <v>1.0157931221879248</v>
      </c>
      <c r="N33" s="91">
        <f t="shared" si="150"/>
        <v>1.0010998577350618</v>
      </c>
      <c r="O33" s="91">
        <f t="shared" si="94"/>
        <v>1.2055771922173526</v>
      </c>
      <c r="P33" s="91">
        <f t="shared" si="94"/>
        <v>1.2810118742722616</v>
      </c>
      <c r="Q33" s="91">
        <f t="shared" si="94"/>
        <v>1.1078341660033035</v>
      </c>
      <c r="R33" s="87">
        <f t="shared" si="95"/>
        <v>100276902.50999999</v>
      </c>
      <c r="S33" s="88">
        <v>57685376</v>
      </c>
      <c r="T33" s="88">
        <v>42591526.509999998</v>
      </c>
      <c r="U33" s="87">
        <f t="shared" si="42"/>
        <v>101927639.08000001</v>
      </c>
      <c r="V33" s="88">
        <v>59024971.609999999</v>
      </c>
      <c r="W33" s="88">
        <v>42902667.470000006</v>
      </c>
      <c r="X33" s="87">
        <f t="shared" si="43"/>
        <v>82897239.329999998</v>
      </c>
      <c r="Y33" s="88">
        <v>45359978.740000002</v>
      </c>
      <c r="Z33" s="88">
        <v>37537260.589999996</v>
      </c>
      <c r="AA33" s="91">
        <f t="shared" si="151"/>
        <v>1.0164617826107603</v>
      </c>
      <c r="AB33" s="91">
        <f t="shared" si="151"/>
        <v>1.0232224474015736</v>
      </c>
      <c r="AC33" s="91">
        <f t="shared" si="151"/>
        <v>1.0073052314743158</v>
      </c>
      <c r="AD33" s="91">
        <f t="shared" si="96"/>
        <v>1.2295661460358551</v>
      </c>
      <c r="AE33" s="91">
        <f t="shared" si="96"/>
        <v>1.3012565977670913</v>
      </c>
      <c r="AF33" s="91">
        <f t="shared" si="96"/>
        <v>1.1429354938444647</v>
      </c>
      <c r="AG33" s="87">
        <f t="shared" si="97"/>
        <v>76994721.770000011</v>
      </c>
      <c r="AH33" s="88">
        <v>40643300</v>
      </c>
      <c r="AI33" s="88">
        <v>36351421.770000003</v>
      </c>
      <c r="AJ33" s="87">
        <f t="shared" si="98"/>
        <v>78714777.900000006</v>
      </c>
      <c r="AK33" s="88">
        <v>41862626.799999997</v>
      </c>
      <c r="AL33" s="88">
        <v>36852151.100000001</v>
      </c>
      <c r="AM33" s="87">
        <f t="shared" si="99"/>
        <v>62179203.769999996</v>
      </c>
      <c r="AN33" s="94">
        <v>31623054.890000001</v>
      </c>
      <c r="AO33" s="94">
        <v>30556148.879999999</v>
      </c>
      <c r="AP33" s="91">
        <f t="shared" si="100"/>
        <v>1.0223399226655845</v>
      </c>
      <c r="AQ33" s="91">
        <f t="shared" si="100"/>
        <v>1.0300006839995768</v>
      </c>
      <c r="AR33" s="91">
        <f t="shared" si="100"/>
        <v>1.0137746835094423</v>
      </c>
      <c r="AS33" s="91">
        <f t="shared" si="101"/>
        <v>1.2659341568792819</v>
      </c>
      <c r="AT33" s="91">
        <f t="shared" si="101"/>
        <v>1.3238008454786576</v>
      </c>
      <c r="AU33" s="91">
        <f t="shared" si="101"/>
        <v>1.2060469807476604</v>
      </c>
      <c r="AV33" s="87">
        <f t="shared" si="102"/>
        <v>12760691</v>
      </c>
      <c r="AW33" s="88">
        <v>11153800</v>
      </c>
      <c r="AX33" s="88">
        <v>1606891</v>
      </c>
      <c r="AY33" s="87">
        <f t="shared" si="103"/>
        <v>12844478.459999999</v>
      </c>
      <c r="AZ33" s="88">
        <v>11207610.039999999</v>
      </c>
      <c r="BA33" s="88">
        <v>1636868.42</v>
      </c>
      <c r="BB33" s="87">
        <f t="shared" si="104"/>
        <v>11928728.420000002</v>
      </c>
      <c r="BC33" s="88">
        <v>10311774.020000001</v>
      </c>
      <c r="BD33" s="88">
        <v>1616954.4000000001</v>
      </c>
      <c r="BE33" s="91">
        <f t="shared" si="152"/>
        <v>1.0065660597846935</v>
      </c>
      <c r="BF33" s="91">
        <f t="shared" si="152"/>
        <v>1.0048243683766966</v>
      </c>
      <c r="BG33" s="138">
        <f t="shared" si="153"/>
        <v>1.0186555404193562</v>
      </c>
      <c r="BH33" s="139">
        <f t="shared" si="105"/>
        <v>1.0767684540847311</v>
      </c>
      <c r="BI33" s="139">
        <f t="shared" si="105"/>
        <v>1.0868750632299056</v>
      </c>
      <c r="BJ33" s="139">
        <f t="shared" si="154"/>
        <v>1.0123157585643725</v>
      </c>
      <c r="BK33" s="87">
        <f t="shared" si="106"/>
        <v>2864324</v>
      </c>
      <c r="BL33" s="88">
        <v>2864324</v>
      </c>
      <c r="BM33" s="92"/>
      <c r="BN33" s="87">
        <f t="shared" si="107"/>
        <v>2932041.06</v>
      </c>
      <c r="BO33" s="88">
        <v>2932041.06</v>
      </c>
      <c r="BP33" s="92"/>
      <c r="BQ33" s="87">
        <f t="shared" si="108"/>
        <v>1955098.09</v>
      </c>
      <c r="BR33" s="88">
        <v>1955098.09</v>
      </c>
      <c r="BS33" s="92">
        <v>0</v>
      </c>
      <c r="BT33" s="91">
        <f t="shared" si="109"/>
        <v>1.0236415503274072</v>
      </c>
      <c r="BU33" s="91">
        <f t="shared" si="109"/>
        <v>1.0236415503274072</v>
      </c>
      <c r="BV33" s="132"/>
      <c r="BW33" s="91">
        <f t="shared" si="163"/>
        <v>1.4996900027660505</v>
      </c>
      <c r="BX33" s="91">
        <f t="shared" si="110"/>
        <v>1.4996900027660505</v>
      </c>
      <c r="BY33" s="132"/>
      <c r="BZ33" s="87">
        <f t="shared" si="111"/>
        <v>4148</v>
      </c>
      <c r="CA33" s="137">
        <v>4148</v>
      </c>
      <c r="CB33" s="137"/>
      <c r="CC33" s="87">
        <f t="shared" si="112"/>
        <v>4148</v>
      </c>
      <c r="CD33" s="88">
        <v>4148</v>
      </c>
      <c r="CE33" s="92"/>
      <c r="CF33" s="87">
        <f t="shared" si="113"/>
        <v>-129626.47</v>
      </c>
      <c r="CG33" s="88">
        <v>-129626.47</v>
      </c>
      <c r="CH33" s="92">
        <v>0</v>
      </c>
      <c r="CI33" s="91">
        <f t="shared" si="179"/>
        <v>1</v>
      </c>
      <c r="CJ33" s="91">
        <f t="shared" si="179"/>
        <v>1</v>
      </c>
      <c r="CK33" s="132"/>
      <c r="CL33" s="91" t="str">
        <f t="shared" si="161"/>
        <v xml:space="preserve"> </v>
      </c>
      <c r="CM33" s="91" t="str">
        <f t="shared" si="155"/>
        <v xml:space="preserve"> </v>
      </c>
      <c r="CN33" s="132"/>
      <c r="CO33" s="87">
        <f t="shared" si="114"/>
        <v>847000</v>
      </c>
      <c r="CP33" s="88">
        <v>847000</v>
      </c>
      <c r="CQ33" s="92"/>
      <c r="CR33" s="87">
        <f t="shared" si="115"/>
        <v>846681.54</v>
      </c>
      <c r="CS33" s="88">
        <v>846681.54</v>
      </c>
      <c r="CT33" s="92"/>
      <c r="CU33" s="87">
        <f t="shared" si="116"/>
        <v>197252.22</v>
      </c>
      <c r="CV33" s="88">
        <v>197252.22</v>
      </c>
      <c r="CW33" s="92">
        <v>0</v>
      </c>
      <c r="CX33" s="91">
        <f t="shared" si="117"/>
        <v>0.99962401416765057</v>
      </c>
      <c r="CY33" s="91">
        <f t="shared" si="117"/>
        <v>0.99962401416765057</v>
      </c>
      <c r="CZ33" s="91" t="str">
        <f t="shared" si="117"/>
        <v xml:space="preserve"> </v>
      </c>
      <c r="DA33" s="91" t="str">
        <f t="shared" si="118"/>
        <v>СВ.200</v>
      </c>
      <c r="DB33" s="91" t="str">
        <f t="shared" si="118"/>
        <v>СВ.200</v>
      </c>
      <c r="DC33" s="91" t="str">
        <f t="shared" si="118"/>
        <v xml:space="preserve"> </v>
      </c>
      <c r="DD33" s="87">
        <f t="shared" si="119"/>
        <v>592578.1</v>
      </c>
      <c r="DE33" s="88">
        <v>370000</v>
      </c>
      <c r="DF33" s="88">
        <v>222578.1</v>
      </c>
      <c r="DG33" s="87">
        <f t="shared" si="120"/>
        <v>527363.65</v>
      </c>
      <c r="DH33" s="88">
        <v>369154.56</v>
      </c>
      <c r="DI33" s="88">
        <v>158209.09</v>
      </c>
      <c r="DJ33" s="87">
        <f t="shared" si="121"/>
        <v>401000.83999999997</v>
      </c>
      <c r="DK33" s="92">
        <v>280853.87</v>
      </c>
      <c r="DL33" s="92">
        <v>120146.97</v>
      </c>
      <c r="DM33" s="91">
        <f t="shared" si="122"/>
        <v>0.88994792416392043</v>
      </c>
      <c r="DN33" s="91">
        <f t="shared" si="122"/>
        <v>0.99771502702702697</v>
      </c>
      <c r="DO33" s="91">
        <f t="shared" si="122"/>
        <v>0.71080259019193703</v>
      </c>
      <c r="DP33" s="91">
        <f t="shared" si="123"/>
        <v>1.3151185668339249</v>
      </c>
      <c r="DQ33" s="91">
        <f t="shared" si="123"/>
        <v>1.3144008305813981</v>
      </c>
      <c r="DR33" s="91">
        <f t="shared" si="123"/>
        <v>1.3167963370195686</v>
      </c>
      <c r="DS33" s="87">
        <f t="shared" si="156"/>
        <v>650791.64</v>
      </c>
      <c r="DT33" s="92"/>
      <c r="DU33" s="88">
        <v>650791.64</v>
      </c>
      <c r="DV33" s="87">
        <f t="shared" si="124"/>
        <v>769593.89</v>
      </c>
      <c r="DW33" s="92"/>
      <c r="DX33" s="88">
        <v>769593.89</v>
      </c>
      <c r="DY33" s="87">
        <f t="shared" si="125"/>
        <v>697262.92999999993</v>
      </c>
      <c r="DZ33" s="92">
        <v>0</v>
      </c>
      <c r="EA33" s="92">
        <v>697262.92999999993</v>
      </c>
      <c r="EB33" s="91">
        <f t="shared" si="157"/>
        <v>1.1825503628165843</v>
      </c>
      <c r="EC33" s="91" t="str">
        <f t="shared" si="157"/>
        <v xml:space="preserve"> </v>
      </c>
      <c r="ED33" s="91">
        <f t="shared" si="157"/>
        <v>1.1825503628165843</v>
      </c>
      <c r="EE33" s="91">
        <f t="shared" si="162"/>
        <v>1.1037355592674345</v>
      </c>
      <c r="EF33" s="91" t="str">
        <f t="shared" si="162"/>
        <v xml:space="preserve"> </v>
      </c>
      <c r="EG33" s="91">
        <f t="shared" si="162"/>
        <v>1.1037355592674345</v>
      </c>
      <c r="EH33" s="87">
        <f t="shared" si="126"/>
        <v>3759844</v>
      </c>
      <c r="EI33" s="88"/>
      <c r="EJ33" s="88">
        <v>3759844</v>
      </c>
      <c r="EK33" s="87">
        <f t="shared" si="127"/>
        <v>3485844.97</v>
      </c>
      <c r="EL33" s="92"/>
      <c r="EM33" s="88">
        <v>3485844.97</v>
      </c>
      <c r="EN33" s="87">
        <f t="shared" si="128"/>
        <v>4546747.41</v>
      </c>
      <c r="EO33" s="92">
        <v>0</v>
      </c>
      <c r="EP33" s="92">
        <v>4546747.41</v>
      </c>
      <c r="EQ33" s="91">
        <f t="shared" si="129"/>
        <v>0.92712489401156006</v>
      </c>
      <c r="ER33" s="91" t="str">
        <f t="shared" si="129"/>
        <v xml:space="preserve"> </v>
      </c>
      <c r="ES33" s="91">
        <f t="shared" si="129"/>
        <v>0.92712489401156006</v>
      </c>
      <c r="ET33" s="91">
        <f t="shared" si="130"/>
        <v>0.76666782991580351</v>
      </c>
      <c r="EU33" s="91" t="str">
        <f t="shared" si="130"/>
        <v xml:space="preserve"> </v>
      </c>
      <c r="EV33" s="91">
        <f t="shared" si="130"/>
        <v>0.76666782991580351</v>
      </c>
      <c r="EW33" s="87">
        <f t="shared" si="131"/>
        <v>42804</v>
      </c>
      <c r="EX33" s="92">
        <v>42804</v>
      </c>
      <c r="EY33" s="87"/>
      <c r="EZ33" s="87">
        <f t="shared" si="132"/>
        <v>42804</v>
      </c>
      <c r="FA33" s="88">
        <v>42804</v>
      </c>
      <c r="FB33" s="87"/>
      <c r="FC33" s="87">
        <f t="shared" si="133"/>
        <v>35666.879999999997</v>
      </c>
      <c r="FD33" s="88">
        <v>35666.879999999997</v>
      </c>
      <c r="FE33" s="87">
        <v>0</v>
      </c>
      <c r="FF33" s="91">
        <f t="shared" si="158"/>
        <v>1</v>
      </c>
      <c r="FG33" s="91">
        <f t="shared" si="158"/>
        <v>1</v>
      </c>
      <c r="FH33" s="91" t="str">
        <f t="shared" si="134"/>
        <v xml:space="preserve"> </v>
      </c>
      <c r="FI33" s="91">
        <f t="shared" si="180"/>
        <v>1.2001049713347509</v>
      </c>
      <c r="FJ33" s="91">
        <f t="shared" si="180"/>
        <v>1.2001049713347509</v>
      </c>
      <c r="FK33" s="91" t="str">
        <f t="shared" si="160"/>
        <v xml:space="preserve"> </v>
      </c>
      <c r="FL33" s="87">
        <f t="shared" si="135"/>
        <v>1760000</v>
      </c>
      <c r="FM33" s="88">
        <v>1760000</v>
      </c>
      <c r="FN33" s="94">
        <v>0</v>
      </c>
      <c r="FO33" s="87">
        <f t="shared" si="136"/>
        <v>1759905.61</v>
      </c>
      <c r="FP33" s="88">
        <v>1759905.61</v>
      </c>
      <c r="FQ33" s="94">
        <v>0</v>
      </c>
      <c r="FR33" s="87">
        <f t="shared" si="137"/>
        <v>1085905.2</v>
      </c>
      <c r="FS33" s="92">
        <v>1085905.2</v>
      </c>
      <c r="FT33" s="87">
        <v>0</v>
      </c>
      <c r="FU33" s="91">
        <f t="shared" si="138"/>
        <v>0.99994636931818193</v>
      </c>
      <c r="FV33" s="91">
        <f t="shared" si="138"/>
        <v>0.99994636931818193</v>
      </c>
      <c r="FW33" s="91" t="str">
        <f t="shared" si="138"/>
        <v xml:space="preserve"> </v>
      </c>
      <c r="FX33" s="91">
        <f t="shared" si="139"/>
        <v>1.6206807095131326</v>
      </c>
      <c r="FY33" s="91">
        <f t="shared" si="139"/>
        <v>1.6206807095131326</v>
      </c>
      <c r="FZ33" s="91" t="str">
        <f t="shared" si="140"/>
        <v xml:space="preserve"> </v>
      </c>
      <c r="GA33" s="87">
        <f t="shared" si="141"/>
        <v>0</v>
      </c>
      <c r="GB33" s="88">
        <v>0</v>
      </c>
      <c r="GC33" s="87"/>
      <c r="GD33" s="87">
        <f t="shared" si="142"/>
        <v>0.04</v>
      </c>
      <c r="GE33" s="92">
        <v>0.04</v>
      </c>
      <c r="GF33" s="87">
        <v>0</v>
      </c>
      <c r="GG33" s="108" t="str">
        <f t="shared" si="165"/>
        <v xml:space="preserve"> </v>
      </c>
      <c r="GH33" s="108" t="str">
        <f>IF(GB33&lt;=0," ",IF(GE33&lt;0," ",IF(GE33=0," ",IF(GB33/GE33*100&gt;200,"СВ.200",GB33/GE33))))</f>
        <v xml:space="preserve"> </v>
      </c>
      <c r="GI33" s="91" t="str">
        <f t="shared" si="143"/>
        <v xml:space="preserve"> </v>
      </c>
      <c r="GJ33" s="96">
        <f t="shared" si="166"/>
        <v>0.8805576314200988</v>
      </c>
      <c r="GK33" s="91">
        <f t="shared" si="166"/>
        <v>0.85368326306978537</v>
      </c>
      <c r="GL33" s="91">
        <f t="shared" si="166"/>
        <v>0.91537957298059569</v>
      </c>
      <c r="GM33" s="96">
        <f t="shared" si="167"/>
        <v>0.89807924388177385</v>
      </c>
      <c r="GN33" s="91">
        <f t="shared" si="167"/>
        <v>0.86717461468026913</v>
      </c>
      <c r="GO33" s="91">
        <f t="shared" si="167"/>
        <v>0.9443830461323689</v>
      </c>
      <c r="GP33" s="96">
        <f t="shared" si="168"/>
        <v>0.75007568735160191</v>
      </c>
      <c r="GQ33" s="91">
        <f t="shared" si="168"/>
        <v>0.69715762150729788</v>
      </c>
      <c r="GR33" s="91">
        <f t="shared" si="168"/>
        <v>0.81402181192039946</v>
      </c>
      <c r="GS33" s="96">
        <f t="shared" si="169"/>
        <v>0.77226136708826432</v>
      </c>
      <c r="GT33" s="91">
        <f t="shared" si="169"/>
        <v>0.70923586506067271</v>
      </c>
      <c r="GU33" s="91">
        <f t="shared" si="169"/>
        <v>0.8589710913842159</v>
      </c>
      <c r="GV33" s="96">
        <f t="shared" si="144"/>
        <v>0.1438977765292489</v>
      </c>
      <c r="GW33" s="91">
        <f t="shared" si="144"/>
        <v>0.22733198529713422</v>
      </c>
      <c r="GX33" s="91">
        <f t="shared" si="144"/>
        <v>4.3075983025537036E-2</v>
      </c>
      <c r="GY33" s="99">
        <f t="shared" si="170"/>
        <v>0.12601565753837135</v>
      </c>
      <c r="GZ33" s="100">
        <f t="shared" si="170"/>
        <v>0.18987912631373816</v>
      </c>
      <c r="HA33" s="91">
        <f t="shared" si="170"/>
        <v>3.815306871407452E-2</v>
      </c>
      <c r="HB33" s="96">
        <f t="shared" si="145"/>
        <v>2.3584598302689944E-2</v>
      </c>
      <c r="HC33" s="91">
        <f t="shared" si="145"/>
        <v>4.3101829945875324E-2</v>
      </c>
      <c r="HD33" s="91" t="str">
        <f t="shared" si="91"/>
        <v xml:space="preserve"> </v>
      </c>
      <c r="HE33" s="96">
        <f t="shared" si="171"/>
        <v>2.8765907721052256E-2</v>
      </c>
      <c r="HF33" s="91">
        <f t="shared" si="171"/>
        <v>4.9674586535561401E-2</v>
      </c>
      <c r="HG33" s="91" t="str">
        <f t="shared" si="92"/>
        <v xml:space="preserve"> </v>
      </c>
      <c r="HH33" s="96" t="str">
        <f t="shared" si="172"/>
        <v xml:space="preserve"> </v>
      </c>
      <c r="HI33" s="91" t="str">
        <f t="shared" si="172"/>
        <v xml:space="preserve"> </v>
      </c>
      <c r="HJ33" s="91" t="str">
        <f t="shared" si="172"/>
        <v xml:space="preserve"> </v>
      </c>
      <c r="HK33" s="96">
        <f t="shared" si="146"/>
        <v>4.0695536926391053E-5</v>
      </c>
      <c r="HL33" s="91">
        <f t="shared" si="146"/>
        <v>7.0275340874492628E-5</v>
      </c>
      <c r="HM33" s="91" t="str">
        <f t="shared" si="146"/>
        <v xml:space="preserve"> </v>
      </c>
      <c r="HN33" s="96">
        <f t="shared" si="173"/>
        <v>5.484799550320562E-2</v>
      </c>
      <c r="HO33" s="91" t="str">
        <f t="shared" si="173"/>
        <v xml:space="preserve"> </v>
      </c>
      <c r="HP33" s="91">
        <f t="shared" si="173"/>
        <v>0.12112624465758866</v>
      </c>
      <c r="HQ33" s="96">
        <f t="shared" si="174"/>
        <v>3.4199212318300268E-2</v>
      </c>
      <c r="HR33" s="91" t="str">
        <f t="shared" si="174"/>
        <v xml:space="preserve"> </v>
      </c>
      <c r="HS33" s="91">
        <f t="shared" si="174"/>
        <v>8.1250075474619432E-2</v>
      </c>
      <c r="HT33" s="96">
        <f t="shared" si="175"/>
        <v>8.4111718995166194E-3</v>
      </c>
      <c r="HU33" s="91" t="str">
        <f t="shared" si="175"/>
        <v xml:space="preserve"> </v>
      </c>
      <c r="HV33" s="91">
        <f t="shared" si="175"/>
        <v>1.857522150099979E-2</v>
      </c>
      <c r="HW33" s="96">
        <f t="shared" si="176"/>
        <v>7.5503945440742364E-3</v>
      </c>
      <c r="HX33" s="91" t="str">
        <f t="shared" si="176"/>
        <v xml:space="preserve"> </v>
      </c>
      <c r="HY33" s="91">
        <f t="shared" si="176"/>
        <v>1.7938136143589301E-2</v>
      </c>
      <c r="HZ33" s="96">
        <f t="shared" si="177"/>
        <v>1.3099413307084855E-2</v>
      </c>
      <c r="IA33" s="91">
        <f t="shared" si="177"/>
        <v>2.3939720215133416E-2</v>
      </c>
      <c r="IB33" s="140" t="str">
        <f t="shared" si="177"/>
        <v xml:space="preserve"> </v>
      </c>
      <c r="IC33" s="96">
        <f t="shared" si="178"/>
        <v>1.7266225587926173E-2</v>
      </c>
      <c r="ID33" s="91">
        <f t="shared" si="178"/>
        <v>2.9816288970511546E-2</v>
      </c>
      <c r="IE33" s="91" t="str">
        <f t="shared" si="178"/>
        <v xml:space="preserve"> </v>
      </c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  <c r="IV33" s="84"/>
    </row>
    <row r="34" spans="1:256" s="102" customFormat="1" outlineLevel="1" x14ac:dyDescent="0.2">
      <c r="A34" s="85">
        <v>23</v>
      </c>
      <c r="B34" s="86" t="s">
        <v>110</v>
      </c>
      <c r="C34" s="87">
        <f t="shared" si="147"/>
        <v>127546763.95999999</v>
      </c>
      <c r="D34" s="137">
        <v>90296698.459999993</v>
      </c>
      <c r="E34" s="88">
        <v>37250065.5</v>
      </c>
      <c r="F34" s="87">
        <f t="shared" si="148"/>
        <v>144256397.45000002</v>
      </c>
      <c r="G34" s="137">
        <v>101712690.93000001</v>
      </c>
      <c r="H34" s="88">
        <v>42543706.520000003</v>
      </c>
      <c r="I34" s="87">
        <f t="shared" si="149"/>
        <v>89443267.049999997</v>
      </c>
      <c r="J34" s="137">
        <v>67382787.530000001</v>
      </c>
      <c r="K34" s="88">
        <v>22060479.52</v>
      </c>
      <c r="L34" s="91">
        <f t="shared" si="150"/>
        <v>1.1310078983676948</v>
      </c>
      <c r="M34" s="91">
        <f t="shared" si="150"/>
        <v>1.126427573374204</v>
      </c>
      <c r="N34" s="91">
        <f t="shared" si="150"/>
        <v>1.1421109184358347</v>
      </c>
      <c r="O34" s="91">
        <f t="shared" si="94"/>
        <v>1.6128256738358935</v>
      </c>
      <c r="P34" s="91">
        <f t="shared" si="94"/>
        <v>1.5094758566453745</v>
      </c>
      <c r="Q34" s="91">
        <f t="shared" si="94"/>
        <v>1.9285032531332758</v>
      </c>
      <c r="R34" s="87">
        <f t="shared" si="95"/>
        <v>112684139.3</v>
      </c>
      <c r="S34" s="88">
        <v>77081342</v>
      </c>
      <c r="T34" s="88">
        <v>35602797.299999997</v>
      </c>
      <c r="U34" s="87">
        <f t="shared" si="42"/>
        <v>128356363.09</v>
      </c>
      <c r="V34" s="88">
        <v>87269528.590000004</v>
      </c>
      <c r="W34" s="88">
        <v>41086834.5</v>
      </c>
      <c r="X34" s="87">
        <f t="shared" si="43"/>
        <v>78971952.019999996</v>
      </c>
      <c r="Y34" s="88">
        <v>58433261.649999999</v>
      </c>
      <c r="Z34" s="88">
        <v>20538690.370000001</v>
      </c>
      <c r="AA34" s="91">
        <f t="shared" si="151"/>
        <v>1.139081008981004</v>
      </c>
      <c r="AB34" s="91">
        <f t="shared" si="151"/>
        <v>1.1321744838069894</v>
      </c>
      <c r="AC34" s="91">
        <f t="shared" si="151"/>
        <v>1.1540338854216943</v>
      </c>
      <c r="AD34" s="91">
        <f t="shared" si="96"/>
        <v>1.6253411471644159</v>
      </c>
      <c r="AE34" s="91">
        <f t="shared" si="96"/>
        <v>1.4934906271828829</v>
      </c>
      <c r="AF34" s="91" t="str">
        <f t="shared" si="96"/>
        <v>СВ.200</v>
      </c>
      <c r="AG34" s="87">
        <f t="shared" si="97"/>
        <v>85365475</v>
      </c>
      <c r="AH34" s="88">
        <v>58712800</v>
      </c>
      <c r="AI34" s="88">
        <v>26652675</v>
      </c>
      <c r="AJ34" s="87">
        <f t="shared" si="98"/>
        <v>100138138.62</v>
      </c>
      <c r="AK34" s="88">
        <v>68367714.900000006</v>
      </c>
      <c r="AL34" s="88">
        <v>31770423.719999999</v>
      </c>
      <c r="AM34" s="87">
        <f t="shared" si="99"/>
        <v>55428879.489999995</v>
      </c>
      <c r="AN34" s="94">
        <v>44064649.079999998</v>
      </c>
      <c r="AO34" s="94">
        <v>11364230.41</v>
      </c>
      <c r="AP34" s="91">
        <f t="shared" si="100"/>
        <v>1.1730519700148099</v>
      </c>
      <c r="AQ34" s="91">
        <f t="shared" si="100"/>
        <v>1.1644431009933098</v>
      </c>
      <c r="AR34" s="91">
        <f t="shared" si="100"/>
        <v>1.1920163255658203</v>
      </c>
      <c r="AS34" s="91">
        <f t="shared" si="101"/>
        <v>1.8066058621673216</v>
      </c>
      <c r="AT34" s="91">
        <f t="shared" si="101"/>
        <v>1.5515320404771056</v>
      </c>
      <c r="AU34" s="91" t="str">
        <f t="shared" si="101"/>
        <v>СВ.200</v>
      </c>
      <c r="AV34" s="87">
        <f t="shared" si="102"/>
        <v>11608043.4</v>
      </c>
      <c r="AW34" s="88">
        <v>9574700</v>
      </c>
      <c r="AX34" s="88">
        <v>2033343.4</v>
      </c>
      <c r="AY34" s="87">
        <f t="shared" si="103"/>
        <v>11620354.93</v>
      </c>
      <c r="AZ34" s="88">
        <v>9584852.5600000005</v>
      </c>
      <c r="BA34" s="88">
        <v>2035502.37</v>
      </c>
      <c r="BB34" s="87">
        <f t="shared" si="104"/>
        <v>10823426.990000002</v>
      </c>
      <c r="BC34" s="88">
        <v>8927687.3200000022</v>
      </c>
      <c r="BD34" s="88">
        <v>1895739.67</v>
      </c>
      <c r="BE34" s="91">
        <f t="shared" si="152"/>
        <v>1.0010606033743807</v>
      </c>
      <c r="BF34" s="91">
        <f t="shared" si="152"/>
        <v>1.0010603528047877</v>
      </c>
      <c r="BG34" s="138">
        <f t="shared" si="153"/>
        <v>1.0010617832678927</v>
      </c>
      <c r="BH34" s="139">
        <f t="shared" si="105"/>
        <v>1.0736299085988474</v>
      </c>
      <c r="BI34" s="139">
        <f t="shared" si="105"/>
        <v>1.0736097957337509</v>
      </c>
      <c r="BJ34" s="139">
        <f t="shared" si="154"/>
        <v>1.0737246269684277</v>
      </c>
      <c r="BK34" s="87">
        <f t="shared" si="106"/>
        <v>2554542</v>
      </c>
      <c r="BL34" s="88">
        <v>2554542</v>
      </c>
      <c r="BM34" s="92"/>
      <c r="BN34" s="87">
        <f t="shared" si="107"/>
        <v>2765746.76</v>
      </c>
      <c r="BO34" s="88">
        <v>2765746.76</v>
      </c>
      <c r="BP34" s="92"/>
      <c r="BQ34" s="87">
        <f t="shared" si="108"/>
        <v>1844212.72</v>
      </c>
      <c r="BR34" s="88">
        <v>1844212.72</v>
      </c>
      <c r="BS34" s="92">
        <v>0</v>
      </c>
      <c r="BT34" s="91">
        <f t="shared" si="109"/>
        <v>1.0826781317355518</v>
      </c>
      <c r="BU34" s="91">
        <f t="shared" si="109"/>
        <v>1.0826781317355518</v>
      </c>
      <c r="BV34" s="132"/>
      <c r="BW34" s="91">
        <f t="shared" si="163"/>
        <v>1.4996896670358069</v>
      </c>
      <c r="BX34" s="91">
        <f t="shared" si="110"/>
        <v>1.4996896670358069</v>
      </c>
      <c r="BY34" s="132"/>
      <c r="BZ34" s="87">
        <f t="shared" si="111"/>
        <v>0</v>
      </c>
      <c r="CA34" s="137">
        <v>0</v>
      </c>
      <c r="CB34" s="137"/>
      <c r="CC34" s="87">
        <f t="shared" si="112"/>
        <v>-1198</v>
      </c>
      <c r="CD34" s="88">
        <v>-1198</v>
      </c>
      <c r="CE34" s="92"/>
      <c r="CF34" s="87">
        <f t="shared" si="113"/>
        <v>-24372.33</v>
      </c>
      <c r="CG34" s="88">
        <v>-24372.33</v>
      </c>
      <c r="CH34" s="92">
        <v>0</v>
      </c>
      <c r="CI34" s="91" t="str">
        <f t="shared" si="179"/>
        <v xml:space="preserve"> </v>
      </c>
      <c r="CJ34" s="91" t="str">
        <f t="shared" si="179"/>
        <v xml:space="preserve"> </v>
      </c>
      <c r="CK34" s="132"/>
      <c r="CL34" s="91" t="str">
        <f t="shared" si="161"/>
        <v xml:space="preserve"> </v>
      </c>
      <c r="CM34" s="91" t="str">
        <f t="shared" si="155"/>
        <v xml:space="preserve"> </v>
      </c>
      <c r="CN34" s="132"/>
      <c r="CO34" s="87">
        <f t="shared" si="114"/>
        <v>2133000</v>
      </c>
      <c r="CP34" s="88">
        <v>2133000</v>
      </c>
      <c r="CQ34" s="92"/>
      <c r="CR34" s="87">
        <f t="shared" si="115"/>
        <v>1907385.92</v>
      </c>
      <c r="CS34" s="88">
        <v>1907385.92</v>
      </c>
      <c r="CT34" s="92"/>
      <c r="CU34" s="87">
        <f t="shared" si="116"/>
        <v>650841.51</v>
      </c>
      <c r="CV34" s="88">
        <v>650841.51</v>
      </c>
      <c r="CW34" s="92">
        <v>0</v>
      </c>
      <c r="CX34" s="91">
        <f t="shared" ref="CX34:CZ42" si="181">IF(CO34=0," ",IF(CR34/CO34*100&gt;200,"СВ.200",CR34/CO34))</f>
        <v>0.89422687294889824</v>
      </c>
      <c r="CY34" s="91">
        <f t="shared" si="181"/>
        <v>0.89422687294889824</v>
      </c>
      <c r="CZ34" s="91" t="str">
        <f t="shared" si="181"/>
        <v xml:space="preserve"> </v>
      </c>
      <c r="DA34" s="91" t="str">
        <f t="shared" ref="DA34:DC42" si="182">IF(CU34=0," ",IF(CR34/CU34*100&gt;200,"СВ.200",CR34/CU34))</f>
        <v>СВ.200</v>
      </c>
      <c r="DB34" s="91" t="str">
        <f t="shared" si="182"/>
        <v>СВ.200</v>
      </c>
      <c r="DC34" s="91" t="str">
        <f t="shared" si="182"/>
        <v xml:space="preserve"> </v>
      </c>
      <c r="DD34" s="87">
        <f t="shared" si="119"/>
        <v>993397.51</v>
      </c>
      <c r="DE34" s="88">
        <v>591300</v>
      </c>
      <c r="DF34" s="88">
        <v>402097.51</v>
      </c>
      <c r="DG34" s="87">
        <f t="shared" si="120"/>
        <v>1110399</v>
      </c>
      <c r="DH34" s="88">
        <v>685161.7</v>
      </c>
      <c r="DI34" s="88">
        <v>425237.3</v>
      </c>
      <c r="DJ34" s="87">
        <f t="shared" si="121"/>
        <v>854514.89999999991</v>
      </c>
      <c r="DK34" s="92">
        <v>558046.82999999996</v>
      </c>
      <c r="DL34" s="92">
        <v>296468.07</v>
      </c>
      <c r="DM34" s="91">
        <f t="shared" si="122"/>
        <v>1.1177791254983114</v>
      </c>
      <c r="DN34" s="91">
        <f t="shared" si="122"/>
        <v>1.1587378657196008</v>
      </c>
      <c r="DO34" s="91">
        <f t="shared" si="122"/>
        <v>1.0575477077686952</v>
      </c>
      <c r="DP34" s="91">
        <f t="shared" si="123"/>
        <v>1.2994495473396661</v>
      </c>
      <c r="DQ34" s="91">
        <f t="shared" si="123"/>
        <v>1.2277853097024134</v>
      </c>
      <c r="DR34" s="91">
        <f t="shared" si="123"/>
        <v>1.4343443460875904</v>
      </c>
      <c r="DS34" s="87">
        <f t="shared" si="156"/>
        <v>1212641.3900000001</v>
      </c>
      <c r="DT34" s="92"/>
      <c r="DU34" s="88">
        <v>1212641.3900000001</v>
      </c>
      <c r="DV34" s="87">
        <f t="shared" si="124"/>
        <v>2155663.91</v>
      </c>
      <c r="DW34" s="92"/>
      <c r="DX34" s="88">
        <v>2155663.91</v>
      </c>
      <c r="DY34" s="87">
        <f t="shared" si="125"/>
        <v>1840227.0599999998</v>
      </c>
      <c r="DZ34" s="92">
        <v>0</v>
      </c>
      <c r="EA34" s="92">
        <v>1840227.0599999998</v>
      </c>
      <c r="EB34" s="91">
        <f t="shared" si="157"/>
        <v>1.7776598488032804</v>
      </c>
      <c r="EC34" s="91" t="str">
        <f t="shared" si="157"/>
        <v xml:space="preserve"> </v>
      </c>
      <c r="ED34" s="91">
        <f t="shared" si="157"/>
        <v>1.7776598488032804</v>
      </c>
      <c r="EE34" s="91">
        <f t="shared" si="162"/>
        <v>1.1714119180488523</v>
      </c>
      <c r="EF34" s="91" t="str">
        <f t="shared" si="162"/>
        <v xml:space="preserve"> </v>
      </c>
      <c r="EG34" s="91">
        <f t="shared" si="162"/>
        <v>1.1714119180488523</v>
      </c>
      <c r="EH34" s="87">
        <f t="shared" si="126"/>
        <v>5302040</v>
      </c>
      <c r="EI34" s="88"/>
      <c r="EJ34" s="88">
        <v>5302040</v>
      </c>
      <c r="EK34" s="87">
        <f t="shared" si="127"/>
        <v>4700007.2</v>
      </c>
      <c r="EL34" s="92"/>
      <c r="EM34" s="88">
        <v>4700007.2</v>
      </c>
      <c r="EN34" s="87">
        <f t="shared" si="128"/>
        <v>5142025.16</v>
      </c>
      <c r="EO34" s="92">
        <v>0</v>
      </c>
      <c r="EP34" s="92">
        <v>5142025.16</v>
      </c>
      <c r="EQ34" s="91">
        <f t="shared" ref="EQ34:ES42" si="183">IF(EH34=0," ",IF(EK34/EH34*100&gt;200,"СВ.200",EK34/EH34))</f>
        <v>0.88645261069324266</v>
      </c>
      <c r="ER34" s="91" t="str">
        <f t="shared" si="183"/>
        <v xml:space="preserve"> </v>
      </c>
      <c r="ES34" s="91">
        <f t="shared" si="183"/>
        <v>0.88645261069324266</v>
      </c>
      <c r="ET34" s="91">
        <f t="shared" ref="ET34:EV42" si="184">IF(EN34=0," ",IF(EK34/EN34*100&gt;200,"СВ.200",EK34/EN34))</f>
        <v>0.91403815690392309</v>
      </c>
      <c r="EU34" s="91" t="str">
        <f t="shared" si="184"/>
        <v xml:space="preserve"> </v>
      </c>
      <c r="EV34" s="91">
        <f t="shared" si="184"/>
        <v>0.91403815690392309</v>
      </c>
      <c r="EW34" s="87">
        <f t="shared" si="131"/>
        <v>2910000</v>
      </c>
      <c r="EX34" s="92">
        <v>2910000</v>
      </c>
      <c r="EY34" s="87"/>
      <c r="EZ34" s="87">
        <f t="shared" si="132"/>
        <v>3141847</v>
      </c>
      <c r="FA34" s="88">
        <v>3141847</v>
      </c>
      <c r="FB34" s="87"/>
      <c r="FC34" s="87">
        <f t="shared" si="133"/>
        <v>2153284</v>
      </c>
      <c r="FD34" s="88">
        <v>2153284</v>
      </c>
      <c r="FE34" s="87">
        <v>0</v>
      </c>
      <c r="FF34" s="91">
        <f t="shared" si="158"/>
        <v>1.0796725085910652</v>
      </c>
      <c r="FG34" s="91">
        <f t="shared" si="158"/>
        <v>1.0796725085910652</v>
      </c>
      <c r="FH34" s="91" t="str">
        <f t="shared" si="134"/>
        <v xml:space="preserve"> </v>
      </c>
      <c r="FI34" s="91">
        <f t="shared" si="180"/>
        <v>1.4590955024975805</v>
      </c>
      <c r="FJ34" s="91">
        <f t="shared" si="180"/>
        <v>1.4590955024975805</v>
      </c>
      <c r="FK34" s="91" t="str">
        <f t="shared" si="160"/>
        <v xml:space="preserve"> </v>
      </c>
      <c r="FL34" s="87">
        <f t="shared" si="135"/>
        <v>605000</v>
      </c>
      <c r="FM34" s="88">
        <v>605000</v>
      </c>
      <c r="FN34" s="94">
        <v>0</v>
      </c>
      <c r="FO34" s="87">
        <f t="shared" si="136"/>
        <v>818017.75</v>
      </c>
      <c r="FP34" s="88">
        <v>818017.75</v>
      </c>
      <c r="FQ34" s="94">
        <v>0</v>
      </c>
      <c r="FR34" s="87">
        <f t="shared" si="137"/>
        <v>258929.02</v>
      </c>
      <c r="FS34" s="92">
        <v>258929.02</v>
      </c>
      <c r="FT34" s="87">
        <v>0</v>
      </c>
      <c r="FU34" s="91">
        <f>IF(FL34&lt;=0," ",IF(FO34&lt;=0," ",IF(FO34/FL34*100&gt;200,"СВ.200",FO34/FL34)))</f>
        <v>1.3520954545454547</v>
      </c>
      <c r="FV34" s="91">
        <f>IF(FM34&lt;=0," ",IF(FP34&lt;=0," ",IF(FP34/FM34*100&gt;200,"СВ.200",FP34/FM34)))</f>
        <v>1.3520954545454547</v>
      </c>
      <c r="FW34" s="91" t="str">
        <f t="shared" si="138"/>
        <v xml:space="preserve"> </v>
      </c>
      <c r="FX34" s="91">
        <f>IF(FO34&lt;=0," ",IF(FR34&lt;=0," ",IF(FR34/FO34*100&gt;200,"СВ.200",FR34/FO34)))</f>
        <v>0.31653227573607051</v>
      </c>
      <c r="FY34" s="91">
        <f>IF(FP34&lt;=0," ",IF(FS34&lt;=0," ",IF(FS34/FP34*100&gt;200,"СВ.200",FS34/FP34)))</f>
        <v>0.31653227573607051</v>
      </c>
      <c r="FZ34" s="91" t="str">
        <f t="shared" si="140"/>
        <v xml:space="preserve"> </v>
      </c>
      <c r="GA34" s="87">
        <f t="shared" si="141"/>
        <v>0</v>
      </c>
      <c r="GB34" s="88">
        <v>0</v>
      </c>
      <c r="GC34" s="87"/>
      <c r="GD34" s="87">
        <f t="shared" si="142"/>
        <v>-16.5</v>
      </c>
      <c r="GE34" s="92">
        <v>-16.5</v>
      </c>
      <c r="GF34" s="87">
        <v>0</v>
      </c>
      <c r="GG34" s="108" t="str">
        <f t="shared" si="165"/>
        <v xml:space="preserve"> </v>
      </c>
      <c r="GH34" s="108" t="str">
        <f t="shared" si="164"/>
        <v xml:space="preserve"> </v>
      </c>
      <c r="GI34" s="91" t="str">
        <f>IF(GC34&lt;0," ",IF(GF34&lt;0," ",IF(GF34=0," ",IF(GC34/GF34*100&gt;200,"СВ.200",GC34/GF34))))</f>
        <v xml:space="preserve"> </v>
      </c>
      <c r="GJ34" s="96">
        <f t="shared" si="166"/>
        <v>0.88292785611077473</v>
      </c>
      <c r="GK34" s="91">
        <f t="shared" si="166"/>
        <v>0.86718379859225148</v>
      </c>
      <c r="GL34" s="91">
        <f t="shared" si="166"/>
        <v>0.93101740383202702</v>
      </c>
      <c r="GM34" s="96">
        <f t="shared" si="167"/>
        <v>0.88977934676684933</v>
      </c>
      <c r="GN34" s="91">
        <f t="shared" si="167"/>
        <v>0.85800039102357473</v>
      </c>
      <c r="GO34" s="91">
        <f t="shared" si="167"/>
        <v>0.9657558746247199</v>
      </c>
      <c r="GP34" s="96">
        <f t="shared" si="168"/>
        <v>0.70188058003127984</v>
      </c>
      <c r="GQ34" s="91">
        <f t="shared" si="168"/>
        <v>0.75410216434495403</v>
      </c>
      <c r="GR34" s="91">
        <f t="shared" si="168"/>
        <v>0.55330842450399143</v>
      </c>
      <c r="GS34" s="96">
        <f t="shared" si="169"/>
        <v>0.78015718277858848</v>
      </c>
      <c r="GT34" s="91">
        <f t="shared" si="169"/>
        <v>0.78340877972651379</v>
      </c>
      <c r="GU34" s="91">
        <f t="shared" si="169"/>
        <v>0.77325070443185395</v>
      </c>
      <c r="GV34" s="96">
        <f t="shared" si="144"/>
        <v>0.13705406429942268</v>
      </c>
      <c r="GW34" s="91">
        <f t="shared" si="144"/>
        <v>0.15278434008141667</v>
      </c>
      <c r="GX34" s="91">
        <f t="shared" si="144"/>
        <v>9.2300903117417205E-2</v>
      </c>
      <c r="GY34" s="99">
        <f t="shared" si="170"/>
        <v>9.0531974031175397E-2</v>
      </c>
      <c r="GZ34" s="100">
        <f t="shared" si="170"/>
        <v>0.1098304610424847</v>
      </c>
      <c r="HA34" s="91">
        <f t="shared" si="170"/>
        <v>4.9541474654125527E-2</v>
      </c>
      <c r="HB34" s="96">
        <f t="shared" si="145"/>
        <v>2.3352755919379388E-2</v>
      </c>
      <c r="HC34" s="91">
        <f t="shared" si="145"/>
        <v>3.1561009396435087E-2</v>
      </c>
      <c r="HD34" s="91" t="str">
        <f t="shared" si="91"/>
        <v xml:space="preserve"> </v>
      </c>
      <c r="HE34" s="96">
        <f t="shared" si="171"/>
        <v>2.154740671532375E-2</v>
      </c>
      <c r="HF34" s="91">
        <f t="shared" si="171"/>
        <v>3.1692009853676692E-2</v>
      </c>
      <c r="HG34" s="91" t="str">
        <f t="shared" si="92"/>
        <v xml:space="preserve"> </v>
      </c>
      <c r="HH34" s="96" t="str">
        <f t="shared" si="172"/>
        <v xml:space="preserve"> </v>
      </c>
      <c r="HI34" s="91" t="str">
        <f t="shared" si="172"/>
        <v xml:space="preserve"> </v>
      </c>
      <c r="HJ34" s="91" t="str">
        <f t="shared" si="172"/>
        <v xml:space="preserve"> </v>
      </c>
      <c r="HK34" s="96" t="str">
        <f t="shared" si="146"/>
        <v xml:space="preserve"> </v>
      </c>
      <c r="HL34" s="91" t="str">
        <f t="shared" si="146"/>
        <v xml:space="preserve"> </v>
      </c>
      <c r="HM34" s="91" t="str">
        <f t="shared" si="146"/>
        <v xml:space="preserve"> </v>
      </c>
      <c r="HN34" s="96">
        <f t="shared" si="173"/>
        <v>6.51120433074487E-2</v>
      </c>
      <c r="HO34" s="91" t="str">
        <f t="shared" si="173"/>
        <v xml:space="preserve"> </v>
      </c>
      <c r="HP34" s="91">
        <f t="shared" si="173"/>
        <v>0.25035798618935995</v>
      </c>
      <c r="HQ34" s="96">
        <f t="shared" si="174"/>
        <v>3.6616861734423578E-2</v>
      </c>
      <c r="HR34" s="91" t="str">
        <f t="shared" si="174"/>
        <v xml:space="preserve"> </v>
      </c>
      <c r="HS34" s="91">
        <f t="shared" si="174"/>
        <v>0.11439204935585875</v>
      </c>
      <c r="HT34" s="96">
        <f t="shared" si="175"/>
        <v>2.3302286608465169E-2</v>
      </c>
      <c r="HU34" s="91" t="str">
        <f t="shared" si="175"/>
        <v xml:space="preserve"> </v>
      </c>
      <c r="HV34" s="91">
        <f t="shared" si="175"/>
        <v>8.9598072070259258E-2</v>
      </c>
      <c r="HW34" s="96">
        <f t="shared" si="176"/>
        <v>1.6794367323172806E-2</v>
      </c>
      <c r="HX34" s="91" t="str">
        <f t="shared" si="176"/>
        <v xml:space="preserve"> </v>
      </c>
      <c r="HY34" s="91">
        <f t="shared" si="176"/>
        <v>5.2466049921660429E-2</v>
      </c>
      <c r="HZ34" s="96">
        <f t="shared" si="177"/>
        <v>3.278746610371554E-3</v>
      </c>
      <c r="IA34" s="91">
        <f t="shared" si="177"/>
        <v>4.4311923156184112E-3</v>
      </c>
      <c r="IB34" s="140" t="str">
        <f t="shared" si="177"/>
        <v xml:space="preserve"> </v>
      </c>
      <c r="IC34" s="96">
        <f t="shared" si="178"/>
        <v>6.3730206302778161E-3</v>
      </c>
      <c r="ID34" s="91">
        <f t="shared" si="178"/>
        <v>9.3734636042681063E-3</v>
      </c>
      <c r="IE34" s="91" t="str">
        <f t="shared" si="178"/>
        <v xml:space="preserve"> </v>
      </c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</row>
    <row r="35" spans="1:256" s="102" customFormat="1" outlineLevel="1" x14ac:dyDescent="0.2">
      <c r="A35" s="85">
        <v>24</v>
      </c>
      <c r="B35" s="86" t="s">
        <v>111</v>
      </c>
      <c r="C35" s="87">
        <f t="shared" si="147"/>
        <v>618747336.90999997</v>
      </c>
      <c r="D35" s="137">
        <v>367282327.81</v>
      </c>
      <c r="E35" s="88">
        <v>251465009.09999999</v>
      </c>
      <c r="F35" s="87">
        <f>SUM(G35:H35)</f>
        <v>639625170.30999994</v>
      </c>
      <c r="G35" s="137">
        <v>360619784.77999997</v>
      </c>
      <c r="H35" s="88">
        <v>279005385.53000003</v>
      </c>
      <c r="I35" s="87">
        <f>SUM(J35:K35)</f>
        <v>542086247.62</v>
      </c>
      <c r="J35" s="137">
        <v>305868753.80000001</v>
      </c>
      <c r="K35" s="88">
        <v>236217493.81999999</v>
      </c>
      <c r="L35" s="91">
        <f t="shared" si="150"/>
        <v>1.0337420981951422</v>
      </c>
      <c r="M35" s="91">
        <f t="shared" si="150"/>
        <v>0.98185988672603208</v>
      </c>
      <c r="N35" s="91">
        <f t="shared" si="150"/>
        <v>1.1095197161965706</v>
      </c>
      <c r="O35" s="91">
        <f t="shared" si="94"/>
        <v>1.1799324795975534</v>
      </c>
      <c r="P35" s="91">
        <f t="shared" si="94"/>
        <v>1.1790017133159025</v>
      </c>
      <c r="Q35" s="91">
        <f t="shared" si="94"/>
        <v>1.1811376922938859</v>
      </c>
      <c r="R35" s="87">
        <f t="shared" si="95"/>
        <v>489995919.73000002</v>
      </c>
      <c r="S35" s="88">
        <v>263847672.47</v>
      </c>
      <c r="T35" s="88">
        <v>226148247.26000002</v>
      </c>
      <c r="U35" s="87">
        <f t="shared" si="42"/>
        <v>542246915.15999997</v>
      </c>
      <c r="V35" s="88">
        <v>278327228.70999998</v>
      </c>
      <c r="W35" s="88">
        <v>263919686.44999999</v>
      </c>
      <c r="X35" s="87">
        <f t="shared" si="43"/>
        <v>476632875.35000002</v>
      </c>
      <c r="Y35" s="88">
        <v>250938901.98000002</v>
      </c>
      <c r="Z35" s="88">
        <v>225693973.37</v>
      </c>
      <c r="AA35" s="91">
        <f t="shared" si="151"/>
        <v>1.1066355725141375</v>
      </c>
      <c r="AB35" s="91">
        <f t="shared" si="151"/>
        <v>1.0548784687181438</v>
      </c>
      <c r="AC35" s="91">
        <f t="shared" si="151"/>
        <v>1.1670207027807498</v>
      </c>
      <c r="AD35" s="91">
        <f t="shared" si="96"/>
        <v>1.1376615907197303</v>
      </c>
      <c r="AE35" s="91">
        <f t="shared" si="96"/>
        <v>1.1091434070759696</v>
      </c>
      <c r="AF35" s="91">
        <f t="shared" si="96"/>
        <v>1.1693696668511977</v>
      </c>
      <c r="AG35" s="87">
        <f t="shared" si="97"/>
        <v>381447069.31</v>
      </c>
      <c r="AH35" s="88">
        <v>188808884.16</v>
      </c>
      <c r="AI35" s="88">
        <v>192638185.15000001</v>
      </c>
      <c r="AJ35" s="87">
        <f>SUM(AK35:AL35)</f>
        <v>437802497.20000005</v>
      </c>
      <c r="AK35" s="88">
        <v>207274599.02000001</v>
      </c>
      <c r="AL35" s="88">
        <v>230527898.18000001</v>
      </c>
      <c r="AM35" s="87">
        <f>SUM(AN35:AO35)</f>
        <v>386453508.36000001</v>
      </c>
      <c r="AN35" s="94">
        <v>194399457.33000001</v>
      </c>
      <c r="AO35" s="94">
        <v>192054051.03</v>
      </c>
      <c r="AP35" s="91">
        <f t="shared" si="100"/>
        <v>1.1477411479184816</v>
      </c>
      <c r="AQ35" s="91">
        <f t="shared" si="100"/>
        <v>1.0978010909928997</v>
      </c>
      <c r="AR35" s="91">
        <f t="shared" si="100"/>
        <v>1.1966884862442859</v>
      </c>
      <c r="AS35" s="91">
        <f t="shared" si="101"/>
        <v>1.1328723578106734</v>
      </c>
      <c r="AT35" s="91">
        <f t="shared" si="101"/>
        <v>1.0662303376091424</v>
      </c>
      <c r="AU35" s="91">
        <f t="shared" si="101"/>
        <v>1.2003282250161449</v>
      </c>
      <c r="AV35" s="87">
        <f t="shared" si="102"/>
        <v>12061400</v>
      </c>
      <c r="AW35" s="88">
        <v>7879700</v>
      </c>
      <c r="AX35" s="88">
        <v>4181700</v>
      </c>
      <c r="AY35" s="87">
        <f t="shared" si="103"/>
        <v>13066725.82</v>
      </c>
      <c r="AZ35" s="88">
        <v>8452450.0399999991</v>
      </c>
      <c r="BA35" s="88">
        <v>4614275.78</v>
      </c>
      <c r="BB35" s="87">
        <f t="shared" si="104"/>
        <v>12446941.100000001</v>
      </c>
      <c r="BC35" s="88">
        <v>8156928.1600000001</v>
      </c>
      <c r="BD35" s="88">
        <v>4290012.9400000004</v>
      </c>
      <c r="BE35" s="91">
        <f t="shared" si="152"/>
        <v>1.0833506740511052</v>
      </c>
      <c r="BF35" s="91">
        <f t="shared" si="152"/>
        <v>1.072686782491719</v>
      </c>
      <c r="BG35" s="138">
        <f t="shared" si="153"/>
        <v>1.1034449577922856</v>
      </c>
      <c r="BH35" s="139">
        <f t="shared" si="105"/>
        <v>1.04979413938096</v>
      </c>
      <c r="BI35" s="139">
        <f t="shared" si="105"/>
        <v>1.0362295553182852</v>
      </c>
      <c r="BJ35" s="139">
        <f t="shared" si="154"/>
        <v>1.0755855155998666</v>
      </c>
      <c r="BK35" s="87">
        <f t="shared" si="106"/>
        <v>22359888</v>
      </c>
      <c r="BL35" s="88">
        <v>22359888</v>
      </c>
      <c r="BM35" s="92"/>
      <c r="BN35" s="87">
        <f t="shared" si="107"/>
        <v>17767294.859999999</v>
      </c>
      <c r="BO35" s="88">
        <v>17767294.859999999</v>
      </c>
      <c r="BP35" s="92"/>
      <c r="BQ35" s="87">
        <f t="shared" si="108"/>
        <v>11847313.460000001</v>
      </c>
      <c r="BR35" s="88">
        <v>11847313.460000001</v>
      </c>
      <c r="BS35" s="92">
        <v>0</v>
      </c>
      <c r="BT35" s="91">
        <f t="shared" si="109"/>
        <v>0.79460571806084179</v>
      </c>
      <c r="BU35" s="91">
        <f t="shared" si="109"/>
        <v>0.79460571806084179</v>
      </c>
      <c r="BV35" s="132"/>
      <c r="BW35" s="91">
        <f t="shared" si="163"/>
        <v>1.4996897752378706</v>
      </c>
      <c r="BX35" s="91">
        <f t="shared" si="110"/>
        <v>1.4996897752378706</v>
      </c>
      <c r="BY35" s="132"/>
      <c r="BZ35" s="87">
        <f t="shared" si="111"/>
        <v>26656.51</v>
      </c>
      <c r="CA35" s="137">
        <v>26656.51</v>
      </c>
      <c r="CB35" s="137"/>
      <c r="CC35" s="87">
        <f t="shared" si="112"/>
        <v>26656.51</v>
      </c>
      <c r="CD35" s="88">
        <v>26656.51</v>
      </c>
      <c r="CE35" s="92"/>
      <c r="CF35" s="87">
        <f t="shared" si="113"/>
        <v>-29657.42</v>
      </c>
      <c r="CG35" s="88">
        <v>-29657.42</v>
      </c>
      <c r="CH35" s="92">
        <v>0</v>
      </c>
      <c r="CI35" s="91">
        <f t="shared" si="179"/>
        <v>1</v>
      </c>
      <c r="CJ35" s="91">
        <f t="shared" si="179"/>
        <v>1</v>
      </c>
      <c r="CK35" s="132"/>
      <c r="CL35" s="91" t="str">
        <f t="shared" si="161"/>
        <v xml:space="preserve"> </v>
      </c>
      <c r="CM35" s="91" t="str">
        <f t="shared" si="155"/>
        <v xml:space="preserve"> </v>
      </c>
      <c r="CN35" s="132"/>
      <c r="CO35" s="87">
        <f t="shared" si="114"/>
        <v>5812000</v>
      </c>
      <c r="CP35" s="88">
        <v>5812000</v>
      </c>
      <c r="CQ35" s="92"/>
      <c r="CR35" s="87">
        <f t="shared" si="115"/>
        <v>4240438.37</v>
      </c>
      <c r="CS35" s="88">
        <v>4240438.37</v>
      </c>
      <c r="CT35" s="92"/>
      <c r="CU35" s="87">
        <f t="shared" si="116"/>
        <v>1335734.79</v>
      </c>
      <c r="CV35" s="88">
        <v>1335734.79</v>
      </c>
      <c r="CW35" s="92">
        <v>0</v>
      </c>
      <c r="CX35" s="91">
        <f t="shared" si="181"/>
        <v>0.72960054542326225</v>
      </c>
      <c r="CY35" s="91">
        <f t="shared" si="181"/>
        <v>0.72960054542326225</v>
      </c>
      <c r="CZ35" s="91" t="str">
        <f t="shared" si="181"/>
        <v xml:space="preserve"> </v>
      </c>
      <c r="DA35" s="91" t="str">
        <f t="shared" si="182"/>
        <v>СВ.200</v>
      </c>
      <c r="DB35" s="91" t="str">
        <f t="shared" si="182"/>
        <v>СВ.200</v>
      </c>
      <c r="DC35" s="91" t="str">
        <f t="shared" si="182"/>
        <v xml:space="preserve"> </v>
      </c>
      <c r="DD35" s="87">
        <f t="shared" si="119"/>
        <v>1367897.15</v>
      </c>
      <c r="DE35" s="88">
        <v>1238031.2</v>
      </c>
      <c r="DF35" s="88">
        <v>129865.95</v>
      </c>
      <c r="DG35" s="87">
        <f t="shared" si="120"/>
        <v>1774888</v>
      </c>
      <c r="DH35" s="88">
        <v>1242421.6000000001</v>
      </c>
      <c r="DI35" s="88">
        <v>532466.4</v>
      </c>
      <c r="DJ35" s="87">
        <f t="shared" si="121"/>
        <v>557467.85</v>
      </c>
      <c r="DK35" s="92">
        <v>390227.5</v>
      </c>
      <c r="DL35" s="92">
        <v>167240.35</v>
      </c>
      <c r="DM35" s="91">
        <f t="shared" si="122"/>
        <v>1.2975303004323095</v>
      </c>
      <c r="DN35" s="91">
        <f t="shared" si="122"/>
        <v>1.0035462757319848</v>
      </c>
      <c r="DO35" s="91" t="str">
        <f t="shared" si="122"/>
        <v>СВ.200</v>
      </c>
      <c r="DP35" s="91" t="str">
        <f t="shared" si="123"/>
        <v>СВ.200</v>
      </c>
      <c r="DQ35" s="91" t="str">
        <f t="shared" si="123"/>
        <v>СВ.200</v>
      </c>
      <c r="DR35" s="91" t="str">
        <f t="shared" si="123"/>
        <v>СВ.200</v>
      </c>
      <c r="DS35" s="87">
        <f t="shared" si="156"/>
        <v>12014881.85</v>
      </c>
      <c r="DT35" s="92"/>
      <c r="DU35" s="88">
        <v>12014881.85</v>
      </c>
      <c r="DV35" s="87">
        <f t="shared" si="124"/>
        <v>12042430.35</v>
      </c>
      <c r="DW35" s="92"/>
      <c r="DX35" s="88">
        <v>12042430.35</v>
      </c>
      <c r="DY35" s="87">
        <f t="shared" si="125"/>
        <v>11808592.390000001</v>
      </c>
      <c r="DZ35" s="92">
        <v>0</v>
      </c>
      <c r="EA35" s="92">
        <v>11808592.390000001</v>
      </c>
      <c r="EB35" s="91">
        <f t="shared" ref="EB35:ED38" si="185">IF(DV35&lt;0," ",IF(DS35&lt;0," ",IF(DS35=0," ",IF(DV35/DS35*100&gt;200,"СВ.200",DV35/DS35))))</f>
        <v>1.002292864827464</v>
      </c>
      <c r="EC35" s="91" t="str">
        <f t="shared" si="185"/>
        <v xml:space="preserve"> </v>
      </c>
      <c r="ED35" s="91">
        <f t="shared" si="185"/>
        <v>1.002292864827464</v>
      </c>
      <c r="EE35" s="91">
        <f t="shared" si="162"/>
        <v>1.0198023568158745</v>
      </c>
      <c r="EF35" s="91" t="str">
        <f t="shared" si="162"/>
        <v xml:space="preserve"> </v>
      </c>
      <c r="EG35" s="91">
        <f t="shared" si="162"/>
        <v>1.0198023568158745</v>
      </c>
      <c r="EH35" s="87">
        <f t="shared" si="126"/>
        <v>17183614.309999999</v>
      </c>
      <c r="EI35" s="88"/>
      <c r="EJ35" s="88">
        <v>17183614.309999999</v>
      </c>
      <c r="EK35" s="87">
        <f t="shared" si="127"/>
        <v>16202615.74</v>
      </c>
      <c r="EL35" s="92"/>
      <c r="EM35" s="88">
        <v>16202615.74</v>
      </c>
      <c r="EN35" s="87">
        <f t="shared" si="128"/>
        <v>17374076.66</v>
      </c>
      <c r="EO35" s="92">
        <v>0</v>
      </c>
      <c r="EP35" s="92">
        <v>17374076.66</v>
      </c>
      <c r="EQ35" s="91">
        <f t="shared" si="183"/>
        <v>0.94291081303954161</v>
      </c>
      <c r="ER35" s="91" t="str">
        <f t="shared" si="183"/>
        <v xml:space="preserve"> </v>
      </c>
      <c r="ES35" s="91">
        <f t="shared" si="183"/>
        <v>0.94291081303954161</v>
      </c>
      <c r="ET35" s="91">
        <f t="shared" si="184"/>
        <v>0.93257420564414617</v>
      </c>
      <c r="EU35" s="91" t="str">
        <f t="shared" si="184"/>
        <v xml:space="preserve"> </v>
      </c>
      <c r="EV35" s="91">
        <f t="shared" si="184"/>
        <v>0.93257420564414617</v>
      </c>
      <c r="EW35" s="87">
        <f t="shared" si="131"/>
        <v>31116000</v>
      </c>
      <c r="EX35" s="92">
        <v>31116000</v>
      </c>
      <c r="EY35" s="87"/>
      <c r="EZ35" s="87">
        <f t="shared" si="132"/>
        <v>31871672.620000001</v>
      </c>
      <c r="FA35" s="88">
        <v>31871672.620000001</v>
      </c>
      <c r="FB35" s="87"/>
      <c r="FC35" s="87">
        <f t="shared" si="133"/>
        <v>29863385.550000001</v>
      </c>
      <c r="FD35" s="88">
        <v>29863385.550000001</v>
      </c>
      <c r="FE35" s="87">
        <v>0</v>
      </c>
      <c r="FF35" s="91">
        <f t="shared" ref="FF35:FG42" si="186">IF(EW35&lt;=0," ",IF(EZ35&lt;=0," ",IF(EZ35/EW35*100&gt;200,"СВ.200",EZ35/EW35)))</f>
        <v>1.0242856607533102</v>
      </c>
      <c r="FG35" s="91">
        <f t="shared" si="186"/>
        <v>1.0242856607533102</v>
      </c>
      <c r="FH35" s="91" t="str">
        <f t="shared" si="134"/>
        <v xml:space="preserve"> </v>
      </c>
      <c r="FI35" s="91">
        <f t="shared" si="180"/>
        <v>1.0672491424871284</v>
      </c>
      <c r="FJ35" s="91">
        <f t="shared" si="180"/>
        <v>1.0672491424871284</v>
      </c>
      <c r="FK35" s="91" t="str">
        <f t="shared" si="160"/>
        <v xml:space="preserve"> </v>
      </c>
      <c r="FL35" s="87">
        <f t="shared" si="135"/>
        <v>6606512.5999999996</v>
      </c>
      <c r="FM35" s="88">
        <v>6606512.5999999996</v>
      </c>
      <c r="FN35" s="94">
        <v>0</v>
      </c>
      <c r="FO35" s="87">
        <f t="shared" si="136"/>
        <v>7451695.6900000004</v>
      </c>
      <c r="FP35" s="88">
        <v>7451695.6900000004</v>
      </c>
      <c r="FQ35" s="94">
        <v>0</v>
      </c>
      <c r="FR35" s="87">
        <f t="shared" si="137"/>
        <v>4975496.47</v>
      </c>
      <c r="FS35" s="92">
        <v>4975496.47</v>
      </c>
      <c r="FT35" s="87">
        <v>0</v>
      </c>
      <c r="FU35" s="91">
        <f t="shared" si="138"/>
        <v>1.1279318062603862</v>
      </c>
      <c r="FV35" s="91">
        <f t="shared" si="138"/>
        <v>1.1279318062603862</v>
      </c>
      <c r="FW35" s="91" t="str">
        <f t="shared" si="138"/>
        <v xml:space="preserve"> </v>
      </c>
      <c r="FX35" s="91">
        <f t="shared" si="139"/>
        <v>1.4976788215870247</v>
      </c>
      <c r="FY35" s="91">
        <f t="shared" si="139"/>
        <v>1.4976788215870247</v>
      </c>
      <c r="FZ35" s="91" t="str">
        <f t="shared" si="140"/>
        <v xml:space="preserve"> </v>
      </c>
      <c r="GA35" s="87">
        <f t="shared" si="141"/>
        <v>0</v>
      </c>
      <c r="GB35" s="88">
        <v>0</v>
      </c>
      <c r="GC35" s="87"/>
      <c r="GD35" s="87">
        <f t="shared" si="142"/>
        <v>16.14</v>
      </c>
      <c r="GE35" s="92">
        <v>16.14</v>
      </c>
      <c r="GF35" s="87">
        <v>0</v>
      </c>
      <c r="GG35" s="108" t="str">
        <f t="shared" si="165"/>
        <v xml:space="preserve"> </v>
      </c>
      <c r="GH35" s="108" t="str">
        <f t="shared" si="164"/>
        <v xml:space="preserve"> </v>
      </c>
      <c r="GI35" s="91" t="str">
        <f>IF(GC35&lt;0," ",IF(GF35&lt;0," ",IF(GF35=0," ",IF(GC35/GF35*100&gt;200,"СВ.200",GC35/GF35))))</f>
        <v xml:space="preserve"> </v>
      </c>
      <c r="GJ35" s="96">
        <f t="shared" si="166"/>
        <v>0.87925653425562922</v>
      </c>
      <c r="GK35" s="91">
        <f t="shared" si="166"/>
        <v>0.82041365409976708</v>
      </c>
      <c r="GL35" s="91">
        <f t="shared" si="166"/>
        <v>0.95544986834032275</v>
      </c>
      <c r="GM35" s="96">
        <f t="shared" si="167"/>
        <v>0.84775731214141437</v>
      </c>
      <c r="GN35" s="91">
        <f t="shared" si="167"/>
        <v>0.77180243696223305</v>
      </c>
      <c r="GO35" s="91">
        <f t="shared" si="167"/>
        <v>0.94593043768189933</v>
      </c>
      <c r="GP35" s="96">
        <f t="shared" si="168"/>
        <v>0.81079910418730627</v>
      </c>
      <c r="GQ35" s="91">
        <f t="shared" si="168"/>
        <v>0.7746884034165965</v>
      </c>
      <c r="GR35" s="91">
        <f t="shared" si="168"/>
        <v>0.85094895606782062</v>
      </c>
      <c r="GS35" s="96">
        <f t="shared" si="169"/>
        <v>0.80738586972102611</v>
      </c>
      <c r="GT35" s="91">
        <f t="shared" si="169"/>
        <v>0.74471549183557428</v>
      </c>
      <c r="GU35" s="91">
        <f t="shared" si="169"/>
        <v>0.8734774630905523</v>
      </c>
      <c r="GV35" s="96">
        <f t="shared" si="144"/>
        <v>2.6114315112779393E-2</v>
      </c>
      <c r="GW35" s="91">
        <f t="shared" si="144"/>
        <v>3.2505634222668722E-2</v>
      </c>
      <c r="GX35" s="91">
        <f t="shared" si="144"/>
        <v>1.9008097008275025E-2</v>
      </c>
      <c r="GY35" s="99">
        <f t="shared" si="170"/>
        <v>2.4097372349540101E-2</v>
      </c>
      <c r="GZ35" s="100">
        <f t="shared" si="170"/>
        <v>3.0368750047114281E-2</v>
      </c>
      <c r="HA35" s="91">
        <f t="shared" si="170"/>
        <v>1.7483636185185385E-2</v>
      </c>
      <c r="HB35" s="96">
        <f t="shared" si="145"/>
        <v>2.4856265844650994E-2</v>
      </c>
      <c r="HC35" s="91">
        <f t="shared" si="145"/>
        <v>4.7211944288112963E-2</v>
      </c>
      <c r="HD35" s="91" t="str">
        <f t="shared" si="91"/>
        <v xml:space="preserve"> </v>
      </c>
      <c r="HE35" s="96">
        <f t="shared" si="171"/>
        <v>3.2766059821211578E-2</v>
      </c>
      <c r="HF35" s="91">
        <f t="shared" si="171"/>
        <v>6.3835992412055523E-2</v>
      </c>
      <c r="HG35" s="91" t="str">
        <f t="shared" si="92"/>
        <v xml:space="preserve"> </v>
      </c>
      <c r="HH35" s="96" t="str">
        <f t="shared" si="172"/>
        <v xml:space="preserve"> </v>
      </c>
      <c r="HI35" s="91" t="str">
        <f t="shared" si="172"/>
        <v xml:space="preserve"> </v>
      </c>
      <c r="HJ35" s="91" t="str">
        <f t="shared" si="172"/>
        <v xml:space="preserve"> </v>
      </c>
      <c r="HK35" s="96">
        <f t="shared" si="146"/>
        <v>4.9159357581839818E-5</v>
      </c>
      <c r="HL35" s="91">
        <f t="shared" si="146"/>
        <v>9.5773992805333678E-5</v>
      </c>
      <c r="HM35" s="91" t="str">
        <f t="shared" si="146"/>
        <v xml:space="preserve"> </v>
      </c>
      <c r="HN35" s="96">
        <f t="shared" si="173"/>
        <v>3.6451695966716324E-2</v>
      </c>
      <c r="HO35" s="91" t="str">
        <f t="shared" si="173"/>
        <v xml:space="preserve"> </v>
      </c>
      <c r="HP35" s="91">
        <f t="shared" si="173"/>
        <v>7.6980684953944903E-2</v>
      </c>
      <c r="HQ35" s="96">
        <f t="shared" si="174"/>
        <v>2.9880512524850637E-2</v>
      </c>
      <c r="HR35" s="91" t="str">
        <f t="shared" si="174"/>
        <v xml:space="preserve"> </v>
      </c>
      <c r="HS35" s="91">
        <f t="shared" si="174"/>
        <v>6.1392221087946813E-2</v>
      </c>
      <c r="HT35" s="96">
        <f t="shared" si="175"/>
        <v>2.4775027071577346E-2</v>
      </c>
      <c r="HU35" s="91" t="str">
        <f t="shared" si="175"/>
        <v xml:space="preserve"> </v>
      </c>
      <c r="HV35" s="91">
        <f t="shared" si="175"/>
        <v>5.232125702639448E-2</v>
      </c>
      <c r="HW35" s="96">
        <f t="shared" si="176"/>
        <v>2.2208388859983941E-2</v>
      </c>
      <c r="HX35" s="91" t="str">
        <f t="shared" si="176"/>
        <v xml:space="preserve"> </v>
      </c>
      <c r="HY35" s="91">
        <f t="shared" si="176"/>
        <v>4.5629147684977479E-2</v>
      </c>
      <c r="HZ35" s="96">
        <f t="shared" si="177"/>
        <v>1.0438844501329045E-2</v>
      </c>
      <c r="IA35" s="91">
        <f t="shared" si="177"/>
        <v>1.9827521483283407E-2</v>
      </c>
      <c r="IB35" s="140" t="str">
        <f t="shared" si="177"/>
        <v xml:space="preserve"> </v>
      </c>
      <c r="IC35" s="96">
        <f t="shared" si="178"/>
        <v>1.3742255569681276E-2</v>
      </c>
      <c r="ID35" s="91">
        <f t="shared" si="178"/>
        <v>2.6773146574761514E-2</v>
      </c>
      <c r="IE35" s="91" t="str">
        <f t="shared" si="178"/>
        <v xml:space="preserve"> </v>
      </c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spans="1:256" s="82" customFormat="1" outlineLevel="1" x14ac:dyDescent="0.2">
      <c r="A36" s="85">
        <v>25</v>
      </c>
      <c r="B36" s="142" t="s">
        <v>112</v>
      </c>
      <c r="C36" s="87">
        <f t="shared" si="147"/>
        <v>155091770.61000001</v>
      </c>
      <c r="D36" s="137">
        <v>121703753.5</v>
      </c>
      <c r="E36" s="88">
        <v>33388017.109999999</v>
      </c>
      <c r="F36" s="87">
        <f t="shared" si="148"/>
        <v>172986022.63</v>
      </c>
      <c r="G36" s="137">
        <v>136587333.97999999</v>
      </c>
      <c r="H36" s="88">
        <v>36398688.649999999</v>
      </c>
      <c r="I36" s="87">
        <f t="shared" si="149"/>
        <v>130933277.3</v>
      </c>
      <c r="J36" s="137">
        <v>101995930.45999999</v>
      </c>
      <c r="K36" s="88">
        <v>28937346.84</v>
      </c>
      <c r="L36" s="91">
        <f t="shared" si="150"/>
        <v>1.1153784752706033</v>
      </c>
      <c r="M36" s="91">
        <f t="shared" si="150"/>
        <v>1.1222935205527576</v>
      </c>
      <c r="N36" s="91">
        <f t="shared" si="150"/>
        <v>1.0901722174779369</v>
      </c>
      <c r="O36" s="91">
        <f t="shared" si="94"/>
        <v>1.3211769093173076</v>
      </c>
      <c r="P36" s="91">
        <f t="shared" si="94"/>
        <v>1.3391449380773657</v>
      </c>
      <c r="Q36" s="91">
        <f t="shared" si="94"/>
        <v>1.2578447102028791</v>
      </c>
      <c r="R36" s="87">
        <f t="shared" si="95"/>
        <v>140412079.86000001</v>
      </c>
      <c r="S36" s="88">
        <v>110800898.93000001</v>
      </c>
      <c r="T36" s="88">
        <v>29611180.93</v>
      </c>
      <c r="U36" s="87">
        <f t="shared" si="42"/>
        <v>154929692.38</v>
      </c>
      <c r="V36" s="88">
        <v>122315674.55999999</v>
      </c>
      <c r="W36" s="88">
        <v>32614017.82</v>
      </c>
      <c r="X36" s="87">
        <f t="shared" si="43"/>
        <v>119279116.96000001</v>
      </c>
      <c r="Y36" s="88">
        <v>92509318.040000007</v>
      </c>
      <c r="Z36" s="88">
        <v>26769798.920000002</v>
      </c>
      <c r="AA36" s="91">
        <f t="shared" si="151"/>
        <v>1.1033929027650256</v>
      </c>
      <c r="AB36" s="91">
        <f t="shared" si="151"/>
        <v>1.1039231246424688</v>
      </c>
      <c r="AC36" s="91">
        <f t="shared" si="151"/>
        <v>1.1014088866330127</v>
      </c>
      <c r="AD36" s="91">
        <f t="shared" si="96"/>
        <v>1.2988836296629807</v>
      </c>
      <c r="AE36" s="91">
        <f t="shared" si="96"/>
        <v>1.32219842445614</v>
      </c>
      <c r="AF36" s="91">
        <f t="shared" si="96"/>
        <v>1.2183138886274458</v>
      </c>
      <c r="AG36" s="87">
        <f t="shared" si="97"/>
        <v>104001975.10000001</v>
      </c>
      <c r="AH36" s="88">
        <v>86926727.930000007</v>
      </c>
      <c r="AI36" s="88">
        <v>17075247.170000002</v>
      </c>
      <c r="AJ36" s="87">
        <f t="shared" si="98"/>
        <v>117769927.53999999</v>
      </c>
      <c r="AK36" s="88">
        <v>98366642.409999996</v>
      </c>
      <c r="AL36" s="88">
        <v>19403285.129999999</v>
      </c>
      <c r="AM36" s="87">
        <f t="shared" si="99"/>
        <v>87503931.150000006</v>
      </c>
      <c r="AN36" s="94">
        <v>73697980.890000001</v>
      </c>
      <c r="AO36" s="94">
        <v>13805950.260000002</v>
      </c>
      <c r="AP36" s="91">
        <f t="shared" si="100"/>
        <v>1.1323816439712979</v>
      </c>
      <c r="AQ36" s="91">
        <f t="shared" si="100"/>
        <v>1.1316041078782153</v>
      </c>
      <c r="AR36" s="91">
        <f t="shared" si="100"/>
        <v>1.1363399274295833</v>
      </c>
      <c r="AS36" s="91">
        <f t="shared" si="101"/>
        <v>1.3458815620308275</v>
      </c>
      <c r="AT36" s="91">
        <f t="shared" si="101"/>
        <v>1.3347264229235791</v>
      </c>
      <c r="AU36" s="91">
        <f t="shared" si="101"/>
        <v>1.4054291638451837</v>
      </c>
      <c r="AV36" s="87">
        <f t="shared" si="102"/>
        <v>14467100</v>
      </c>
      <c r="AW36" s="88">
        <v>12190600</v>
      </c>
      <c r="AX36" s="88">
        <v>2276500</v>
      </c>
      <c r="AY36" s="87">
        <f t="shared" si="103"/>
        <v>14551901.620000001</v>
      </c>
      <c r="AZ36" s="88">
        <v>12272985.66</v>
      </c>
      <c r="BA36" s="88">
        <v>2278915.96</v>
      </c>
      <c r="BB36" s="87">
        <f t="shared" si="104"/>
        <v>13198021.300000001</v>
      </c>
      <c r="BC36" s="88">
        <v>11072693.790000001</v>
      </c>
      <c r="BD36" s="88">
        <v>2125327.5099999998</v>
      </c>
      <c r="BE36" s="91">
        <f t="shared" si="152"/>
        <v>1.0058616875531379</v>
      </c>
      <c r="BF36" s="91">
        <f t="shared" si="152"/>
        <v>1.0067581300346169</v>
      </c>
      <c r="BG36" s="138">
        <f t="shared" si="153"/>
        <v>1.001061260707226</v>
      </c>
      <c r="BH36" s="139">
        <f t="shared" si="105"/>
        <v>1.102582068116529</v>
      </c>
      <c r="BI36" s="139">
        <f t="shared" si="105"/>
        <v>1.108401071389151</v>
      </c>
      <c r="BJ36" s="139">
        <f t="shared" si="154"/>
        <v>1.0722657798750275</v>
      </c>
      <c r="BK36" s="87">
        <f t="shared" si="106"/>
        <v>4860971</v>
      </c>
      <c r="BL36" s="88">
        <v>4860971</v>
      </c>
      <c r="BM36" s="92"/>
      <c r="BN36" s="87">
        <f t="shared" si="107"/>
        <v>4918827.55</v>
      </c>
      <c r="BO36" s="88">
        <v>4918827.55</v>
      </c>
      <c r="BP36" s="92"/>
      <c r="BQ36" s="87">
        <f t="shared" si="108"/>
        <v>3279896.74</v>
      </c>
      <c r="BR36" s="88">
        <v>3279896.74</v>
      </c>
      <c r="BS36" s="92">
        <v>0</v>
      </c>
      <c r="BT36" s="91">
        <f t="shared" si="109"/>
        <v>1.0119022619143376</v>
      </c>
      <c r="BU36" s="91">
        <f t="shared" si="109"/>
        <v>1.0119022619143376</v>
      </c>
      <c r="BV36" s="132"/>
      <c r="BW36" s="91">
        <f t="shared" si="163"/>
        <v>1.4996897585257514</v>
      </c>
      <c r="BX36" s="91">
        <f t="shared" si="110"/>
        <v>1.4996897585257514</v>
      </c>
      <c r="BY36" s="132"/>
      <c r="BZ36" s="87">
        <f t="shared" si="111"/>
        <v>0</v>
      </c>
      <c r="CA36" s="137">
        <v>0</v>
      </c>
      <c r="CB36" s="137"/>
      <c r="CC36" s="87">
        <f t="shared" si="112"/>
        <v>2260</v>
      </c>
      <c r="CD36" s="88">
        <v>2260</v>
      </c>
      <c r="CE36" s="92"/>
      <c r="CF36" s="87">
        <f t="shared" si="113"/>
        <v>-14835.72</v>
      </c>
      <c r="CG36" s="88">
        <v>-14835.72</v>
      </c>
      <c r="CH36" s="92">
        <v>0</v>
      </c>
      <c r="CI36" s="91">
        <f t="shared" si="179"/>
        <v>0</v>
      </c>
      <c r="CJ36" s="91">
        <f t="shared" si="179"/>
        <v>0</v>
      </c>
      <c r="CK36" s="132"/>
      <c r="CL36" s="91" t="str">
        <f t="shared" si="161"/>
        <v xml:space="preserve"> </v>
      </c>
      <c r="CM36" s="91" t="str">
        <f t="shared" si="155"/>
        <v xml:space="preserve"> </v>
      </c>
      <c r="CN36" s="132"/>
      <c r="CO36" s="87">
        <f t="shared" si="114"/>
        <v>3045000</v>
      </c>
      <c r="CP36" s="88">
        <v>3045000</v>
      </c>
      <c r="CQ36" s="92"/>
      <c r="CR36" s="87">
        <f t="shared" si="115"/>
        <v>2897879.73</v>
      </c>
      <c r="CS36" s="88">
        <v>2897879.73</v>
      </c>
      <c r="CT36" s="92"/>
      <c r="CU36" s="87">
        <f t="shared" si="116"/>
        <v>1534647.67</v>
      </c>
      <c r="CV36" s="88">
        <v>1534647.67</v>
      </c>
      <c r="CW36" s="92">
        <v>0</v>
      </c>
      <c r="CX36" s="91">
        <f t="shared" si="181"/>
        <v>0.95168464039408862</v>
      </c>
      <c r="CY36" s="91">
        <f t="shared" si="181"/>
        <v>0.95168464039408862</v>
      </c>
      <c r="CZ36" s="91" t="str">
        <f t="shared" si="181"/>
        <v xml:space="preserve"> </v>
      </c>
      <c r="DA36" s="91">
        <f t="shared" si="182"/>
        <v>1.8883029549056038</v>
      </c>
      <c r="DB36" s="91">
        <f t="shared" si="182"/>
        <v>1.8883029549056038</v>
      </c>
      <c r="DC36" s="91" t="str">
        <f t="shared" si="182"/>
        <v xml:space="preserve"> </v>
      </c>
      <c r="DD36" s="87">
        <f t="shared" si="119"/>
        <v>4845266.9000000004</v>
      </c>
      <c r="DE36" s="88">
        <v>3327600</v>
      </c>
      <c r="DF36" s="88">
        <v>1517666.9</v>
      </c>
      <c r="DG36" s="87">
        <f t="shared" si="120"/>
        <v>4788312.16</v>
      </c>
      <c r="DH36" s="88">
        <v>3327486.51</v>
      </c>
      <c r="DI36" s="88">
        <v>1460825.65</v>
      </c>
      <c r="DJ36" s="87">
        <f t="shared" si="121"/>
        <v>3697749.38</v>
      </c>
      <c r="DK36" s="92">
        <v>2588425.17</v>
      </c>
      <c r="DL36" s="92">
        <v>1109324.21</v>
      </c>
      <c r="DM36" s="91">
        <f t="shared" si="122"/>
        <v>0.9882452832474512</v>
      </c>
      <c r="DN36" s="91">
        <f t="shared" si="122"/>
        <v>0.99996589433826177</v>
      </c>
      <c r="DO36" s="91">
        <f t="shared" si="122"/>
        <v>0.96254695282607794</v>
      </c>
      <c r="DP36" s="91">
        <f t="shared" si="123"/>
        <v>1.2949260936661966</v>
      </c>
      <c r="DQ36" s="91">
        <f t="shared" si="123"/>
        <v>1.2855254803444829</v>
      </c>
      <c r="DR36" s="91">
        <f t="shared" si="123"/>
        <v>1.3168608751448776</v>
      </c>
      <c r="DS36" s="87">
        <f t="shared" si="156"/>
        <v>2138912.2200000002</v>
      </c>
      <c r="DT36" s="92"/>
      <c r="DU36" s="88">
        <v>2138912.2200000002</v>
      </c>
      <c r="DV36" s="87">
        <f t="shared" si="124"/>
        <v>2695880.2800000003</v>
      </c>
      <c r="DW36" s="92"/>
      <c r="DX36" s="88">
        <v>2695880.2800000003</v>
      </c>
      <c r="DY36" s="87">
        <f t="shared" si="125"/>
        <v>2207412.48</v>
      </c>
      <c r="DZ36" s="92">
        <v>0</v>
      </c>
      <c r="EA36" s="92">
        <v>2207412.48</v>
      </c>
      <c r="EB36" s="91">
        <f t="shared" si="185"/>
        <v>1.2603978109957219</v>
      </c>
      <c r="EC36" s="91" t="str">
        <f t="shared" si="185"/>
        <v xml:space="preserve"> </v>
      </c>
      <c r="ED36" s="91">
        <f t="shared" si="185"/>
        <v>1.2603978109957219</v>
      </c>
      <c r="EE36" s="91">
        <f t="shared" si="162"/>
        <v>1.2212852398116369</v>
      </c>
      <c r="EF36" s="91" t="str">
        <f t="shared" si="162"/>
        <v xml:space="preserve"> </v>
      </c>
      <c r="EG36" s="91">
        <f t="shared" si="162"/>
        <v>1.2212852398116369</v>
      </c>
      <c r="EH36" s="87">
        <f t="shared" si="126"/>
        <v>6571284.6399999997</v>
      </c>
      <c r="EI36" s="88"/>
      <c r="EJ36" s="88">
        <v>6571284.6399999997</v>
      </c>
      <c r="EK36" s="87">
        <f t="shared" si="127"/>
        <v>6758700.8000000007</v>
      </c>
      <c r="EL36" s="92"/>
      <c r="EM36" s="88">
        <v>6758700.8000000007</v>
      </c>
      <c r="EN36" s="87">
        <f t="shared" si="128"/>
        <v>7499444.46</v>
      </c>
      <c r="EO36" s="92">
        <v>0</v>
      </c>
      <c r="EP36" s="92">
        <v>7499444.46</v>
      </c>
      <c r="EQ36" s="91">
        <f t="shared" si="183"/>
        <v>1.0285204751075889</v>
      </c>
      <c r="ER36" s="91" t="str">
        <f t="shared" si="183"/>
        <v xml:space="preserve"> </v>
      </c>
      <c r="ES36" s="91">
        <f t="shared" si="183"/>
        <v>1.0285204751075889</v>
      </c>
      <c r="ET36" s="91">
        <f t="shared" si="184"/>
        <v>0.90122686234281424</v>
      </c>
      <c r="EU36" s="91"/>
      <c r="EV36" s="91">
        <f t="shared" si="184"/>
        <v>0.90122686234281424</v>
      </c>
      <c r="EW36" s="87">
        <f t="shared" si="131"/>
        <v>0</v>
      </c>
      <c r="EX36" s="92">
        <v>0</v>
      </c>
      <c r="EY36" s="87"/>
      <c r="EZ36" s="87">
        <f t="shared" si="132"/>
        <v>0</v>
      </c>
      <c r="FA36" s="88">
        <v>0</v>
      </c>
      <c r="FB36" s="87"/>
      <c r="FC36" s="87">
        <f t="shared" si="133"/>
        <v>0</v>
      </c>
      <c r="FD36" s="88">
        <v>0</v>
      </c>
      <c r="FE36" s="87">
        <v>0</v>
      </c>
      <c r="FF36" s="91" t="str">
        <f t="shared" si="186"/>
        <v xml:space="preserve"> </v>
      </c>
      <c r="FG36" s="91" t="str">
        <f t="shared" si="186"/>
        <v xml:space="preserve"> </v>
      </c>
      <c r="FH36" s="91" t="str">
        <f t="shared" si="134"/>
        <v xml:space="preserve"> </v>
      </c>
      <c r="FI36" s="91" t="str">
        <f t="shared" si="180"/>
        <v xml:space="preserve"> </v>
      </c>
      <c r="FJ36" s="91" t="str">
        <f t="shared" si="180"/>
        <v xml:space="preserve"> </v>
      </c>
      <c r="FK36" s="91" t="str">
        <f t="shared" si="160"/>
        <v xml:space="preserve"> </v>
      </c>
      <c r="FL36" s="87">
        <f t="shared" si="135"/>
        <v>481570</v>
      </c>
      <c r="FM36" s="88">
        <v>450000</v>
      </c>
      <c r="FN36" s="94">
        <v>31570</v>
      </c>
      <c r="FO36" s="87">
        <f t="shared" si="136"/>
        <v>546002.69999999995</v>
      </c>
      <c r="FP36" s="88">
        <v>529592.69999999995</v>
      </c>
      <c r="FQ36" s="94">
        <v>16410</v>
      </c>
      <c r="FR36" s="87">
        <f t="shared" si="137"/>
        <v>372703.5</v>
      </c>
      <c r="FS36" s="92">
        <v>350363.5</v>
      </c>
      <c r="FT36" s="87">
        <v>22340</v>
      </c>
      <c r="FU36" s="91">
        <f t="shared" si="138"/>
        <v>1.1337971634445667</v>
      </c>
      <c r="FV36" s="91">
        <f t="shared" si="138"/>
        <v>1.1768726666666665</v>
      </c>
      <c r="FW36" s="91">
        <f t="shared" si="138"/>
        <v>0.51979727589483682</v>
      </c>
      <c r="FX36" s="108">
        <f>IF(FR36&lt;=0," ",IF(FO36/FR36*100&gt;200,"СВ.200",FO36/FR36))</f>
        <v>1.4649787297409333</v>
      </c>
      <c r="FY36" s="108">
        <f>IF(FS36&lt;=0," ",IF(FP36/FS36*100&gt;200,"СВ.200",FP36/FS36))</f>
        <v>1.5115521451292728</v>
      </c>
      <c r="FZ36" s="91">
        <f t="shared" si="140"/>
        <v>1.3613650213284583</v>
      </c>
      <c r="GA36" s="87">
        <f t="shared" si="141"/>
        <v>0</v>
      </c>
      <c r="GB36" s="88">
        <v>0</v>
      </c>
      <c r="GC36" s="87"/>
      <c r="GD36" s="87">
        <f t="shared" si="142"/>
        <v>146</v>
      </c>
      <c r="GE36" s="92">
        <v>146</v>
      </c>
      <c r="GF36" s="87">
        <v>0</v>
      </c>
      <c r="GG36" s="108" t="str">
        <f t="shared" si="165"/>
        <v xml:space="preserve"> </v>
      </c>
      <c r="GH36" s="108" t="str">
        <f t="shared" si="164"/>
        <v xml:space="preserve"> </v>
      </c>
      <c r="GI36" s="91" t="str">
        <f>IF(GC36&lt;0," ",IF(GF36&lt;0," ",IF(GF36=0," ",IF(GC36/GF36*100&gt;200,"СВ.200",GC36/GF36))))</f>
        <v xml:space="preserve"> </v>
      </c>
      <c r="GJ36" s="96">
        <f t="shared" si="166"/>
        <v>0.9109916090063378</v>
      </c>
      <c r="GK36" s="91">
        <f t="shared" si="166"/>
        <v>0.90699028503180945</v>
      </c>
      <c r="GL36" s="91">
        <f t="shared" si="166"/>
        <v>0.92509513978649194</v>
      </c>
      <c r="GM36" s="96">
        <f t="shared" si="167"/>
        <v>0.89561971553840103</v>
      </c>
      <c r="GN36" s="91">
        <f t="shared" si="167"/>
        <v>0.89551257057195544</v>
      </c>
      <c r="GO36" s="91">
        <f t="shared" si="167"/>
        <v>0.89602178071874028</v>
      </c>
      <c r="GP36" s="96">
        <f t="shared" si="168"/>
        <v>0.73360646339580349</v>
      </c>
      <c r="GQ36" s="91">
        <f t="shared" si="168"/>
        <v>0.79665467707948956</v>
      </c>
      <c r="GR36" s="91">
        <f t="shared" si="168"/>
        <v>0.51572857537175709</v>
      </c>
      <c r="GS36" s="96">
        <f t="shared" si="169"/>
        <v>0.76015078666226676</v>
      </c>
      <c r="GT36" s="91">
        <f t="shared" si="169"/>
        <v>0.80420308160707421</v>
      </c>
      <c r="GU36" s="91">
        <f t="shared" si="169"/>
        <v>0.59493697578411386</v>
      </c>
      <c r="GV36" s="96">
        <f t="shared" si="144"/>
        <v>0.11064821434271624</v>
      </c>
      <c r="GW36" s="91">
        <f t="shared" si="144"/>
        <v>0.11969274041359045</v>
      </c>
      <c r="GX36" s="91">
        <f t="shared" si="144"/>
        <v>7.9392733443811744E-2</v>
      </c>
      <c r="GY36" s="99">
        <f t="shared" si="170"/>
        <v>9.3925840789176693E-2</v>
      </c>
      <c r="GZ36" s="100">
        <f t="shared" si="170"/>
        <v>0.10033861730435607</v>
      </c>
      <c r="HA36" s="91">
        <f t="shared" si="170"/>
        <v>6.98753515306689E-2</v>
      </c>
      <c r="HB36" s="96">
        <f t="shared" si="145"/>
        <v>2.7497661146333827E-2</v>
      </c>
      <c r="HC36" s="91">
        <f t="shared" si="145"/>
        <v>3.5454771578597187E-2</v>
      </c>
      <c r="HD36" s="91" t="str">
        <f t="shared" si="91"/>
        <v xml:space="preserve"> </v>
      </c>
      <c r="HE36" s="96">
        <f t="shared" si="171"/>
        <v>3.1748772455672772E-2</v>
      </c>
      <c r="HF36" s="91">
        <f t="shared" si="171"/>
        <v>4.0214204497455053E-2</v>
      </c>
      <c r="HG36" s="91" t="str">
        <f t="shared" si="92"/>
        <v xml:space="preserve"> </v>
      </c>
      <c r="HH36" s="96" t="str">
        <f t="shared" si="172"/>
        <v xml:space="preserve"> </v>
      </c>
      <c r="HI36" s="91" t="str">
        <f t="shared" si="172"/>
        <v xml:space="preserve"> </v>
      </c>
      <c r="HJ36" s="91" t="str">
        <f t="shared" si="172"/>
        <v xml:space="preserve"> </v>
      </c>
      <c r="HK36" s="96">
        <f t="shared" si="146"/>
        <v>1.4587261907529258E-5</v>
      </c>
      <c r="HL36" s="91">
        <f t="shared" si="146"/>
        <v>1.8476781558289926E-5</v>
      </c>
      <c r="HM36" s="91" t="str">
        <f t="shared" si="146"/>
        <v xml:space="preserve"> </v>
      </c>
      <c r="HN36" s="96">
        <f t="shared" si="173"/>
        <v>6.2873071591525304E-2</v>
      </c>
      <c r="HO36" s="91" t="str">
        <f t="shared" si="173"/>
        <v xml:space="preserve"> </v>
      </c>
      <c r="HP36" s="91">
        <f t="shared" si="173"/>
        <v>0.28014571504297275</v>
      </c>
      <c r="HQ36" s="96">
        <f t="shared" si="174"/>
        <v>4.3624309170012185E-2</v>
      </c>
      <c r="HR36" s="91" t="str">
        <f t="shared" si="174"/>
        <v xml:space="preserve"> </v>
      </c>
      <c r="HS36" s="91">
        <f t="shared" si="174"/>
        <v>0.20723300138308445</v>
      </c>
      <c r="HT36" s="96">
        <f t="shared" si="175"/>
        <v>1.8506277848621657E-2</v>
      </c>
      <c r="HU36" s="91" t="str">
        <f t="shared" si="175"/>
        <v xml:space="preserve"> </v>
      </c>
      <c r="HV36" s="91">
        <f t="shared" si="175"/>
        <v>8.2459060921478144E-2</v>
      </c>
      <c r="HW36" s="96">
        <f t="shared" si="176"/>
        <v>1.7400668900753681E-2</v>
      </c>
      <c r="HX36" s="91" t="str">
        <f t="shared" si="176"/>
        <v xml:space="preserve"> </v>
      </c>
      <c r="HY36" s="91">
        <f t="shared" si="176"/>
        <v>8.2660170693437132E-2</v>
      </c>
      <c r="HZ36" s="96">
        <f t="shared" si="177"/>
        <v>3.1246332928922108E-3</v>
      </c>
      <c r="IA36" s="91">
        <f t="shared" si="177"/>
        <v>3.787331994475483E-3</v>
      </c>
      <c r="IB36" s="140">
        <f t="shared" si="177"/>
        <v>8.3452251795995182E-4</v>
      </c>
      <c r="IC36" s="96">
        <f t="shared" si="178"/>
        <v>3.524196631468197E-3</v>
      </c>
      <c r="ID36" s="91">
        <f t="shared" si="178"/>
        <v>4.3297206339668005E-3</v>
      </c>
      <c r="IE36" s="91">
        <f t="shared" si="178"/>
        <v>5.0315787801945831E-4</v>
      </c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spans="1:256" s="102" customFormat="1" outlineLevel="1" x14ac:dyDescent="0.2">
      <c r="A37" s="85">
        <v>26</v>
      </c>
      <c r="B37" s="86" t="s">
        <v>113</v>
      </c>
      <c r="C37" s="87">
        <f t="shared" si="147"/>
        <v>187302421.58000001</v>
      </c>
      <c r="D37" s="137">
        <v>105814526.93000001</v>
      </c>
      <c r="E37" s="88">
        <v>81487894.650000006</v>
      </c>
      <c r="F37" s="87">
        <f t="shared" si="148"/>
        <v>208661474.16000003</v>
      </c>
      <c r="G37" s="137">
        <v>117290944.37</v>
      </c>
      <c r="H37" s="88">
        <v>91370529.790000007</v>
      </c>
      <c r="I37" s="87">
        <f t="shared" si="149"/>
        <v>176802270.46000001</v>
      </c>
      <c r="J37" s="137">
        <v>93923648.260000005</v>
      </c>
      <c r="K37" s="88">
        <v>82878622.200000003</v>
      </c>
      <c r="L37" s="91">
        <f t="shared" si="150"/>
        <v>1.1140351117717782</v>
      </c>
      <c r="M37" s="91">
        <f t="shared" si="150"/>
        <v>1.108457862762001</v>
      </c>
      <c r="N37" s="91">
        <f t="shared" si="150"/>
        <v>1.1212773404251892</v>
      </c>
      <c r="O37" s="91">
        <f t="shared" si="94"/>
        <v>1.1801968018686044</v>
      </c>
      <c r="P37" s="91">
        <f t="shared" si="94"/>
        <v>1.2487903370758608</v>
      </c>
      <c r="Q37" s="91">
        <f t="shared" si="94"/>
        <v>1.1024619783073566</v>
      </c>
      <c r="R37" s="87">
        <f t="shared" si="95"/>
        <v>168602806.73000002</v>
      </c>
      <c r="S37" s="88">
        <v>91280421.950000003</v>
      </c>
      <c r="T37" s="88">
        <v>77322384.780000001</v>
      </c>
      <c r="U37" s="87">
        <f t="shared" si="42"/>
        <v>189149353.25999999</v>
      </c>
      <c r="V37" s="88">
        <v>102158542.73999999</v>
      </c>
      <c r="W37" s="88">
        <v>86990810.519999996</v>
      </c>
      <c r="X37" s="87">
        <f t="shared" si="43"/>
        <v>162370149.03999996</v>
      </c>
      <c r="Y37" s="88">
        <v>85865262.849999979</v>
      </c>
      <c r="Z37" s="88">
        <v>76504886.189999998</v>
      </c>
      <c r="AA37" s="91">
        <f t="shared" si="151"/>
        <v>1.1218636090851273</v>
      </c>
      <c r="AB37" s="91">
        <f t="shared" si="151"/>
        <v>1.1191725515462518</v>
      </c>
      <c r="AC37" s="91">
        <f t="shared" si="151"/>
        <v>1.1250404493796835</v>
      </c>
      <c r="AD37" s="91">
        <f t="shared" si="96"/>
        <v>1.1649268931409489</v>
      </c>
      <c r="AE37" s="91">
        <f t="shared" si="96"/>
        <v>1.1897540326460436</v>
      </c>
      <c r="AF37" s="91">
        <f t="shared" si="96"/>
        <v>1.1370621518729953</v>
      </c>
      <c r="AG37" s="87">
        <f t="shared" si="97"/>
        <v>141051182.43000001</v>
      </c>
      <c r="AH37" s="88">
        <v>72099373.269999996</v>
      </c>
      <c r="AI37" s="88">
        <v>68951809.159999996</v>
      </c>
      <c r="AJ37" s="87">
        <f t="shared" si="98"/>
        <v>160817963.63</v>
      </c>
      <c r="AK37" s="88">
        <v>82671652.579999998</v>
      </c>
      <c r="AL37" s="88">
        <v>78146311.049999997</v>
      </c>
      <c r="AM37" s="87">
        <f t="shared" si="99"/>
        <v>136762159.07999998</v>
      </c>
      <c r="AN37" s="94">
        <v>71904590.819999993</v>
      </c>
      <c r="AO37" s="94">
        <v>64857568.260000005</v>
      </c>
      <c r="AP37" s="91">
        <f t="shared" si="100"/>
        <v>1.1401390676736065</v>
      </c>
      <c r="AQ37" s="91">
        <f t="shared" si="100"/>
        <v>1.1466348295484983</v>
      </c>
      <c r="AR37" s="91">
        <f t="shared" si="100"/>
        <v>1.1333467823688936</v>
      </c>
      <c r="AS37" s="91">
        <f t="shared" si="101"/>
        <v>1.1758951797180126</v>
      </c>
      <c r="AT37" s="91">
        <f t="shared" si="101"/>
        <v>1.1497409502955573</v>
      </c>
      <c r="AU37" s="91">
        <f t="shared" si="101"/>
        <v>1.2048911660814707</v>
      </c>
      <c r="AV37" s="87">
        <f t="shared" si="102"/>
        <v>10097310.67</v>
      </c>
      <c r="AW37" s="88">
        <v>7028400</v>
      </c>
      <c r="AX37" s="88">
        <v>3068910.67</v>
      </c>
      <c r="AY37" s="87">
        <f t="shared" si="103"/>
        <v>10540868.43</v>
      </c>
      <c r="AZ37" s="88">
        <v>7249492.7999999998</v>
      </c>
      <c r="BA37" s="88">
        <v>3291375.63</v>
      </c>
      <c r="BB37" s="87">
        <f t="shared" si="104"/>
        <v>9816520.370000001</v>
      </c>
      <c r="BC37" s="88">
        <v>6749882.6600000001</v>
      </c>
      <c r="BD37" s="88">
        <v>3066637.71</v>
      </c>
      <c r="BE37" s="91">
        <f t="shared" si="152"/>
        <v>1.0439283067042642</v>
      </c>
      <c r="BF37" s="91">
        <f t="shared" si="152"/>
        <v>1.0314570599282908</v>
      </c>
      <c r="BG37" s="138">
        <f t="shared" si="153"/>
        <v>1.0724898779800587</v>
      </c>
      <c r="BH37" s="139">
        <f t="shared" si="105"/>
        <v>1.0737886779325247</v>
      </c>
      <c r="BI37" s="139">
        <f t="shared" si="105"/>
        <v>1.0740176037371292</v>
      </c>
      <c r="BJ37" s="139">
        <f t="shared" si="154"/>
        <v>1.0732847963315497</v>
      </c>
      <c r="BK37" s="87">
        <f t="shared" si="106"/>
        <v>7918799.79</v>
      </c>
      <c r="BL37" s="88">
        <v>7918799.79</v>
      </c>
      <c r="BM37" s="92"/>
      <c r="BN37" s="87">
        <f t="shared" si="107"/>
        <v>7973401.6600000001</v>
      </c>
      <c r="BO37" s="88">
        <v>7973401.6600000001</v>
      </c>
      <c r="BP37" s="92"/>
      <c r="BQ37" s="87">
        <f t="shared" si="108"/>
        <v>5316700.4800000004</v>
      </c>
      <c r="BR37" s="88">
        <v>5316700.4800000004</v>
      </c>
      <c r="BS37" s="92">
        <v>0</v>
      </c>
      <c r="BT37" s="91">
        <f t="shared" si="109"/>
        <v>1.0068952204182446</v>
      </c>
      <c r="BU37" s="91">
        <f t="shared" si="109"/>
        <v>1.0068952204182446</v>
      </c>
      <c r="BV37" s="132"/>
      <c r="BW37" s="91">
        <f t="shared" si="163"/>
        <v>1.4996898339475386</v>
      </c>
      <c r="BX37" s="91">
        <f t="shared" si="110"/>
        <v>1.4996898339475386</v>
      </c>
      <c r="BY37" s="132"/>
      <c r="BZ37" s="87">
        <f t="shared" si="111"/>
        <v>11333.8</v>
      </c>
      <c r="CA37" s="137">
        <v>11333.8</v>
      </c>
      <c r="CB37" s="137"/>
      <c r="CC37" s="87">
        <f t="shared" si="112"/>
        <v>11333.8</v>
      </c>
      <c r="CD37" s="88">
        <v>11333.8</v>
      </c>
      <c r="CE37" s="92"/>
      <c r="CF37" s="87">
        <f t="shared" si="113"/>
        <v>-28644.78</v>
      </c>
      <c r="CG37" s="88">
        <v>-28644.78</v>
      </c>
      <c r="CH37" s="92">
        <v>0</v>
      </c>
      <c r="CI37" s="91">
        <f t="shared" si="179"/>
        <v>1</v>
      </c>
      <c r="CJ37" s="91">
        <f t="shared" si="179"/>
        <v>1</v>
      </c>
      <c r="CK37" s="132"/>
      <c r="CL37" s="91" t="str">
        <f t="shared" si="161"/>
        <v xml:space="preserve"> </v>
      </c>
      <c r="CM37" s="91" t="str">
        <f t="shared" si="155"/>
        <v xml:space="preserve"> </v>
      </c>
      <c r="CN37" s="132"/>
      <c r="CO37" s="87">
        <f t="shared" si="114"/>
        <v>1820621.92</v>
      </c>
      <c r="CP37" s="88">
        <v>1820621.92</v>
      </c>
      <c r="CQ37" s="92"/>
      <c r="CR37" s="87">
        <f t="shared" si="115"/>
        <v>1649306.32</v>
      </c>
      <c r="CS37" s="88">
        <v>1649306.32</v>
      </c>
      <c r="CT37" s="92"/>
      <c r="CU37" s="87">
        <f t="shared" si="116"/>
        <v>451819.89</v>
      </c>
      <c r="CV37" s="88">
        <v>451819.89</v>
      </c>
      <c r="CW37" s="92">
        <v>0</v>
      </c>
      <c r="CX37" s="91">
        <f t="shared" si="181"/>
        <v>0.90590270384089422</v>
      </c>
      <c r="CY37" s="91">
        <f t="shared" si="181"/>
        <v>0.90590270384089422</v>
      </c>
      <c r="CZ37" s="91" t="str">
        <f t="shared" si="181"/>
        <v xml:space="preserve"> </v>
      </c>
      <c r="DA37" s="91" t="str">
        <f>IF(CU37&lt;=0," ",IF(CR37&lt;=0," ",IF(CR37/CU37*100&gt;200,"СВ.200",CR37/CU37)))</f>
        <v>СВ.200</v>
      </c>
      <c r="DB37" s="91" t="str">
        <f>IF(CV37&lt;=0," ",IF(CS37&lt;=0," ",IF(CS37/CV37*100&gt;200,"СВ.200",CS37/CV37)))</f>
        <v>СВ.200</v>
      </c>
      <c r="DC37" s="91" t="str">
        <f t="shared" si="182"/>
        <v xml:space="preserve"> </v>
      </c>
      <c r="DD37" s="87">
        <f t="shared" si="119"/>
        <v>600</v>
      </c>
      <c r="DE37" s="88">
        <v>0</v>
      </c>
      <c r="DF37" s="88">
        <v>600</v>
      </c>
      <c r="DG37" s="87">
        <f t="shared" si="120"/>
        <v>0</v>
      </c>
      <c r="DH37" s="88">
        <v>0</v>
      </c>
      <c r="DI37" s="88">
        <v>0</v>
      </c>
      <c r="DJ37" s="87">
        <f t="shared" si="121"/>
        <v>-706.6</v>
      </c>
      <c r="DK37" s="92">
        <v>-494.62</v>
      </c>
      <c r="DL37" s="92">
        <v>-211.98</v>
      </c>
      <c r="DM37" s="91" t="str">
        <f t="shared" si="122"/>
        <v xml:space="preserve"> </v>
      </c>
      <c r="DN37" s="91" t="str">
        <f t="shared" si="122"/>
        <v xml:space="preserve"> </v>
      </c>
      <c r="DO37" s="91" t="str">
        <f t="shared" si="122"/>
        <v xml:space="preserve"> </v>
      </c>
      <c r="DP37" s="91" t="str">
        <f t="shared" si="123"/>
        <v xml:space="preserve"> </v>
      </c>
      <c r="DQ37" s="91" t="str">
        <f t="shared" si="123"/>
        <v xml:space="preserve"> </v>
      </c>
      <c r="DR37" s="91" t="str">
        <f t="shared" si="123"/>
        <v xml:space="preserve"> </v>
      </c>
      <c r="DS37" s="87">
        <f t="shared" si="156"/>
        <v>2010922.6</v>
      </c>
      <c r="DT37" s="92"/>
      <c r="DU37" s="88">
        <v>2010922.6</v>
      </c>
      <c r="DV37" s="87">
        <f t="shared" si="124"/>
        <v>2213739.9700000002</v>
      </c>
      <c r="DW37" s="92"/>
      <c r="DX37" s="88">
        <v>2213739.9700000002</v>
      </c>
      <c r="DY37" s="87">
        <f t="shared" si="125"/>
        <v>2440877.56</v>
      </c>
      <c r="DZ37" s="92">
        <v>0</v>
      </c>
      <c r="EA37" s="92">
        <v>2440877.56</v>
      </c>
      <c r="EB37" s="91">
        <f t="shared" si="185"/>
        <v>1.1008578699150331</v>
      </c>
      <c r="EC37" s="91" t="str">
        <f t="shared" si="185"/>
        <v xml:space="preserve"> </v>
      </c>
      <c r="ED37" s="91">
        <f t="shared" si="185"/>
        <v>1.1008578699150331</v>
      </c>
      <c r="EE37" s="91">
        <f t="shared" si="162"/>
        <v>0.90694429178987579</v>
      </c>
      <c r="EF37" s="91" t="str">
        <f t="shared" si="162"/>
        <v xml:space="preserve"> </v>
      </c>
      <c r="EG37" s="91">
        <f t="shared" si="162"/>
        <v>0.90694429178987579</v>
      </c>
      <c r="EH37" s="87">
        <f t="shared" si="126"/>
        <v>3290142.35</v>
      </c>
      <c r="EI37" s="88"/>
      <c r="EJ37" s="88">
        <v>3290142.35</v>
      </c>
      <c r="EK37" s="87">
        <f t="shared" si="127"/>
        <v>3339383.87</v>
      </c>
      <c r="EL37" s="92"/>
      <c r="EM37" s="88">
        <v>3339383.87</v>
      </c>
      <c r="EN37" s="87">
        <f t="shared" si="128"/>
        <v>6140014.6399999997</v>
      </c>
      <c r="EO37" s="92">
        <v>0</v>
      </c>
      <c r="EP37" s="92">
        <v>6140014.6399999997</v>
      </c>
      <c r="EQ37" s="91">
        <f t="shared" si="183"/>
        <v>1.0149663797981263</v>
      </c>
      <c r="ER37" s="91" t="str">
        <f t="shared" si="183"/>
        <v xml:space="preserve"> </v>
      </c>
      <c r="ES37" s="91">
        <f t="shared" si="183"/>
        <v>1.0149663797981263</v>
      </c>
      <c r="ET37" s="91">
        <f t="shared" si="184"/>
        <v>0.54387229767256717</v>
      </c>
      <c r="EU37" s="91"/>
      <c r="EV37" s="91">
        <f t="shared" si="184"/>
        <v>0.54387229767256717</v>
      </c>
      <c r="EW37" s="87">
        <f t="shared" si="131"/>
        <v>0</v>
      </c>
      <c r="EX37" s="92">
        <v>0</v>
      </c>
      <c r="EY37" s="87"/>
      <c r="EZ37" s="87">
        <f t="shared" si="132"/>
        <v>0</v>
      </c>
      <c r="FA37" s="88">
        <v>0</v>
      </c>
      <c r="FB37" s="87"/>
      <c r="FC37" s="87">
        <f t="shared" si="133"/>
        <v>0</v>
      </c>
      <c r="FD37" s="88">
        <v>0</v>
      </c>
      <c r="FE37" s="87">
        <v>0</v>
      </c>
      <c r="FF37" s="91" t="str">
        <f t="shared" si="186"/>
        <v xml:space="preserve"> </v>
      </c>
      <c r="FG37" s="91" t="str">
        <f t="shared" si="186"/>
        <v xml:space="preserve"> </v>
      </c>
      <c r="FH37" s="91" t="str">
        <f t="shared" si="134"/>
        <v xml:space="preserve"> </v>
      </c>
      <c r="FI37" s="91" t="str">
        <f t="shared" si="180"/>
        <v xml:space="preserve"> </v>
      </c>
      <c r="FJ37" s="91" t="str">
        <f t="shared" si="180"/>
        <v xml:space="preserve"> </v>
      </c>
      <c r="FK37" s="91" t="str">
        <f t="shared" si="160"/>
        <v xml:space="preserve"> </v>
      </c>
      <c r="FL37" s="87">
        <f t="shared" si="135"/>
        <v>2401893.17</v>
      </c>
      <c r="FM37" s="88">
        <v>2401893.17</v>
      </c>
      <c r="FN37" s="94">
        <v>0</v>
      </c>
      <c r="FO37" s="87">
        <f t="shared" si="136"/>
        <v>2603355.58</v>
      </c>
      <c r="FP37" s="88">
        <v>2603355.58</v>
      </c>
      <c r="FQ37" s="94">
        <v>0</v>
      </c>
      <c r="FR37" s="87">
        <f t="shared" si="137"/>
        <v>1471204.16</v>
      </c>
      <c r="FS37" s="92">
        <v>1471204.16</v>
      </c>
      <c r="FT37" s="87">
        <v>0</v>
      </c>
      <c r="FU37" s="91">
        <f t="shared" si="138"/>
        <v>1.0838765072969503</v>
      </c>
      <c r="FV37" s="91">
        <f t="shared" si="138"/>
        <v>1.0838765072969503</v>
      </c>
      <c r="FW37" s="91" t="str">
        <f>IF(FQ37=0," ",IF(FQ37/FN37*100&gt;200,"СВ.200",FQ37/FN37))</f>
        <v xml:space="preserve"> </v>
      </c>
      <c r="FX37" s="91">
        <f t="shared" si="139"/>
        <v>1.7695406598089012</v>
      </c>
      <c r="FY37" s="91">
        <f t="shared" si="139"/>
        <v>1.7695406598089012</v>
      </c>
      <c r="FZ37" s="91" t="str">
        <f t="shared" si="140"/>
        <v xml:space="preserve"> </v>
      </c>
      <c r="GA37" s="87">
        <f t="shared" si="141"/>
        <v>0</v>
      </c>
      <c r="GB37" s="88">
        <v>0</v>
      </c>
      <c r="GC37" s="87"/>
      <c r="GD37" s="87">
        <f t="shared" si="142"/>
        <v>204.24</v>
      </c>
      <c r="GE37" s="92">
        <v>204.24</v>
      </c>
      <c r="GF37" s="87">
        <v>0</v>
      </c>
      <c r="GG37" s="108" t="str">
        <f t="shared" si="165"/>
        <v xml:space="preserve"> </v>
      </c>
      <c r="GH37" s="108" t="str">
        <f t="shared" si="164"/>
        <v xml:space="preserve"> </v>
      </c>
      <c r="GI37" s="91" t="str">
        <f>IF(GC37&lt;0," ",IF(GF37&lt;0," ",IF(GF37=0," ",IF(GC37/GF37*100&gt;200,"СВ.200",GC37/GF37))))</f>
        <v xml:space="preserve"> </v>
      </c>
      <c r="GJ37" s="96">
        <f t="shared" si="166"/>
        <v>0.91837140223114277</v>
      </c>
      <c r="GK37" s="91">
        <f t="shared" si="166"/>
        <v>0.91420280664894149</v>
      </c>
      <c r="GL37" s="91">
        <f t="shared" si="166"/>
        <v>0.92309553608867778</v>
      </c>
      <c r="GM37" s="96">
        <f t="shared" si="167"/>
        <v>0.90648910644119052</v>
      </c>
      <c r="GN37" s="91">
        <f t="shared" si="167"/>
        <v>0.87098405839188986</v>
      </c>
      <c r="GO37" s="91">
        <f t="shared" si="167"/>
        <v>0.95206639077100608</v>
      </c>
      <c r="GP37" s="96">
        <f t="shared" si="168"/>
        <v>0.84228634320159779</v>
      </c>
      <c r="GQ37" s="91">
        <f t="shared" si="168"/>
        <v>0.83741187569194064</v>
      </c>
      <c r="GR37" s="91">
        <f t="shared" si="168"/>
        <v>0.8477572020553843</v>
      </c>
      <c r="GS37" s="96">
        <f t="shared" si="169"/>
        <v>0.85021683055370334</v>
      </c>
      <c r="GT37" s="91">
        <f t="shared" si="169"/>
        <v>0.80924854997593909</v>
      </c>
      <c r="GU37" s="91">
        <f t="shared" si="169"/>
        <v>0.89832834736070699</v>
      </c>
      <c r="GV37" s="96">
        <f t="shared" si="144"/>
        <v>6.0457666806610473E-2</v>
      </c>
      <c r="GW37" s="91">
        <f t="shared" si="144"/>
        <v>7.8610167091569108E-2</v>
      </c>
      <c r="GX37" s="91">
        <f t="shared" si="144"/>
        <v>4.0084207201929567E-2</v>
      </c>
      <c r="GY37" s="99">
        <f t="shared" si="170"/>
        <v>5.5727752954623032E-2</v>
      </c>
      <c r="GZ37" s="100">
        <f t="shared" si="170"/>
        <v>7.0963157906925325E-2</v>
      </c>
      <c r="HA37" s="91">
        <f t="shared" si="170"/>
        <v>3.7835900255731976E-2</v>
      </c>
      <c r="HB37" s="96">
        <f t="shared" si="145"/>
        <v>3.2744322225695739E-2</v>
      </c>
      <c r="HC37" s="91">
        <f t="shared" si="145"/>
        <v>6.1919107955074541E-2</v>
      </c>
      <c r="HD37" s="91" t="str">
        <f t="shared" si="91"/>
        <v xml:space="preserve"> </v>
      </c>
      <c r="HE37" s="96">
        <f t="shared" si="171"/>
        <v>4.2153999062528966E-2</v>
      </c>
      <c r="HF37" s="91">
        <f t="shared" si="171"/>
        <v>7.8049289331513033E-2</v>
      </c>
      <c r="HG37" s="91" t="str">
        <f t="shared" si="92"/>
        <v xml:space="preserve"> </v>
      </c>
      <c r="HH37" s="96" t="str">
        <f t="shared" si="172"/>
        <v xml:space="preserve"> </v>
      </c>
      <c r="HI37" s="91" t="str">
        <f t="shared" si="172"/>
        <v xml:space="preserve"> </v>
      </c>
      <c r="HJ37" s="91" t="str">
        <f t="shared" si="172"/>
        <v xml:space="preserve"> </v>
      </c>
      <c r="HK37" s="96">
        <f t="shared" si="146"/>
        <v>5.9919845374363191E-5</v>
      </c>
      <c r="HL37" s="91">
        <f t="shared" si="146"/>
        <v>1.1094324268940722E-4</v>
      </c>
      <c r="HM37" s="91" t="str">
        <f t="shared" si="146"/>
        <v xml:space="preserve"> </v>
      </c>
      <c r="HN37" s="96">
        <f t="shared" si="173"/>
        <v>3.7814922732425427E-2</v>
      </c>
      <c r="HO37" s="91" t="str">
        <f t="shared" si="173"/>
        <v xml:space="preserve"> </v>
      </c>
      <c r="HP37" s="91">
        <f t="shared" si="173"/>
        <v>8.0256503156560022E-2</v>
      </c>
      <c r="HQ37" s="96">
        <f t="shared" si="174"/>
        <v>1.7654746434209407E-2</v>
      </c>
      <c r="HR37" s="91" t="str">
        <f t="shared" si="174"/>
        <v xml:space="preserve"> </v>
      </c>
      <c r="HS37" s="91">
        <f t="shared" si="174"/>
        <v>3.8387777398996008E-2</v>
      </c>
      <c r="HT37" s="96">
        <f t="shared" si="175"/>
        <v>1.5032797434944085E-2</v>
      </c>
      <c r="HU37" s="91" t="str">
        <f t="shared" si="175"/>
        <v xml:space="preserve"> </v>
      </c>
      <c r="HV37" s="91">
        <f t="shared" si="175"/>
        <v>3.1904858389542295E-2</v>
      </c>
      <c r="HW37" s="96">
        <f t="shared" si="176"/>
        <v>1.1703661322896771E-2</v>
      </c>
      <c r="HX37" s="91" t="str">
        <f t="shared" si="176"/>
        <v xml:space="preserve"> </v>
      </c>
      <c r="HY37" s="91">
        <f t="shared" si="176"/>
        <v>2.5447974984565074E-2</v>
      </c>
      <c r="HZ37" s="96">
        <f t="shared" si="177"/>
        <v>9.0608043947632763E-3</v>
      </c>
      <c r="IA37" s="91">
        <f t="shared" si="177"/>
        <v>1.7133868938013743E-2</v>
      </c>
      <c r="IB37" s="141" t="str">
        <f t="shared" si="177"/>
        <v xml:space="preserve"> </v>
      </c>
      <c r="IC37" s="96">
        <f t="shared" si="178"/>
        <v>1.3763491839284761E-2</v>
      </c>
      <c r="ID37" s="91">
        <f t="shared" si="178"/>
        <v>2.5483483908200471E-2</v>
      </c>
      <c r="IE37" s="91" t="str">
        <f t="shared" si="178"/>
        <v xml:space="preserve"> </v>
      </c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spans="1:256" s="102" customFormat="1" outlineLevel="1" x14ac:dyDescent="0.2">
      <c r="A38" s="85">
        <v>27</v>
      </c>
      <c r="B38" s="86" t="s">
        <v>114</v>
      </c>
      <c r="C38" s="87">
        <f t="shared" si="147"/>
        <v>111677220.87</v>
      </c>
      <c r="D38" s="137">
        <v>68755682.280000001</v>
      </c>
      <c r="E38" s="88">
        <v>42921538.590000004</v>
      </c>
      <c r="F38" s="87">
        <f t="shared" si="148"/>
        <v>108401267.65000001</v>
      </c>
      <c r="G38" s="137">
        <v>63194116.57</v>
      </c>
      <c r="H38" s="88">
        <v>45207151.080000006</v>
      </c>
      <c r="I38" s="87">
        <f t="shared" si="149"/>
        <v>100132590.78</v>
      </c>
      <c r="J38" s="137">
        <v>60739780.799999997</v>
      </c>
      <c r="K38" s="88">
        <v>39392809.979999997</v>
      </c>
      <c r="L38" s="91">
        <f t="shared" si="150"/>
        <v>0.97066587801451976</v>
      </c>
      <c r="M38" s="91">
        <f t="shared" si="150"/>
        <v>0.91911118433308348</v>
      </c>
      <c r="N38" s="91">
        <f t="shared" si="150"/>
        <v>1.0532509449820262</v>
      </c>
      <c r="O38" s="91">
        <f t="shared" si="94"/>
        <v>1.0825772788418808</v>
      </c>
      <c r="P38" s="91">
        <f t="shared" si="94"/>
        <v>1.0404073860273135</v>
      </c>
      <c r="Q38" s="91">
        <f t="shared" si="94"/>
        <v>1.1475990441644552</v>
      </c>
      <c r="R38" s="87">
        <f t="shared" si="95"/>
        <v>93658618.599999994</v>
      </c>
      <c r="S38" s="88">
        <v>53587372.379999995</v>
      </c>
      <c r="T38" s="88">
        <v>40071246.219999999</v>
      </c>
      <c r="U38" s="87">
        <f t="shared" si="42"/>
        <v>92803088.319999993</v>
      </c>
      <c r="V38" s="88">
        <v>50382415.769999996</v>
      </c>
      <c r="W38" s="88">
        <v>42420672.549999997</v>
      </c>
      <c r="X38" s="87">
        <f t="shared" si="43"/>
        <v>81266625.489999995</v>
      </c>
      <c r="Y38" s="88">
        <v>44361902.890000001</v>
      </c>
      <c r="Z38" s="88">
        <v>36904722.599999994</v>
      </c>
      <c r="AA38" s="91">
        <f t="shared" si="151"/>
        <v>0.99086543990517495</v>
      </c>
      <c r="AB38" s="91">
        <f t="shared" si="151"/>
        <v>0.94019194321988886</v>
      </c>
      <c r="AC38" s="91">
        <f t="shared" si="151"/>
        <v>1.0586312269177038</v>
      </c>
      <c r="AD38" s="91">
        <f t="shared" si="96"/>
        <v>1.1419581871455899</v>
      </c>
      <c r="AE38" s="91">
        <f t="shared" si="96"/>
        <v>1.1357135850310229</v>
      </c>
      <c r="AF38" s="91">
        <f t="shared" si="96"/>
        <v>1.149464609442695</v>
      </c>
      <c r="AG38" s="87">
        <f t="shared" si="97"/>
        <v>63979512.319999993</v>
      </c>
      <c r="AH38" s="88">
        <v>34067066.619999997</v>
      </c>
      <c r="AI38" s="88">
        <v>29912445.699999999</v>
      </c>
      <c r="AJ38" s="87">
        <f t="shared" si="98"/>
        <v>62352740.530000001</v>
      </c>
      <c r="AK38" s="88">
        <v>30354164.649999999</v>
      </c>
      <c r="AL38" s="88">
        <v>31998575.879999999</v>
      </c>
      <c r="AM38" s="87">
        <f t="shared" si="99"/>
        <v>55671925.75</v>
      </c>
      <c r="AN38" s="94">
        <v>28930782.289999999</v>
      </c>
      <c r="AO38" s="94">
        <v>26741143.460000001</v>
      </c>
      <c r="AP38" s="91">
        <f t="shared" si="100"/>
        <v>0.9745735512664816</v>
      </c>
      <c r="AQ38" s="91">
        <f t="shared" si="100"/>
        <v>0.89101198493502698</v>
      </c>
      <c r="AR38" s="91">
        <f t="shared" si="100"/>
        <v>1.0697412107629836</v>
      </c>
      <c r="AS38" s="91">
        <f t="shared" si="101"/>
        <v>1.1200032995086397</v>
      </c>
      <c r="AT38" s="91">
        <f t="shared" si="101"/>
        <v>1.0491995807694421</v>
      </c>
      <c r="AU38" s="91">
        <f t="shared" si="101"/>
        <v>1.1966046226805589</v>
      </c>
      <c r="AV38" s="87">
        <f t="shared" si="102"/>
        <v>14339400</v>
      </c>
      <c r="AW38" s="88">
        <v>10417400</v>
      </c>
      <c r="AX38" s="88">
        <v>3922000</v>
      </c>
      <c r="AY38" s="87">
        <f t="shared" si="103"/>
        <v>14625984.16</v>
      </c>
      <c r="AZ38" s="88">
        <v>10625534.07</v>
      </c>
      <c r="BA38" s="88">
        <v>4000450.09</v>
      </c>
      <c r="BB38" s="87">
        <f t="shared" si="104"/>
        <v>13621118.890000001</v>
      </c>
      <c r="BC38" s="88">
        <v>9895236.120000001</v>
      </c>
      <c r="BD38" s="88">
        <v>3725882.7700000005</v>
      </c>
      <c r="BE38" s="91">
        <f t="shared" si="152"/>
        <v>1.0199857846213929</v>
      </c>
      <c r="BF38" s="91">
        <f t="shared" si="152"/>
        <v>1.0199794641657227</v>
      </c>
      <c r="BG38" s="138">
        <f t="shared" si="153"/>
        <v>1.0200025726670066</v>
      </c>
      <c r="BH38" s="139">
        <f t="shared" si="105"/>
        <v>1.0737725937285318</v>
      </c>
      <c r="BI38" s="139">
        <f t="shared" si="105"/>
        <v>1.0738029836927225</v>
      </c>
      <c r="BJ38" s="139">
        <f t="shared" si="154"/>
        <v>1.0736918837626228</v>
      </c>
      <c r="BK38" s="87">
        <f t="shared" si="106"/>
        <v>5803496.7300000004</v>
      </c>
      <c r="BL38" s="88">
        <v>5803496.7300000004</v>
      </c>
      <c r="BM38" s="92"/>
      <c r="BN38" s="87">
        <f t="shared" si="107"/>
        <v>5872834.5099999998</v>
      </c>
      <c r="BO38" s="88">
        <v>5872834.5099999998</v>
      </c>
      <c r="BP38" s="92"/>
      <c r="BQ38" s="87">
        <f t="shared" si="108"/>
        <v>3916032.53</v>
      </c>
      <c r="BR38" s="88">
        <v>3916032.53</v>
      </c>
      <c r="BS38" s="92">
        <v>0</v>
      </c>
      <c r="BT38" s="91">
        <f t="shared" si="109"/>
        <v>1.0119475866405803</v>
      </c>
      <c r="BU38" s="91">
        <f t="shared" si="109"/>
        <v>1.0119475866405803</v>
      </c>
      <c r="BV38" s="132"/>
      <c r="BW38" s="91">
        <f t="shared" si="163"/>
        <v>1.4996899195829714</v>
      </c>
      <c r="BX38" s="91">
        <f t="shared" si="110"/>
        <v>1.4996899195829714</v>
      </c>
      <c r="BY38" s="132"/>
      <c r="BZ38" s="87">
        <f t="shared" si="111"/>
        <v>0</v>
      </c>
      <c r="CA38" s="137">
        <v>0</v>
      </c>
      <c r="CB38" s="137"/>
      <c r="CC38" s="87">
        <f t="shared" si="112"/>
        <v>5208.17</v>
      </c>
      <c r="CD38" s="88">
        <v>5208.17</v>
      </c>
      <c r="CE38" s="92"/>
      <c r="CF38" s="87">
        <f t="shared" si="113"/>
        <v>-105867.52</v>
      </c>
      <c r="CG38" s="88">
        <v>-105867.52</v>
      </c>
      <c r="CH38" s="92">
        <v>0</v>
      </c>
      <c r="CI38" s="91">
        <f t="shared" si="179"/>
        <v>0</v>
      </c>
      <c r="CJ38" s="91">
        <f t="shared" si="179"/>
        <v>0</v>
      </c>
      <c r="CK38" s="132"/>
      <c r="CL38" s="91" t="str">
        <f t="shared" si="161"/>
        <v xml:space="preserve"> </v>
      </c>
      <c r="CM38" s="91" t="str">
        <f t="shared" si="155"/>
        <v xml:space="preserve"> </v>
      </c>
      <c r="CN38" s="132"/>
      <c r="CO38" s="87">
        <f t="shared" si="114"/>
        <v>1286000</v>
      </c>
      <c r="CP38" s="88">
        <v>1286000</v>
      </c>
      <c r="CQ38" s="92"/>
      <c r="CR38" s="87">
        <f t="shared" si="115"/>
        <v>1136730.28</v>
      </c>
      <c r="CS38" s="88">
        <v>1136730.28</v>
      </c>
      <c r="CT38" s="92"/>
      <c r="CU38" s="87">
        <f t="shared" si="116"/>
        <v>167539.17000000001</v>
      </c>
      <c r="CV38" s="88">
        <v>167539.17000000001</v>
      </c>
      <c r="CW38" s="92">
        <v>0</v>
      </c>
      <c r="CX38" s="91">
        <f t="shared" si="181"/>
        <v>0.88392712286158637</v>
      </c>
      <c r="CY38" s="91">
        <f t="shared" si="181"/>
        <v>0.88392712286158637</v>
      </c>
      <c r="CZ38" s="91" t="str">
        <f t="shared" si="181"/>
        <v xml:space="preserve"> </v>
      </c>
      <c r="DA38" s="91" t="str">
        <f t="shared" si="182"/>
        <v>СВ.200</v>
      </c>
      <c r="DB38" s="91" t="str">
        <f t="shared" si="182"/>
        <v>СВ.200</v>
      </c>
      <c r="DC38" s="91" t="str">
        <f t="shared" si="182"/>
        <v xml:space="preserve"> </v>
      </c>
      <c r="DD38" s="87">
        <f t="shared" si="119"/>
        <v>378200</v>
      </c>
      <c r="DE38" s="88">
        <v>263200</v>
      </c>
      <c r="DF38" s="88">
        <v>115000</v>
      </c>
      <c r="DG38" s="87">
        <f t="shared" si="120"/>
        <v>376491</v>
      </c>
      <c r="DH38" s="88">
        <v>263543.7</v>
      </c>
      <c r="DI38" s="88">
        <v>112947.3</v>
      </c>
      <c r="DJ38" s="87">
        <f t="shared" si="121"/>
        <v>367599</v>
      </c>
      <c r="DK38" s="92">
        <v>257319.3</v>
      </c>
      <c r="DL38" s="92">
        <v>110279.7</v>
      </c>
      <c r="DM38" s="91">
        <f t="shared" si="122"/>
        <v>0.99548122686409313</v>
      </c>
      <c r="DN38" s="91">
        <f t="shared" si="122"/>
        <v>1.0013058510638297</v>
      </c>
      <c r="DO38" s="91">
        <f t="shared" si="122"/>
        <v>0.98215043478260877</v>
      </c>
      <c r="DP38" s="91">
        <f t="shared" si="123"/>
        <v>1.0241894020386344</v>
      </c>
      <c r="DQ38" s="91">
        <f t="shared" si="123"/>
        <v>1.0241894020386346</v>
      </c>
      <c r="DR38" s="91">
        <f t="shared" si="123"/>
        <v>1.0241894020386346</v>
      </c>
      <c r="DS38" s="87">
        <f t="shared" si="156"/>
        <v>2245800</v>
      </c>
      <c r="DT38" s="92"/>
      <c r="DU38" s="88">
        <v>2245800</v>
      </c>
      <c r="DV38" s="87">
        <f t="shared" si="124"/>
        <v>2620495.19</v>
      </c>
      <c r="DW38" s="92"/>
      <c r="DX38" s="88">
        <v>2620495.19</v>
      </c>
      <c r="DY38" s="87">
        <f t="shared" si="125"/>
        <v>2448252.0499999998</v>
      </c>
      <c r="DZ38" s="92">
        <v>0</v>
      </c>
      <c r="EA38" s="92">
        <v>2448252.0499999998</v>
      </c>
      <c r="EB38" s="91">
        <f t="shared" si="185"/>
        <v>1.1668426351411523</v>
      </c>
      <c r="EC38" s="91" t="str">
        <f t="shared" si="185"/>
        <v xml:space="preserve"> </v>
      </c>
      <c r="ED38" s="91">
        <f t="shared" si="185"/>
        <v>1.1668426351411523</v>
      </c>
      <c r="EE38" s="91">
        <f t="shared" si="162"/>
        <v>1.0703535160932471</v>
      </c>
      <c r="EF38" s="91" t="str">
        <f t="shared" si="162"/>
        <v xml:space="preserve"> </v>
      </c>
      <c r="EG38" s="91">
        <f t="shared" si="162"/>
        <v>1.0703535160932471</v>
      </c>
      <c r="EH38" s="87">
        <f t="shared" si="126"/>
        <v>3876000.52</v>
      </c>
      <c r="EI38" s="88"/>
      <c r="EJ38" s="88">
        <v>3876000.52</v>
      </c>
      <c r="EK38" s="87">
        <f t="shared" si="127"/>
        <v>3688204.09</v>
      </c>
      <c r="EL38" s="92"/>
      <c r="EM38" s="88">
        <v>3688204.09</v>
      </c>
      <c r="EN38" s="87">
        <f t="shared" si="128"/>
        <v>3879164.62</v>
      </c>
      <c r="EO38" s="92">
        <v>0</v>
      </c>
      <c r="EP38" s="92">
        <v>3879164.62</v>
      </c>
      <c r="EQ38" s="91">
        <f t="shared" si="183"/>
        <v>0.95154891516887619</v>
      </c>
      <c r="ER38" s="91" t="str">
        <f t="shared" si="183"/>
        <v xml:space="preserve"> </v>
      </c>
      <c r="ES38" s="91">
        <f t="shared" si="183"/>
        <v>0.95154891516887619</v>
      </c>
      <c r="ET38" s="91">
        <f t="shared" si="184"/>
        <v>0.9507727697310252</v>
      </c>
      <c r="EU38" s="91" t="str">
        <f t="shared" si="184"/>
        <v xml:space="preserve"> </v>
      </c>
      <c r="EV38" s="91">
        <f t="shared" si="184"/>
        <v>0.9507727697310252</v>
      </c>
      <c r="EW38" s="87">
        <f t="shared" si="131"/>
        <v>0</v>
      </c>
      <c r="EX38" s="92">
        <v>0</v>
      </c>
      <c r="EY38" s="87"/>
      <c r="EZ38" s="87">
        <f t="shared" si="132"/>
        <v>0</v>
      </c>
      <c r="FA38" s="88">
        <v>0</v>
      </c>
      <c r="FB38" s="87"/>
      <c r="FC38" s="87">
        <f t="shared" si="133"/>
        <v>0</v>
      </c>
      <c r="FD38" s="88">
        <v>0</v>
      </c>
      <c r="FE38" s="87">
        <v>0</v>
      </c>
      <c r="FF38" s="91" t="str">
        <f t="shared" si="186"/>
        <v xml:space="preserve"> </v>
      </c>
      <c r="FG38" s="91" t="str">
        <f t="shared" si="186"/>
        <v xml:space="preserve"> </v>
      </c>
      <c r="FH38" s="91" t="str">
        <f t="shared" si="134"/>
        <v xml:space="preserve"> </v>
      </c>
      <c r="FI38" s="91" t="str">
        <f t="shared" si="180"/>
        <v xml:space="preserve"> </v>
      </c>
      <c r="FJ38" s="91" t="str">
        <f t="shared" si="180"/>
        <v xml:space="preserve"> </v>
      </c>
      <c r="FK38" s="91" t="str">
        <f t="shared" si="160"/>
        <v xml:space="preserve"> </v>
      </c>
      <c r="FL38" s="87">
        <f t="shared" si="135"/>
        <v>1750209.03</v>
      </c>
      <c r="FM38" s="88">
        <v>1750209.03</v>
      </c>
      <c r="FN38" s="94">
        <v>0</v>
      </c>
      <c r="FO38" s="87">
        <f t="shared" si="136"/>
        <v>2124400.39</v>
      </c>
      <c r="FP38" s="88">
        <v>2124400.39</v>
      </c>
      <c r="FQ38" s="94">
        <v>0</v>
      </c>
      <c r="FR38" s="87">
        <f t="shared" si="137"/>
        <v>1300861</v>
      </c>
      <c r="FS38" s="92">
        <v>1300861</v>
      </c>
      <c r="FT38" s="87">
        <v>0</v>
      </c>
      <c r="FU38" s="91">
        <f t="shared" si="138"/>
        <v>1.213798097019303</v>
      </c>
      <c r="FV38" s="91">
        <f t="shared" si="138"/>
        <v>1.213798097019303</v>
      </c>
      <c r="FW38" s="91" t="str">
        <f t="shared" si="138"/>
        <v xml:space="preserve"> </v>
      </c>
      <c r="FX38" s="91">
        <f t="shared" si="139"/>
        <v>1.6330725496421217</v>
      </c>
      <c r="FY38" s="91">
        <f t="shared" si="139"/>
        <v>1.6330725496421217</v>
      </c>
      <c r="FZ38" s="91" t="str">
        <f t="shared" si="140"/>
        <v xml:space="preserve"> </v>
      </c>
      <c r="GA38" s="87">
        <f t="shared" si="141"/>
        <v>0</v>
      </c>
      <c r="GB38" s="88">
        <v>0</v>
      </c>
      <c r="GC38" s="87"/>
      <c r="GD38" s="87">
        <f t="shared" si="142"/>
        <v>0</v>
      </c>
      <c r="GE38" s="92">
        <v>0</v>
      </c>
      <c r="GF38" s="87">
        <v>0</v>
      </c>
      <c r="GG38" s="91" t="str">
        <f>IF(GA38&lt;0," ",IF(GD38&lt;0," ",IF(GD38=0," ",IF(GA38/GD38*100&gt;200,"СВ.200",GA38/GD38))))</f>
        <v xml:space="preserve"> </v>
      </c>
      <c r="GH38" s="91" t="str">
        <f>IF(GB38&lt;0," ",IF(GE38&lt;0," ",IF(GE38=0," ",IF(GB38/GE38*100&gt;200,"СВ.200",GB38/GE38))))</f>
        <v xml:space="preserve"> </v>
      </c>
      <c r="GI38" s="91" t="str">
        <f>IF(GC38&lt;0," ",IF(GF38&lt;0," ",IF(GF38=0," ",IF(GC38/GF38*100&gt;200,"СВ.200",GC38/GF38))))</f>
        <v xml:space="preserve"> </v>
      </c>
      <c r="GJ38" s="96">
        <f t="shared" si="166"/>
        <v>0.81159016117489491</v>
      </c>
      <c r="GK38" s="91">
        <f t="shared" si="166"/>
        <v>0.73035994377510172</v>
      </c>
      <c r="GL38" s="91">
        <f t="shared" si="166"/>
        <v>0.93683904800740991</v>
      </c>
      <c r="GM38" s="96">
        <f t="shared" si="167"/>
        <v>0.85610703944567745</v>
      </c>
      <c r="GN38" s="91">
        <f t="shared" si="167"/>
        <v>0.79726434207196317</v>
      </c>
      <c r="GO38" s="91">
        <f t="shared" si="167"/>
        <v>0.93836199664365116</v>
      </c>
      <c r="GP38" s="96">
        <f t="shared" si="168"/>
        <v>0.6850527558431786</v>
      </c>
      <c r="GQ38" s="91">
        <f t="shared" si="168"/>
        <v>0.65215377171121158</v>
      </c>
      <c r="GR38" s="91">
        <f t="shared" si="168"/>
        <v>0.72459949773474264</v>
      </c>
      <c r="GS38" s="96">
        <f t="shared" si="169"/>
        <v>0.6718821717979655</v>
      </c>
      <c r="GT38" s="91">
        <f t="shared" si="169"/>
        <v>0.60247537133926521</v>
      </c>
      <c r="GU38" s="91">
        <f t="shared" si="169"/>
        <v>0.75431561916620304</v>
      </c>
      <c r="GV38" s="96">
        <f t="shared" si="144"/>
        <v>0.16761024353934942</v>
      </c>
      <c r="GW38" s="91">
        <f t="shared" si="144"/>
        <v>0.22305707094071864</v>
      </c>
      <c r="GX38" s="91">
        <f t="shared" si="144"/>
        <v>0.10095951161545924</v>
      </c>
      <c r="GY38" s="99">
        <f t="shared" si="170"/>
        <v>0.15760234303374959</v>
      </c>
      <c r="GZ38" s="100">
        <f t="shared" si="170"/>
        <v>0.21089766950648944</v>
      </c>
      <c r="HA38" s="91">
        <f t="shared" si="170"/>
        <v>9.4304258973847879E-2</v>
      </c>
      <c r="HB38" s="96">
        <f t="shared" si="145"/>
        <v>4.8187463259217952E-2</v>
      </c>
      <c r="HC38" s="91">
        <f t="shared" si="145"/>
        <v>8.8274674323827226E-2</v>
      </c>
      <c r="HD38" s="91" t="str">
        <f t="shared" si="91"/>
        <v xml:space="preserve"> </v>
      </c>
      <c r="HE38" s="96">
        <f t="shared" si="171"/>
        <v>6.3282748627389654E-2</v>
      </c>
      <c r="HF38" s="91">
        <f t="shared" si="171"/>
        <v>0.11656516306820197</v>
      </c>
      <c r="HG38" s="91" t="str">
        <f t="shared" si="92"/>
        <v xml:space="preserve"> </v>
      </c>
      <c r="HH38" s="96" t="str">
        <f t="shared" si="172"/>
        <v xml:space="preserve"> </v>
      </c>
      <c r="HI38" s="91" t="str">
        <f t="shared" si="172"/>
        <v xml:space="preserve"> </v>
      </c>
      <c r="HJ38" s="91" t="str">
        <f t="shared" si="172"/>
        <v xml:space="preserve"> </v>
      </c>
      <c r="HK38" s="96">
        <f t="shared" si="146"/>
        <v>5.6120653895066415E-5</v>
      </c>
      <c r="HL38" s="91">
        <f t="shared" si="146"/>
        <v>1.0337277243266258E-4</v>
      </c>
      <c r="HM38" s="91" t="str">
        <f t="shared" si="146"/>
        <v xml:space="preserve"> </v>
      </c>
      <c r="HN38" s="96">
        <f t="shared" si="173"/>
        <v>4.7733797196702087E-2</v>
      </c>
      <c r="HO38" s="91" t="str">
        <f t="shared" si="173"/>
        <v xml:space="preserve"> </v>
      </c>
      <c r="HP38" s="91">
        <f t="shared" si="173"/>
        <v>0.10511295971643479</v>
      </c>
      <c r="HQ38" s="96">
        <f t="shared" si="174"/>
        <v>3.9742255961164548E-2</v>
      </c>
      <c r="HR38" s="91" t="str">
        <f t="shared" si="174"/>
        <v xml:space="preserve"> </v>
      </c>
      <c r="HS38" s="91">
        <f t="shared" si="174"/>
        <v>8.6943555306739237E-2</v>
      </c>
      <c r="HT38" s="96">
        <f t="shared" si="175"/>
        <v>3.0126168463845734E-2</v>
      </c>
      <c r="HU38" s="91" t="str">
        <f t="shared" si="175"/>
        <v xml:space="preserve"> </v>
      </c>
      <c r="HV38" s="91">
        <f t="shared" si="175"/>
        <v>6.6339803621772789E-2</v>
      </c>
      <c r="HW38" s="96">
        <f t="shared" si="176"/>
        <v>2.8237155006782862E-2</v>
      </c>
      <c r="HX38" s="91" t="str">
        <f t="shared" si="176"/>
        <v xml:space="preserve"> </v>
      </c>
      <c r="HY38" s="91">
        <f t="shared" si="176"/>
        <v>6.1774013292959923E-2</v>
      </c>
      <c r="HZ38" s="96">
        <f t="shared" si="177"/>
        <v>1.6007321482298699E-2</v>
      </c>
      <c r="IA38" s="91">
        <f t="shared" si="177"/>
        <v>2.9323832280721177E-2</v>
      </c>
      <c r="IB38" s="141" t="str">
        <f t="shared" si="177"/>
        <v xml:space="preserve"> </v>
      </c>
      <c r="IC38" s="96">
        <f t="shared" si="178"/>
        <v>2.2891483769103948E-2</v>
      </c>
      <c r="ID38" s="91">
        <f t="shared" si="178"/>
        <v>4.2165512660172315E-2</v>
      </c>
      <c r="IE38" s="91" t="str">
        <f t="shared" si="178"/>
        <v xml:space="preserve"> </v>
      </c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spans="1:256" s="129" customFormat="1" ht="49.5" customHeight="1" x14ac:dyDescent="0.2">
      <c r="A39" s="4"/>
      <c r="B39" s="115" t="s">
        <v>115</v>
      </c>
      <c r="C39" s="119">
        <f>D39+E39</f>
        <v>4748688288.6400003</v>
      </c>
      <c r="D39" s="119">
        <f>SUM(D18:D38)</f>
        <v>2997158306.1600003</v>
      </c>
      <c r="E39" s="119">
        <f>SUM(E18:E38)</f>
        <v>1751529982.4799998</v>
      </c>
      <c r="F39" s="119">
        <f>G39+H39</f>
        <v>5178056737.539999</v>
      </c>
      <c r="G39" s="119">
        <f>SUM(G18:G38)</f>
        <v>3261748151.2599993</v>
      </c>
      <c r="H39" s="119">
        <f>SUM(H18:H38)</f>
        <v>1916308586.28</v>
      </c>
      <c r="I39" s="119">
        <f>J39+K39</f>
        <v>4249489490.9200001</v>
      </c>
      <c r="J39" s="119">
        <f>SUM(J18:J38)</f>
        <v>2636081720.75</v>
      </c>
      <c r="K39" s="119">
        <f>SUM(K18:K38)</f>
        <v>1613407770.1699998</v>
      </c>
      <c r="L39" s="121">
        <f>F39/C39</f>
        <v>1.090418326662365</v>
      </c>
      <c r="M39" s="121">
        <f t="shared" si="150"/>
        <v>1.088280236835069</v>
      </c>
      <c r="N39" s="121">
        <f t="shared" si="150"/>
        <v>1.0940769529772418</v>
      </c>
      <c r="O39" s="121">
        <f>IF(I39=0," ",IF(F39/I39*100&gt;200,"СВ.200",F39/I39))</f>
        <v>1.2185126586626684</v>
      </c>
      <c r="P39" s="121">
        <f t="shared" ref="P39:Q42" si="187">G39/J39</f>
        <v>1.2373471298651504</v>
      </c>
      <c r="Q39" s="121">
        <f t="shared" si="187"/>
        <v>1.187739777699276</v>
      </c>
      <c r="R39" s="122">
        <f t="shared" si="95"/>
        <v>4089402200.5699992</v>
      </c>
      <c r="S39" s="119">
        <f>SUM(S18:S38)</f>
        <v>2481133487.4099994</v>
      </c>
      <c r="T39" s="119">
        <f>SUM(T18:T38)</f>
        <v>1608268713.1599998</v>
      </c>
      <c r="U39" s="122">
        <f t="shared" si="42"/>
        <v>4523142606.8699999</v>
      </c>
      <c r="V39" s="119">
        <f>SUM(V18:V38)</f>
        <v>2746183936.75</v>
      </c>
      <c r="W39" s="119">
        <f>SUM(W18:W38)</f>
        <v>1776958670.1200001</v>
      </c>
      <c r="X39" s="122">
        <f t="shared" si="43"/>
        <v>3635555323.5899997</v>
      </c>
      <c r="Y39" s="119">
        <f>SUM(Y18:Y38)</f>
        <v>2153336985.1499996</v>
      </c>
      <c r="Z39" s="119">
        <f>SUM(Z18:Z38)</f>
        <v>1482218338.4400001</v>
      </c>
      <c r="AA39" s="121">
        <f t="shared" si="151"/>
        <v>1.1060645016133517</v>
      </c>
      <c r="AB39" s="121">
        <f t="shared" si="151"/>
        <v>1.1068263560525642</v>
      </c>
      <c r="AC39" s="121">
        <f t="shared" si="151"/>
        <v>1.1048891616056813</v>
      </c>
      <c r="AD39" s="121">
        <f>IF(X39=0," ",IF(U39/X39*100&gt;200,"СВ.200",U39/X39))</f>
        <v>1.2441407719807533</v>
      </c>
      <c r="AE39" s="121">
        <f t="shared" ref="AE39:AF42" si="188">V39/Y39</f>
        <v>1.2753154548909136</v>
      </c>
      <c r="AF39" s="121">
        <f t="shared" si="188"/>
        <v>1.1988508197720771</v>
      </c>
      <c r="AG39" s="122">
        <f t="shared" si="97"/>
        <v>3252853102.0500002</v>
      </c>
      <c r="AH39" s="119">
        <f t="shared" ref="AH39:AI39" si="189">SUM(AH18:AH38)</f>
        <v>1963875065.21</v>
      </c>
      <c r="AI39" s="119">
        <f t="shared" si="189"/>
        <v>1288978036.8400002</v>
      </c>
      <c r="AJ39" s="122">
        <f t="shared" si="98"/>
        <v>3643943858.3100004</v>
      </c>
      <c r="AK39" s="119">
        <f>SUM(AK18:AK38)</f>
        <v>2204597340.0800004</v>
      </c>
      <c r="AL39" s="119">
        <f>SUM(AL18:AL38)</f>
        <v>1439346518.2300003</v>
      </c>
      <c r="AM39" s="122">
        <f t="shared" si="99"/>
        <v>2913889243.6599998</v>
      </c>
      <c r="AN39" s="119">
        <f>SUM(AN18:AN38)</f>
        <v>1751482500.05</v>
      </c>
      <c r="AO39" s="119">
        <f>SUM(AO18:AO38)</f>
        <v>1162406743.6099999</v>
      </c>
      <c r="AP39" s="121">
        <f t="shared" si="100"/>
        <v>1.1202300700309917</v>
      </c>
      <c r="AQ39" s="121">
        <f t="shared" si="100"/>
        <v>1.1225751470316976</v>
      </c>
      <c r="AR39" s="121">
        <f t="shared" si="100"/>
        <v>1.1166571323112973</v>
      </c>
      <c r="AS39" s="121">
        <f>AJ39/AM39</f>
        <v>1.2505430212347444</v>
      </c>
      <c r="AT39" s="121">
        <f>AK39/AN39</f>
        <v>1.2587036068114099</v>
      </c>
      <c r="AU39" s="121">
        <f>IF(AO39=0," ",IF(AL39/AO39*100&gt;200,"СВ.200",AL39/AO39))</f>
        <v>1.238246875409488</v>
      </c>
      <c r="AV39" s="122">
        <f t="shared" si="102"/>
        <v>271118618.74000001</v>
      </c>
      <c r="AW39" s="119">
        <f>SUM(AW18:AW38)</f>
        <v>220819025.25</v>
      </c>
      <c r="AX39" s="119">
        <f>SUM(AX18:AX38)</f>
        <v>50299593.490000002</v>
      </c>
      <c r="AY39" s="122">
        <f t="shared" si="103"/>
        <v>281400265.81999999</v>
      </c>
      <c r="AZ39" s="119">
        <f>SUM(AZ18:AZ38)</f>
        <v>229196861.21000001</v>
      </c>
      <c r="BA39" s="119">
        <f>SUM(BA18:BA38)</f>
        <v>52203404.609999999</v>
      </c>
      <c r="BB39" s="122">
        <f t="shared" si="104"/>
        <v>261697345.94000003</v>
      </c>
      <c r="BC39" s="119">
        <f>SUM(BC18:BC38)</f>
        <v>212864010.23000002</v>
      </c>
      <c r="BD39" s="119">
        <f>SUM(BD18:BD38)</f>
        <v>48833335.710000001</v>
      </c>
      <c r="BE39" s="121">
        <f t="shared" si="152"/>
        <v>1.0379230579138499</v>
      </c>
      <c r="BF39" s="121">
        <f t="shared" si="152"/>
        <v>1.0379398285565071</v>
      </c>
      <c r="BG39" s="143">
        <f>BA39/AX39</f>
        <v>1.0378494335223303</v>
      </c>
      <c r="BH39" s="123">
        <f t="shared" si="105"/>
        <v>1.0752889556798078</v>
      </c>
      <c r="BI39" s="123">
        <f t="shared" si="105"/>
        <v>1.0767290391755389</v>
      </c>
      <c r="BJ39" s="123">
        <f t="shared" si="154"/>
        <v>1.0690116464706276</v>
      </c>
      <c r="BK39" s="122">
        <f t="shared" si="106"/>
        <v>127094096.70000002</v>
      </c>
      <c r="BL39" s="119">
        <f>SUM(BL18:BL38)</f>
        <v>127094096.70000002</v>
      </c>
      <c r="BM39" s="119">
        <f>SUM(BM18:BM38)</f>
        <v>0</v>
      </c>
      <c r="BN39" s="122">
        <f t="shared" si="107"/>
        <v>136781911.57999998</v>
      </c>
      <c r="BO39" s="119">
        <f>SUM(BO18:BO38)</f>
        <v>136781911.57999998</v>
      </c>
      <c r="BP39" s="119">
        <f>SUM(BP18:BP38)</f>
        <v>0</v>
      </c>
      <c r="BQ39" s="122">
        <f t="shared" si="108"/>
        <v>91206802.74000001</v>
      </c>
      <c r="BR39" s="119">
        <f>SUM(BR18:BR38)</f>
        <v>91206802.74000001</v>
      </c>
      <c r="BS39" s="119">
        <f>SUM(BS18:BS38)</f>
        <v>0</v>
      </c>
      <c r="BT39" s="121">
        <f t="shared" si="109"/>
        <v>1.0762255299934789</v>
      </c>
      <c r="BU39" s="121">
        <f t="shared" si="109"/>
        <v>1.0762255299934789</v>
      </c>
      <c r="BV39" s="118"/>
      <c r="BW39" s="121">
        <f t="shared" si="163"/>
        <v>1.4996897980287645</v>
      </c>
      <c r="BX39" s="121">
        <f t="shared" si="110"/>
        <v>1.4996897980287645</v>
      </c>
      <c r="BY39" s="118"/>
      <c r="BZ39" s="122">
        <f t="shared" si="111"/>
        <v>58141.66</v>
      </c>
      <c r="CA39" s="119">
        <f>SUM(CA18:CA38)</f>
        <v>58141.66</v>
      </c>
      <c r="CB39" s="119">
        <f>SUM(CB18:CB38)</f>
        <v>0</v>
      </c>
      <c r="CC39" s="122">
        <f t="shared" si="112"/>
        <v>118692.98</v>
      </c>
      <c r="CD39" s="119">
        <f>SUM(CD18:CD38)</f>
        <v>118692.98</v>
      </c>
      <c r="CE39" s="119">
        <f>SUM(CE18:CE38)</f>
        <v>0</v>
      </c>
      <c r="CF39" s="122">
        <f t="shared" si="113"/>
        <v>-1084776.6800000002</v>
      </c>
      <c r="CG39" s="119">
        <f>SUM(CG18:CG38)</f>
        <v>-1084776.6800000002</v>
      </c>
      <c r="CH39" s="119">
        <f>SUM(CH18:CH38)</f>
        <v>0</v>
      </c>
      <c r="CI39" s="124">
        <f t="shared" si="179"/>
        <v>0.48984918905903285</v>
      </c>
      <c r="CJ39" s="124">
        <f t="shared" si="179"/>
        <v>0.48984918905903285</v>
      </c>
      <c r="CK39" s="118"/>
      <c r="CL39" s="124" t="str">
        <f>IF(CC39&lt;0," ",IF(CF39&lt;0," ",IF(CF39=0," ",IF(CC39/CF39*100&gt;200,"СВ.200",CC39/CF39))))</f>
        <v xml:space="preserve"> </v>
      </c>
      <c r="CM39" s="124" t="str">
        <f t="shared" si="155"/>
        <v xml:space="preserve"> </v>
      </c>
      <c r="CN39" s="118"/>
      <c r="CO39" s="122">
        <f t="shared" si="114"/>
        <v>54937618.409999996</v>
      </c>
      <c r="CP39" s="119">
        <f>SUM(CP18:CP38)</f>
        <v>54937618.409999996</v>
      </c>
      <c r="CQ39" s="119">
        <f>SUM(CQ18:CQ38)</f>
        <v>0</v>
      </c>
      <c r="CR39" s="122">
        <f t="shared" si="115"/>
        <v>49452090.950000003</v>
      </c>
      <c r="CS39" s="119">
        <f>SUM(CS18:CS38)</f>
        <v>49452090.950000003</v>
      </c>
      <c r="CT39" s="119">
        <f>SUM(CT18:CT38)</f>
        <v>0</v>
      </c>
      <c r="CU39" s="122">
        <f t="shared" si="116"/>
        <v>15380530.68</v>
      </c>
      <c r="CV39" s="119">
        <f>SUM(CV18:CV38)</f>
        <v>15380530.68</v>
      </c>
      <c r="CW39" s="119">
        <f>SUM(CW18:CW38)</f>
        <v>0</v>
      </c>
      <c r="CX39" s="121">
        <f t="shared" si="181"/>
        <v>0.90014988602051427</v>
      </c>
      <c r="CY39" s="121">
        <f t="shared" si="181"/>
        <v>0.90014988602051427</v>
      </c>
      <c r="CZ39" s="121" t="str">
        <f t="shared" si="181"/>
        <v xml:space="preserve"> </v>
      </c>
      <c r="DA39" s="121" t="str">
        <f t="shared" si="182"/>
        <v>СВ.200</v>
      </c>
      <c r="DB39" s="121" t="str">
        <f t="shared" si="182"/>
        <v>СВ.200</v>
      </c>
      <c r="DC39" s="121" t="str">
        <f t="shared" si="182"/>
        <v xml:space="preserve"> </v>
      </c>
      <c r="DD39" s="122">
        <f t="shared" si="119"/>
        <v>41017224.140000001</v>
      </c>
      <c r="DE39" s="119">
        <f>SUM(DE18:DE38)</f>
        <v>28359081.600000001</v>
      </c>
      <c r="DF39" s="119">
        <f>SUM(DF18:DF38)</f>
        <v>12658142.539999999</v>
      </c>
      <c r="DG39" s="122">
        <f>SUM(DH39:DI39)</f>
        <v>38904745.359999999</v>
      </c>
      <c r="DH39" s="119">
        <f>SUM(DH18:DH38)</f>
        <v>26696593.309999999</v>
      </c>
      <c r="DI39" s="119">
        <f>SUM(DI18:DI38)</f>
        <v>12208152.050000004</v>
      </c>
      <c r="DJ39" s="122">
        <f>SUM(DK39:DL39)</f>
        <v>18416754.32</v>
      </c>
      <c r="DK39" s="119">
        <f>SUM(DK18:DK38)</f>
        <v>12689632.720000001</v>
      </c>
      <c r="DL39" s="119">
        <f>SUM(DL18:DL38)</f>
        <v>5727121.5999999996</v>
      </c>
      <c r="DM39" s="121">
        <f t="shared" ref="DM39:DO42" si="190">IF(DD39=0," ",IF(DG39/DD39*100&gt;200,"СВ.200",DG39/DD39))</f>
        <v>0.94849776345689096</v>
      </c>
      <c r="DN39" s="121">
        <f t="shared" si="190"/>
        <v>0.94137721688420251</v>
      </c>
      <c r="DO39" s="121">
        <f t="shared" si="190"/>
        <v>0.96445051170991203</v>
      </c>
      <c r="DP39" s="121" t="str">
        <f t="shared" si="123"/>
        <v>СВ.200</v>
      </c>
      <c r="DQ39" s="121" t="str">
        <f t="shared" si="123"/>
        <v>СВ.200</v>
      </c>
      <c r="DR39" s="121" t="str">
        <f t="shared" si="123"/>
        <v>СВ.200</v>
      </c>
      <c r="DS39" s="122">
        <f>SUM(DT39:DU39)</f>
        <v>60073284.460000001</v>
      </c>
      <c r="DT39" s="119">
        <f>SUM(DT18:DT38)</f>
        <v>0</v>
      </c>
      <c r="DU39" s="119">
        <f>SUM(DU18:DU38)</f>
        <v>60073284.460000001</v>
      </c>
      <c r="DV39" s="122">
        <f>SUM(DW39:DX39)</f>
        <v>66975893.759999998</v>
      </c>
      <c r="DW39" s="119">
        <f>SUM(DW18:DW38)</f>
        <v>0</v>
      </c>
      <c r="DX39" s="119">
        <f>SUM(DX18:DX38)</f>
        <v>66975893.759999998</v>
      </c>
      <c r="DY39" s="122">
        <f>SUM(DZ39:EA39)</f>
        <v>62899560.069999993</v>
      </c>
      <c r="DZ39" s="119">
        <f>SUM(DZ18:DZ38)</f>
        <v>0</v>
      </c>
      <c r="EA39" s="119">
        <f>SUM(EA18:EA38)</f>
        <v>62899560.069999993</v>
      </c>
      <c r="EB39" s="121">
        <f t="shared" ref="EB39:ED42" si="191">IF(DS39=0," ",IF(DV39/DS39*100&gt;200,"СВ.200",DV39/DS39))</f>
        <v>1.1149031447514097</v>
      </c>
      <c r="EC39" s="121" t="str">
        <f>IF(DW39&lt;=0," ",IF(DW39/DT39*100&gt;200,"СВ.200",DW39/DT39))</f>
        <v xml:space="preserve"> </v>
      </c>
      <c r="ED39" s="121">
        <f t="shared" si="191"/>
        <v>1.1149031447514097</v>
      </c>
      <c r="EE39" s="121">
        <f t="shared" ref="EE39:EG42" si="192">IF(DY39=0," ",IF(DV39/DY39*100&gt;200,"СВ.200",DV39/DY39))</f>
        <v>1.0648070302155295</v>
      </c>
      <c r="EF39" s="121" t="str">
        <f>IF(DW39&lt;=0," ",IF(DZ39/DW39*100&gt;200,"СВ.200",DZ39/DW39))</f>
        <v xml:space="preserve"> </v>
      </c>
      <c r="EG39" s="121">
        <f t="shared" si="192"/>
        <v>1.0648070302155295</v>
      </c>
      <c r="EH39" s="122">
        <f t="shared" si="126"/>
        <v>196109305.82999998</v>
      </c>
      <c r="EI39" s="119">
        <f>SUM(EI18:EI38)</f>
        <v>0</v>
      </c>
      <c r="EJ39" s="119">
        <f>SUM(EJ18:EJ38)</f>
        <v>196109305.82999998</v>
      </c>
      <c r="EK39" s="122">
        <f t="shared" si="127"/>
        <v>206139556.46999997</v>
      </c>
      <c r="EL39" s="119">
        <f>SUM(EL18:EL38)</f>
        <v>0</v>
      </c>
      <c r="EM39" s="119">
        <f>SUM(EM18:EM38)</f>
        <v>206139556.46999997</v>
      </c>
      <c r="EN39" s="122">
        <f t="shared" si="128"/>
        <v>202427496.28999996</v>
      </c>
      <c r="EO39" s="119">
        <f>SUM(EO18:EO38)</f>
        <v>0</v>
      </c>
      <c r="EP39" s="119">
        <f>SUM(EP18:EP38)</f>
        <v>202427496.28999996</v>
      </c>
      <c r="EQ39" s="121">
        <f t="shared" si="183"/>
        <v>1.0511462247931</v>
      </c>
      <c r="ER39" s="121" t="str">
        <f t="shared" si="183"/>
        <v xml:space="preserve"> </v>
      </c>
      <c r="ES39" s="121">
        <f t="shared" si="183"/>
        <v>1.0511462247931</v>
      </c>
      <c r="ET39" s="121">
        <f t="shared" si="184"/>
        <v>1.0183377270777585</v>
      </c>
      <c r="EU39" s="121" t="str">
        <f t="shared" si="184"/>
        <v xml:space="preserve"> </v>
      </c>
      <c r="EV39" s="121">
        <f t="shared" si="184"/>
        <v>1.0183377270777585</v>
      </c>
      <c r="EW39" s="122">
        <f t="shared" si="131"/>
        <v>41965904</v>
      </c>
      <c r="EX39" s="119">
        <f>SUM(EX18:EX38)</f>
        <v>41965904</v>
      </c>
      <c r="EY39" s="122">
        <f>SUM(EY18:EY38)</f>
        <v>0</v>
      </c>
      <c r="EZ39" s="122">
        <f t="shared" si="132"/>
        <v>42219399.090000004</v>
      </c>
      <c r="FA39" s="119">
        <f>SUM(FA18:FA38)</f>
        <v>42219399.090000004</v>
      </c>
      <c r="FB39" s="122">
        <f>SUM(FB18:FB38)</f>
        <v>0</v>
      </c>
      <c r="FC39" s="122">
        <f t="shared" si="133"/>
        <v>40551486.490000002</v>
      </c>
      <c r="FD39" s="119">
        <f>SUM(FD18:FD38)</f>
        <v>40551486.490000002</v>
      </c>
      <c r="FE39" s="122">
        <f>SUM(FE18:FE38)</f>
        <v>0</v>
      </c>
      <c r="FF39" s="121">
        <f t="shared" si="186"/>
        <v>1.0060405011172882</v>
      </c>
      <c r="FG39" s="121">
        <f t="shared" si="186"/>
        <v>1.0060405011172882</v>
      </c>
      <c r="FH39" s="121" t="str">
        <f t="shared" si="134"/>
        <v xml:space="preserve"> </v>
      </c>
      <c r="FI39" s="121">
        <f t="shared" si="180"/>
        <v>1.0411307388302846</v>
      </c>
      <c r="FJ39" s="121">
        <f t="shared" si="180"/>
        <v>1.0411307388302846</v>
      </c>
      <c r="FK39" s="121" t="str">
        <f>IF(FE39=0," ",IF(FB39/FE39*100&gt;200,"СВ.200",FB39/FE39))</f>
        <v xml:space="preserve"> </v>
      </c>
      <c r="FL39" s="122">
        <f t="shared" si="135"/>
        <v>44174881.460000001</v>
      </c>
      <c r="FM39" s="119">
        <f>SUM(FM18:FM38)</f>
        <v>44024531.460000001</v>
      </c>
      <c r="FN39" s="122">
        <f>SUM(FN18:FN38)</f>
        <v>150350</v>
      </c>
      <c r="FO39" s="122">
        <f t="shared" si="136"/>
        <v>57206417.439999998</v>
      </c>
      <c r="FP39" s="119">
        <f>SUM(FP18:FP38)</f>
        <v>57121272.439999998</v>
      </c>
      <c r="FQ39" s="122">
        <f>SUM(FQ18:FQ38)</f>
        <v>85145</v>
      </c>
      <c r="FR39" s="122">
        <f t="shared" si="137"/>
        <v>30396625.719999999</v>
      </c>
      <c r="FS39" s="119">
        <f>SUM(FS18:FS38)</f>
        <v>30269476.619999997</v>
      </c>
      <c r="FT39" s="122">
        <f>SUM(FT18:FT38)</f>
        <v>127149.1</v>
      </c>
      <c r="FU39" s="121">
        <f t="shared" si="138"/>
        <v>1.2949987764381428</v>
      </c>
      <c r="FV39" s="121">
        <f t="shared" si="138"/>
        <v>1.2974873450248867</v>
      </c>
      <c r="FW39" s="121">
        <f t="shared" si="138"/>
        <v>0.56631193880944464</v>
      </c>
      <c r="FX39" s="121">
        <f t="shared" si="139"/>
        <v>1.8819989418220202</v>
      </c>
      <c r="FY39" s="121">
        <f t="shared" si="139"/>
        <v>1.8870915132459929</v>
      </c>
      <c r="FZ39" s="121">
        <f t="shared" si="140"/>
        <v>1.4933243290856775</v>
      </c>
      <c r="GA39" s="122">
        <f t="shared" si="141"/>
        <v>-224.89</v>
      </c>
      <c r="GB39" s="119">
        <f>SUM(GB18:GB38)</f>
        <v>-224.89</v>
      </c>
      <c r="GC39" s="122">
        <f>SUM(GC18:GC38)</f>
        <v>0</v>
      </c>
      <c r="GD39" s="122">
        <f t="shared" si="142"/>
        <v>-225745.63999999996</v>
      </c>
      <c r="GE39" s="119">
        <f>SUM(GE18:GE38)</f>
        <v>-22677.699999999997</v>
      </c>
      <c r="GF39" s="122">
        <f>SUM(GF18:GF38)</f>
        <v>-203067.93999999997</v>
      </c>
      <c r="GG39" s="121" t="str">
        <f t="shared" si="164"/>
        <v xml:space="preserve"> </v>
      </c>
      <c r="GH39" s="124" t="str">
        <f t="shared" si="164"/>
        <v xml:space="preserve"> </v>
      </c>
      <c r="GI39" s="121" t="str">
        <f t="shared" si="164"/>
        <v xml:space="preserve"> </v>
      </c>
      <c r="GJ39" s="121">
        <f t="shared" si="166"/>
        <v>0.85552754780502216</v>
      </c>
      <c r="GK39" s="121">
        <f t="shared" si="166"/>
        <v>0.81687034517933943</v>
      </c>
      <c r="GL39" s="121">
        <f t="shared" si="166"/>
        <v>0.9186879881481067</v>
      </c>
      <c r="GM39" s="121">
        <f t="shared" si="167"/>
        <v>0.87352125249575052</v>
      </c>
      <c r="GN39" s="121">
        <f t="shared" si="167"/>
        <v>0.84193622848813787</v>
      </c>
      <c r="GO39" s="121">
        <f t="shared" si="167"/>
        <v>0.92728211042955744</v>
      </c>
      <c r="GP39" s="121">
        <f t="shared" si="168"/>
        <v>0.80149770373529161</v>
      </c>
      <c r="GQ39" s="121">
        <f t="shared" si="168"/>
        <v>0.81338058656341394</v>
      </c>
      <c r="GR39" s="121">
        <f t="shared" si="168"/>
        <v>0.78423449060372963</v>
      </c>
      <c r="GS39" s="121">
        <f t="shared" si="169"/>
        <v>0.8056221470389584</v>
      </c>
      <c r="GT39" s="121">
        <f t="shared" si="169"/>
        <v>0.80278575319650802</v>
      </c>
      <c r="GU39" s="121">
        <f t="shared" si="169"/>
        <v>0.81000562502266837</v>
      </c>
      <c r="GV39" s="121">
        <f t="shared" si="144"/>
        <v>7.1982770896629328E-2</v>
      </c>
      <c r="GW39" s="121">
        <f t="shared" si="144"/>
        <v>9.8853087880795443E-2</v>
      </c>
      <c r="GX39" s="121">
        <f t="shared" si="144"/>
        <v>3.2946114916778006E-2</v>
      </c>
      <c r="GY39" s="144">
        <f t="shared" si="170"/>
        <v>6.2213441024962082E-2</v>
      </c>
      <c r="GZ39" s="144">
        <f t="shared" si="170"/>
        <v>8.3460127394542047E-2</v>
      </c>
      <c r="HA39" s="121">
        <f t="shared" si="170"/>
        <v>2.9377950926947918E-2</v>
      </c>
      <c r="HB39" s="121">
        <f t="shared" si="145"/>
        <v>2.5087447342139763E-2</v>
      </c>
      <c r="HC39" s="121">
        <f t="shared" si="145"/>
        <v>4.2356028512484135E-2</v>
      </c>
      <c r="HD39" s="121" t="str">
        <f t="shared" si="91"/>
        <v xml:space="preserve"> </v>
      </c>
      <c r="HE39" s="121">
        <f t="shared" si="171"/>
        <v>3.0240459668958487E-2</v>
      </c>
      <c r="HF39" s="121">
        <f t="shared" si="171"/>
        <v>4.9807993466699819E-2</v>
      </c>
      <c r="HG39" s="121" t="str">
        <f t="shared" si="92"/>
        <v xml:space="preserve"> </v>
      </c>
      <c r="HH39" s="121" t="str">
        <f t="shared" si="172"/>
        <v xml:space="preserve"> </v>
      </c>
      <c r="HI39" s="121" t="str">
        <f t="shared" si="172"/>
        <v xml:space="preserve"> </v>
      </c>
      <c r="HJ39" s="121" t="str">
        <f t="shared" si="172"/>
        <v xml:space="preserve"> </v>
      </c>
      <c r="HK39" s="121">
        <f t="shared" si="146"/>
        <v>2.6241264164371586E-5</v>
      </c>
      <c r="HL39" s="121">
        <f t="shared" si="146"/>
        <v>4.322105974462455E-5</v>
      </c>
      <c r="HM39" s="121" t="str">
        <f t="shared" si="146"/>
        <v xml:space="preserve"> </v>
      </c>
      <c r="HN39" s="121">
        <f t="shared" si="173"/>
        <v>5.5679938351236254E-2</v>
      </c>
      <c r="HO39" s="121" t="str">
        <f t="shared" si="173"/>
        <v xml:space="preserve"> </v>
      </c>
      <c r="HP39" s="121">
        <f t="shared" si="173"/>
        <v>0.13657063270654857</v>
      </c>
      <c r="HQ39" s="121">
        <f t="shared" si="174"/>
        <v>4.5574410180413895E-2</v>
      </c>
      <c r="HR39" s="121" t="str">
        <f t="shared" si="174"/>
        <v xml:space="preserve"> </v>
      </c>
      <c r="HS39" s="121">
        <f t="shared" si="174"/>
        <v>0.11600695049147042</v>
      </c>
      <c r="HT39" s="121">
        <f t="shared" si="175"/>
        <v>1.7301224839535272E-2</v>
      </c>
      <c r="HU39" s="121" t="str">
        <f t="shared" si="175"/>
        <v xml:space="preserve"> </v>
      </c>
      <c r="HV39" s="121">
        <f t="shared" si="175"/>
        <v>4.2436096247601619E-2</v>
      </c>
      <c r="HW39" s="121">
        <f t="shared" si="176"/>
        <v>1.4807380527483987E-2</v>
      </c>
      <c r="HX39" s="121" t="str">
        <f t="shared" si="176"/>
        <v xml:space="preserve"> </v>
      </c>
      <c r="HY39" s="121">
        <f t="shared" si="176"/>
        <v>3.7691306436225126E-2</v>
      </c>
      <c r="HZ39" s="121">
        <f t="shared" si="177"/>
        <v>8.3609305909239356E-3</v>
      </c>
      <c r="IA39" s="121">
        <f t="shared" si="177"/>
        <v>1.4057008646926413E-2</v>
      </c>
      <c r="IB39" s="127">
        <f t="shared" si="177"/>
        <v>8.5782975896669478E-5</v>
      </c>
      <c r="IC39" s="121">
        <f t="shared" si="178"/>
        <v>1.26474936591899E-2</v>
      </c>
      <c r="ID39" s="121">
        <f t="shared" si="178"/>
        <v>2.080023543783479E-2</v>
      </c>
      <c r="IE39" s="121">
        <f t="shared" si="178"/>
        <v>4.791613976832115E-5</v>
      </c>
      <c r="IF39" s="128"/>
      <c r="IG39" s="128"/>
      <c r="IH39" s="128"/>
      <c r="II39" s="128"/>
      <c r="IJ39" s="128"/>
      <c r="IK39" s="128"/>
      <c r="IL39" s="128"/>
      <c r="IM39" s="128"/>
      <c r="IN39" s="128"/>
      <c r="IO39" s="128"/>
      <c r="IP39" s="128"/>
      <c r="IQ39" s="128"/>
      <c r="IR39" s="128"/>
      <c r="IS39" s="128"/>
      <c r="IT39" s="128"/>
      <c r="IU39" s="128"/>
      <c r="IV39" s="128"/>
    </row>
    <row r="40" spans="1:256" s="129" customFormat="1" ht="31.5" x14ac:dyDescent="0.2">
      <c r="A40" s="4"/>
      <c r="B40" s="115" t="s">
        <v>116</v>
      </c>
      <c r="C40" s="119">
        <f>C16+C39</f>
        <v>11083467312.560001</v>
      </c>
      <c r="D40" s="119">
        <f>D39+D16</f>
        <v>9331937330.0799999</v>
      </c>
      <c r="E40" s="119">
        <f>E39</f>
        <v>1751529982.4799998</v>
      </c>
      <c r="F40" s="119">
        <f>F16+F39</f>
        <v>12170952570.700001</v>
      </c>
      <c r="G40" s="119">
        <f>G39+G16</f>
        <v>10254643984.42</v>
      </c>
      <c r="H40" s="119">
        <f>H39</f>
        <v>1916308586.28</v>
      </c>
      <c r="I40" s="119">
        <f>I16+I39</f>
        <v>9779661714.5299988</v>
      </c>
      <c r="J40" s="119">
        <f>J39+J16</f>
        <v>8166253944.3599987</v>
      </c>
      <c r="K40" s="119">
        <f>K39</f>
        <v>1613407770.1699998</v>
      </c>
      <c r="L40" s="121">
        <f t="shared" si="150"/>
        <v>1.0981177845770014</v>
      </c>
      <c r="M40" s="121">
        <f t="shared" si="150"/>
        <v>1.0988762163421097</v>
      </c>
      <c r="N40" s="121">
        <f t="shared" si="150"/>
        <v>1.0940769529772418</v>
      </c>
      <c r="O40" s="121">
        <f>IF(I40=0," ",IF(F40/I40*100&gt;200,"СВ.200",F40/I40))</f>
        <v>1.2445167252173124</v>
      </c>
      <c r="P40" s="121">
        <f t="shared" si="187"/>
        <v>1.2557341535407851</v>
      </c>
      <c r="Q40" s="121">
        <f t="shared" si="187"/>
        <v>1.187739777699276</v>
      </c>
      <c r="R40" s="122">
        <f>S40+T40</f>
        <v>9595936369.6299992</v>
      </c>
      <c r="S40" s="119">
        <f>S39+S16</f>
        <v>7987667656.4699993</v>
      </c>
      <c r="T40" s="119">
        <f>T39</f>
        <v>1608268713.1599998</v>
      </c>
      <c r="U40" s="122">
        <f>V40+W40</f>
        <v>10613055918.769999</v>
      </c>
      <c r="V40" s="119">
        <f>V39+V16</f>
        <v>8836097248.6499977</v>
      </c>
      <c r="W40" s="119">
        <f>W39</f>
        <v>1776958670.1200001</v>
      </c>
      <c r="X40" s="122">
        <f>Y40+Z40</f>
        <v>8434024229.6399994</v>
      </c>
      <c r="Y40" s="119">
        <f>Y39+Y16</f>
        <v>6951805891.1999989</v>
      </c>
      <c r="Z40" s="119">
        <f>Z39</f>
        <v>1482218338.4400001</v>
      </c>
      <c r="AA40" s="121">
        <f t="shared" si="151"/>
        <v>1.1059948200947916</v>
      </c>
      <c r="AB40" s="121">
        <f t="shared" si="151"/>
        <v>1.1062174377639225</v>
      </c>
      <c r="AC40" s="121">
        <f t="shared" si="151"/>
        <v>1.1048891616056813</v>
      </c>
      <c r="AD40" s="121">
        <f>IF(X40=0," ",IF(U40/X40*100&gt;200,"СВ.200",U40/X40))</f>
        <v>1.2583620380733729</v>
      </c>
      <c r="AE40" s="121">
        <f t="shared" si="188"/>
        <v>1.2710506287057359</v>
      </c>
      <c r="AF40" s="121">
        <f t="shared" si="188"/>
        <v>1.1988508197720771</v>
      </c>
      <c r="AG40" s="122">
        <f>AH40+AI40</f>
        <v>7120500901.0200005</v>
      </c>
      <c r="AH40" s="119">
        <f>AH39+AH16</f>
        <v>5831522864.1800003</v>
      </c>
      <c r="AI40" s="119">
        <f>AI39</f>
        <v>1288978036.8400002</v>
      </c>
      <c r="AJ40" s="122">
        <f>AK40+AL40</f>
        <v>7985648992.1900015</v>
      </c>
      <c r="AK40" s="119">
        <f>AK39+AK16</f>
        <v>6546302473.960001</v>
      </c>
      <c r="AL40" s="119">
        <f>AL39</f>
        <v>1439346518.2300003</v>
      </c>
      <c r="AM40" s="122">
        <f>AN40+AO40</f>
        <v>6301953905.579999</v>
      </c>
      <c r="AN40" s="119">
        <f>AN39+AN16</f>
        <v>5139547161.9699993</v>
      </c>
      <c r="AO40" s="119">
        <f>AO39</f>
        <v>1162406743.6099999</v>
      </c>
      <c r="AP40" s="121">
        <f t="shared" si="100"/>
        <v>1.1215010156162006</v>
      </c>
      <c r="AQ40" s="121">
        <f t="shared" si="100"/>
        <v>1.1225716894930686</v>
      </c>
      <c r="AR40" s="121">
        <f t="shared" si="100"/>
        <v>1.1166571323112973</v>
      </c>
      <c r="AS40" s="121">
        <f>AJ40/AM40</f>
        <v>1.2671703271455528</v>
      </c>
      <c r="AT40" s="121">
        <f>AK40/AN40</f>
        <v>1.2737119181236951</v>
      </c>
      <c r="AU40" s="121">
        <f>IF(AO40=0," ",IF(AL40/AO40*100&gt;200,"СВ.200",AL40/AO40))</f>
        <v>1.238246875409488</v>
      </c>
      <c r="AV40" s="122">
        <f>AW40+AX40</f>
        <v>342335809.81999999</v>
      </c>
      <c r="AW40" s="119">
        <f>AW39+AW16</f>
        <v>292036216.32999998</v>
      </c>
      <c r="AX40" s="119">
        <f>AX39</f>
        <v>50299593.490000002</v>
      </c>
      <c r="AY40" s="122">
        <f>AZ40+BA40</f>
        <v>352773374.93000001</v>
      </c>
      <c r="AZ40" s="119">
        <f>AZ39+AZ16</f>
        <v>300569970.31999999</v>
      </c>
      <c r="BA40" s="119">
        <f>BA39</f>
        <v>52203404.609999999</v>
      </c>
      <c r="BB40" s="122">
        <f>BC40+BD40</f>
        <v>327982636.80000001</v>
      </c>
      <c r="BC40" s="119">
        <f>BC39+BC16</f>
        <v>279149301.09000003</v>
      </c>
      <c r="BD40" s="119">
        <f>BD39</f>
        <v>48833335.710000001</v>
      </c>
      <c r="BE40" s="121">
        <f t="shared" si="152"/>
        <v>1.0304892588230488</v>
      </c>
      <c r="BF40" s="121">
        <f t="shared" si="152"/>
        <v>1.029221560590132</v>
      </c>
      <c r="BG40" s="143">
        <f t="shared" si="153"/>
        <v>1.0378494335223303</v>
      </c>
      <c r="BH40" s="123">
        <f t="shared" si="105"/>
        <v>1.0755855199283524</v>
      </c>
      <c r="BI40" s="123">
        <f t="shared" si="105"/>
        <v>1.0767355287882083</v>
      </c>
      <c r="BJ40" s="123">
        <f t="shared" si="154"/>
        <v>1.0690116464706276</v>
      </c>
      <c r="BK40" s="122">
        <f>BL40+BM40</f>
        <v>575715213.21000004</v>
      </c>
      <c r="BL40" s="119">
        <f>BL39+BL16</f>
        <v>575715213.21000004</v>
      </c>
      <c r="BM40" s="119">
        <f>BM39</f>
        <v>0</v>
      </c>
      <c r="BN40" s="122">
        <f>BO40+BP40</f>
        <v>612665333.8499999</v>
      </c>
      <c r="BO40" s="119">
        <f>BO39+BO16</f>
        <v>612665333.8499999</v>
      </c>
      <c r="BP40" s="119">
        <f>BP39</f>
        <v>0</v>
      </c>
      <c r="BQ40" s="122">
        <f>BR40+BS40</f>
        <v>408528039.35000002</v>
      </c>
      <c r="BR40" s="119">
        <f>BR39+BR16</f>
        <v>408528039.35000002</v>
      </c>
      <c r="BS40" s="119">
        <f>BS39</f>
        <v>0</v>
      </c>
      <c r="BT40" s="121">
        <f t="shared" si="109"/>
        <v>1.0641812475893733</v>
      </c>
      <c r="BU40" s="121">
        <f t="shared" si="109"/>
        <v>1.0641812475893733</v>
      </c>
      <c r="BV40" s="118"/>
      <c r="BW40" s="121">
        <f t="shared" si="163"/>
        <v>1.4996898005453878</v>
      </c>
      <c r="BX40" s="121">
        <f t="shared" si="110"/>
        <v>1.4996898005453878</v>
      </c>
      <c r="BY40" s="118"/>
      <c r="BZ40" s="122">
        <f>CA40+CB40</f>
        <v>205641.66</v>
      </c>
      <c r="CA40" s="119">
        <f>CA39+CA16</f>
        <v>205641.66</v>
      </c>
      <c r="CB40" s="119">
        <f>CB39</f>
        <v>0</v>
      </c>
      <c r="CC40" s="122">
        <f>CD40+CE40</f>
        <v>926312.9</v>
      </c>
      <c r="CD40" s="119">
        <f>CD39+CD16</f>
        <v>926312.9</v>
      </c>
      <c r="CE40" s="119">
        <f>CE39</f>
        <v>0</v>
      </c>
      <c r="CF40" s="122">
        <f>CG40+CH40</f>
        <v>-4330383.01</v>
      </c>
      <c r="CG40" s="119">
        <f>CG39+CG16</f>
        <v>-4330383.01</v>
      </c>
      <c r="CH40" s="119">
        <f>CH39</f>
        <v>0</v>
      </c>
      <c r="CI40" s="124">
        <f t="shared" si="179"/>
        <v>0.22200021180747886</v>
      </c>
      <c r="CJ40" s="124">
        <f t="shared" si="179"/>
        <v>0.22200021180747886</v>
      </c>
      <c r="CK40" s="118"/>
      <c r="CL40" s="124" t="str">
        <f t="shared" si="161"/>
        <v xml:space="preserve"> </v>
      </c>
      <c r="CM40" s="124" t="str">
        <f t="shared" si="155"/>
        <v xml:space="preserve"> </v>
      </c>
      <c r="CN40" s="118"/>
      <c r="CO40" s="122">
        <f>CP40+CQ40</f>
        <v>194472918.41</v>
      </c>
      <c r="CP40" s="119">
        <f>CP39+CP16</f>
        <v>194472918.41</v>
      </c>
      <c r="CQ40" s="119">
        <f>CQ39</f>
        <v>0</v>
      </c>
      <c r="CR40" s="122">
        <f>CS40+CT40</f>
        <v>182115258.92000002</v>
      </c>
      <c r="CS40" s="119">
        <f>CS39+CS16</f>
        <v>182115258.92000002</v>
      </c>
      <c r="CT40" s="119">
        <f>CT39</f>
        <v>0</v>
      </c>
      <c r="CU40" s="122">
        <f>CV40+CW40</f>
        <v>58812323.240000002</v>
      </c>
      <c r="CV40" s="119">
        <f>CV39+CV16</f>
        <v>58812323.240000002</v>
      </c>
      <c r="CW40" s="119">
        <f>CW39</f>
        <v>0</v>
      </c>
      <c r="CX40" s="121">
        <f t="shared" si="181"/>
        <v>0.93645562790420622</v>
      </c>
      <c r="CY40" s="121">
        <f t="shared" si="181"/>
        <v>0.93645562790420622</v>
      </c>
      <c r="CZ40" s="121" t="str">
        <f t="shared" si="181"/>
        <v xml:space="preserve"> </v>
      </c>
      <c r="DA40" s="121" t="str">
        <f t="shared" si="182"/>
        <v>СВ.200</v>
      </c>
      <c r="DB40" s="121" t="str">
        <f t="shared" si="182"/>
        <v>СВ.200</v>
      </c>
      <c r="DC40" s="121" t="str">
        <f t="shared" si="182"/>
        <v xml:space="preserve"> </v>
      </c>
      <c r="DD40" s="122">
        <f>DE40+DF40</f>
        <v>44175839.140000001</v>
      </c>
      <c r="DE40" s="119">
        <f>DE39+DE16</f>
        <v>31517696.600000001</v>
      </c>
      <c r="DF40" s="119">
        <f>DF39</f>
        <v>12658142.539999999</v>
      </c>
      <c r="DG40" s="122">
        <f>DH40+DI40</f>
        <v>41998961.359999999</v>
      </c>
      <c r="DH40" s="119">
        <f>DH39+DH16</f>
        <v>29790809.309999999</v>
      </c>
      <c r="DI40" s="119">
        <f>DI39</f>
        <v>12208152.050000004</v>
      </c>
      <c r="DJ40" s="122">
        <f>DK40+DL40</f>
        <v>19787540.689999998</v>
      </c>
      <c r="DK40" s="119">
        <f>DK39+DK16</f>
        <v>14060419.09</v>
      </c>
      <c r="DL40" s="119">
        <f>DL39</f>
        <v>5727121.5999999996</v>
      </c>
      <c r="DM40" s="121">
        <f t="shared" si="190"/>
        <v>0.95072243510528143</v>
      </c>
      <c r="DN40" s="121">
        <f t="shared" si="190"/>
        <v>0.94520896270065613</v>
      </c>
      <c r="DO40" s="121">
        <f t="shared" si="190"/>
        <v>0.96445051170991203</v>
      </c>
      <c r="DP40" s="121" t="str">
        <f t="shared" si="123"/>
        <v>СВ.200</v>
      </c>
      <c r="DQ40" s="121" t="str">
        <f t="shared" si="123"/>
        <v>СВ.200</v>
      </c>
      <c r="DR40" s="121" t="str">
        <f t="shared" si="123"/>
        <v>СВ.200</v>
      </c>
      <c r="DS40" s="122">
        <f>DT40+DU40</f>
        <v>345662155.45999998</v>
      </c>
      <c r="DT40" s="119">
        <f>DT39+DT16</f>
        <v>285588871</v>
      </c>
      <c r="DU40" s="119">
        <f>DU39</f>
        <v>60073284.460000001</v>
      </c>
      <c r="DV40" s="122">
        <f>DW40+DX40</f>
        <v>352546109.65000004</v>
      </c>
      <c r="DW40" s="119">
        <f>DW39+DW16</f>
        <v>285570215.89000005</v>
      </c>
      <c r="DX40" s="119">
        <f>DX39</f>
        <v>66975893.759999998</v>
      </c>
      <c r="DY40" s="122">
        <f>DZ40+EA40</f>
        <v>349990225.19999999</v>
      </c>
      <c r="DZ40" s="119">
        <f>DZ39+DZ16</f>
        <v>287090665.13</v>
      </c>
      <c r="EA40" s="119">
        <f>EA39</f>
        <v>62899560.069999993</v>
      </c>
      <c r="EB40" s="121">
        <f t="shared" si="191"/>
        <v>1.0199152672089284</v>
      </c>
      <c r="EC40" s="121">
        <f t="shared" si="191"/>
        <v>0.99993467844200434</v>
      </c>
      <c r="ED40" s="121">
        <f t="shared" si="191"/>
        <v>1.1149031447514097</v>
      </c>
      <c r="EE40" s="121">
        <f t="shared" si="192"/>
        <v>1.0073027309506701</v>
      </c>
      <c r="EF40" s="121">
        <f t="shared" si="192"/>
        <v>0.99470394051540667</v>
      </c>
      <c r="EG40" s="121">
        <f t="shared" si="192"/>
        <v>1.0648070302155295</v>
      </c>
      <c r="EH40" s="122">
        <f>EI40+EJ40</f>
        <v>763073205.82999992</v>
      </c>
      <c r="EI40" s="119">
        <f>EI39+EI16</f>
        <v>566963900</v>
      </c>
      <c r="EJ40" s="119">
        <f>EJ39</f>
        <v>196109305.82999998</v>
      </c>
      <c r="EK40" s="122">
        <f>EL40+EM40</f>
        <v>814475705.66000009</v>
      </c>
      <c r="EL40" s="119">
        <f>EL39+EL16</f>
        <v>608336149.19000006</v>
      </c>
      <c r="EM40" s="119">
        <f>EM39</f>
        <v>206139556.46999997</v>
      </c>
      <c r="EN40" s="122">
        <f>EO40+EP40</f>
        <v>803477392.89999998</v>
      </c>
      <c r="EO40" s="119">
        <f>EO39+EO16</f>
        <v>601049896.61000001</v>
      </c>
      <c r="EP40" s="119">
        <f>EP39</f>
        <v>202427496.28999996</v>
      </c>
      <c r="EQ40" s="121">
        <f t="shared" si="183"/>
        <v>1.0673624751036688</v>
      </c>
      <c r="ER40" s="121">
        <f t="shared" si="183"/>
        <v>1.0729715757740486</v>
      </c>
      <c r="ES40" s="121">
        <f t="shared" si="183"/>
        <v>1.0511462247931</v>
      </c>
      <c r="ET40" s="121">
        <f t="shared" si="184"/>
        <v>1.0136883910576548</v>
      </c>
      <c r="EU40" s="121">
        <f t="shared" si="184"/>
        <v>1.0121225419405202</v>
      </c>
      <c r="EV40" s="121">
        <f t="shared" si="184"/>
        <v>1.0183377270777585</v>
      </c>
      <c r="EW40" s="122">
        <f>EX40+EY40</f>
        <v>41965904</v>
      </c>
      <c r="EX40" s="119">
        <f>EX39+EX16</f>
        <v>41965904</v>
      </c>
      <c r="EY40" s="122">
        <f>EY39+EY16</f>
        <v>0</v>
      </c>
      <c r="EZ40" s="122">
        <f>FA40+FB40</f>
        <v>42219399.090000004</v>
      </c>
      <c r="FA40" s="119">
        <f>FA39+FA16</f>
        <v>42219399.090000004</v>
      </c>
      <c r="FB40" s="122">
        <f>FB39+FB16</f>
        <v>0</v>
      </c>
      <c r="FC40" s="122">
        <f>FD40+FE40</f>
        <v>40615684.490000002</v>
      </c>
      <c r="FD40" s="119">
        <f>FD39+FD16</f>
        <v>40615684.490000002</v>
      </c>
      <c r="FE40" s="122">
        <f>FE39+FE16</f>
        <v>0</v>
      </c>
      <c r="FF40" s="121">
        <f t="shared" si="186"/>
        <v>1.0060405011172882</v>
      </c>
      <c r="FG40" s="121">
        <f t="shared" si="186"/>
        <v>1.0060405011172882</v>
      </c>
      <c r="FH40" s="121" t="str">
        <f t="shared" si="134"/>
        <v xml:space="preserve"> </v>
      </c>
      <c r="FI40" s="121">
        <f t="shared" si="180"/>
        <v>1.0394851058190304</v>
      </c>
      <c r="FJ40" s="121">
        <f t="shared" si="180"/>
        <v>1.0394851058190304</v>
      </c>
      <c r="FK40" s="121" t="str">
        <f>IF(FE40=0," ",IF(FB40/FE40*100&gt;200,"СВ.200",FB40/FE40))</f>
        <v xml:space="preserve"> </v>
      </c>
      <c r="FL40" s="122">
        <f>FM40+FN40</f>
        <v>167828781.46000001</v>
      </c>
      <c r="FM40" s="119">
        <f>FM39+FM16</f>
        <v>167678431.46000001</v>
      </c>
      <c r="FN40" s="122">
        <f>FN39+FN16</f>
        <v>150350</v>
      </c>
      <c r="FO40" s="122">
        <f>FP40+FQ40</f>
        <v>227686727.09999996</v>
      </c>
      <c r="FP40" s="119">
        <f>FP39+FP16</f>
        <v>227601582.09999996</v>
      </c>
      <c r="FQ40" s="122">
        <f>FQ39+FQ16</f>
        <v>85145</v>
      </c>
      <c r="FR40" s="122">
        <f>FS40+FT40</f>
        <v>127425625.28999999</v>
      </c>
      <c r="FS40" s="119">
        <f>FS39+FS16</f>
        <v>127298476.19</v>
      </c>
      <c r="FT40" s="122">
        <f>FT39+FT16</f>
        <v>127149.1</v>
      </c>
      <c r="FU40" s="121">
        <f t="shared" si="138"/>
        <v>1.3566607891642612</v>
      </c>
      <c r="FV40" s="121">
        <f t="shared" si="138"/>
        <v>1.3573694608080511</v>
      </c>
      <c r="FW40" s="121">
        <f t="shared" si="138"/>
        <v>0.56631193880944464</v>
      </c>
      <c r="FX40" s="121">
        <f t="shared" si="139"/>
        <v>1.7868205596937194</v>
      </c>
      <c r="FY40" s="121">
        <f t="shared" si="139"/>
        <v>1.7879364224304779</v>
      </c>
      <c r="FZ40" s="121">
        <f t="shared" si="140"/>
        <v>1.4933243290856775</v>
      </c>
      <c r="GA40" s="122">
        <f>GB40+GC40</f>
        <v>-256.88</v>
      </c>
      <c r="GB40" s="119">
        <f>GB39+GB16</f>
        <v>-256.88</v>
      </c>
      <c r="GC40" s="122">
        <f>GC39+GC16</f>
        <v>0</v>
      </c>
      <c r="GD40" s="122">
        <f>GE40+GF40</f>
        <v>-218760.88999999996</v>
      </c>
      <c r="GE40" s="119">
        <f>GE39+GE16</f>
        <v>-15692.949999999997</v>
      </c>
      <c r="GF40" s="122">
        <f>GF39+GF16</f>
        <v>-203067.93999999997</v>
      </c>
      <c r="GG40" s="121" t="str">
        <f t="shared" ref="GG40:GI42" si="193">IF(GA40&lt;=0," ",IF(GD40&lt;0," ",IF(GD40=0," ",IF(GA40/GD40*100&gt;200,"СВ.200",GA40/GD40))))</f>
        <v xml:space="preserve"> </v>
      </c>
      <c r="GH40" s="121"/>
      <c r="GI40" s="121"/>
      <c r="GJ40" s="121">
        <f t="shared" si="166"/>
        <v>0.86240449576177702</v>
      </c>
      <c r="GK40" s="121">
        <f t="shared" si="166"/>
        <v>0.85128455942779546</v>
      </c>
      <c r="GL40" s="121">
        <f t="shared" si="166"/>
        <v>0.9186879881481067</v>
      </c>
      <c r="GM40" s="121">
        <f t="shared" si="167"/>
        <v>0.87199879032636796</v>
      </c>
      <c r="GN40" s="121">
        <f t="shared" si="167"/>
        <v>0.86166787087633501</v>
      </c>
      <c r="GO40" s="121">
        <f t="shared" si="167"/>
        <v>0.92728211042955744</v>
      </c>
      <c r="GP40" s="121">
        <f t="shared" si="168"/>
        <v>0.74720604707688798</v>
      </c>
      <c r="GQ40" s="121">
        <f t="shared" si="168"/>
        <v>0.73931108583971505</v>
      </c>
      <c r="GR40" s="121">
        <f t="shared" si="168"/>
        <v>0.78423449060372963</v>
      </c>
      <c r="GS40" s="121">
        <f t="shared" si="169"/>
        <v>0.75243634381184898</v>
      </c>
      <c r="GT40" s="121">
        <f t="shared" si="169"/>
        <v>0.74085903422579036</v>
      </c>
      <c r="GU40" s="121">
        <f t="shared" si="169"/>
        <v>0.81000562502266837</v>
      </c>
      <c r="GV40" s="121">
        <f t="shared" si="144"/>
        <v>3.888803587347528E-2</v>
      </c>
      <c r="GW40" s="121">
        <f t="shared" si="144"/>
        <v>4.0154933186981455E-2</v>
      </c>
      <c r="GX40" s="121">
        <f t="shared" si="144"/>
        <v>3.2946114916778006E-2</v>
      </c>
      <c r="GY40" s="144">
        <f t="shared" si="170"/>
        <v>3.3239566212601726E-2</v>
      </c>
      <c r="GZ40" s="144">
        <f t="shared" si="170"/>
        <v>3.4016145574441464E-2</v>
      </c>
      <c r="HA40" s="121">
        <f t="shared" si="170"/>
        <v>2.9377950926947918E-2</v>
      </c>
      <c r="HB40" s="121">
        <f t="shared" si="145"/>
        <v>4.8438091737310285E-2</v>
      </c>
      <c r="HC40" s="121">
        <f t="shared" si="145"/>
        <v>5.8765743138360443E-2</v>
      </c>
      <c r="HD40" s="121" t="str">
        <f t="shared" si="91"/>
        <v xml:space="preserve"> </v>
      </c>
      <c r="HE40" s="121">
        <f t="shared" si="171"/>
        <v>5.7727513973280263E-2</v>
      </c>
      <c r="HF40" s="121">
        <f t="shared" si="171"/>
        <v>6.9336644517307061E-2</v>
      </c>
      <c r="HG40" s="121" t="str">
        <f t="shared" si="92"/>
        <v xml:space="preserve"> </v>
      </c>
      <c r="HH40" s="121" t="str">
        <f t="shared" si="172"/>
        <v xml:space="preserve"> </v>
      </c>
      <c r="HI40" s="121" t="str">
        <f t="shared" si="172"/>
        <v xml:space="preserve"> </v>
      </c>
      <c r="HJ40" s="121" t="str">
        <f t="shared" si="172"/>
        <v xml:space="preserve"> </v>
      </c>
      <c r="HK40" s="121">
        <f t="shared" si="146"/>
        <v>8.7280506867182806E-5</v>
      </c>
      <c r="HL40" s="121">
        <f t="shared" si="146"/>
        <v>1.0483280954626485E-4</v>
      </c>
      <c r="HM40" s="121" t="str">
        <f t="shared" si="146"/>
        <v xml:space="preserve"> </v>
      </c>
      <c r="HN40" s="121">
        <f t="shared" si="173"/>
        <v>9.526619452625118E-2</v>
      </c>
      <c r="HO40" s="121">
        <f t="shared" si="173"/>
        <v>8.645953382715188E-2</v>
      </c>
      <c r="HP40" s="121">
        <f t="shared" si="173"/>
        <v>0.13657063270654857</v>
      </c>
      <c r="HQ40" s="121">
        <f t="shared" si="174"/>
        <v>7.6742807339734986E-2</v>
      </c>
      <c r="HR40" s="121">
        <f t="shared" si="174"/>
        <v>6.8846701441967861E-2</v>
      </c>
      <c r="HS40" s="121">
        <f t="shared" si="174"/>
        <v>0.11600695049147042</v>
      </c>
      <c r="HT40" s="121">
        <f t="shared" si="175"/>
        <v>4.1497417563731508E-2</v>
      </c>
      <c r="HU40" s="121">
        <f t="shared" si="175"/>
        <v>4.129727866731954E-2</v>
      </c>
      <c r="HV40" s="121">
        <f t="shared" si="175"/>
        <v>4.2436096247601619E-2</v>
      </c>
      <c r="HW40" s="121">
        <f t="shared" si="176"/>
        <v>3.3218152466953026E-2</v>
      </c>
      <c r="HX40" s="121">
        <f t="shared" si="176"/>
        <v>3.2318591325330902E-2</v>
      </c>
      <c r="HY40" s="121">
        <f t="shared" si="176"/>
        <v>3.7691306436225126E-2</v>
      </c>
      <c r="HZ40" s="121">
        <f t="shared" si="177"/>
        <v>1.5108520182119405E-2</v>
      </c>
      <c r="IA40" s="121">
        <f t="shared" si="177"/>
        <v>1.8311569422722496E-2</v>
      </c>
      <c r="IB40" s="127">
        <f t="shared" si="177"/>
        <v>8.5782975896669478E-5</v>
      </c>
      <c r="IC40" s="121">
        <f t="shared" si="178"/>
        <v>2.1453455898344853E-2</v>
      </c>
      <c r="ID40" s="121">
        <f t="shared" si="178"/>
        <v>2.5758157215254002E-2</v>
      </c>
      <c r="IE40" s="121">
        <f t="shared" si="178"/>
        <v>4.791613976832115E-5</v>
      </c>
      <c r="IF40" s="128"/>
      <c r="IG40" s="128"/>
      <c r="IH40" s="128"/>
      <c r="II40" s="128"/>
      <c r="IJ40" s="128"/>
      <c r="IK40" s="128"/>
      <c r="IL40" s="128"/>
      <c r="IM40" s="128"/>
      <c r="IN40" s="128"/>
      <c r="IO40" s="128"/>
      <c r="IP40" s="128"/>
      <c r="IQ40" s="128"/>
      <c r="IR40" s="128"/>
      <c r="IS40" s="128"/>
      <c r="IT40" s="128"/>
      <c r="IU40" s="128"/>
      <c r="IV40" s="128"/>
    </row>
    <row r="41" spans="1:256" s="129" customFormat="1" ht="21.75" customHeight="1" x14ac:dyDescent="0.2">
      <c r="A41" s="4"/>
      <c r="B41" s="115" t="s">
        <v>117</v>
      </c>
      <c r="C41" s="122">
        <v>48369790419.029999</v>
      </c>
      <c r="D41" s="119"/>
      <c r="E41" s="119"/>
      <c r="F41" s="122">
        <v>50166614799.400002</v>
      </c>
      <c r="G41" s="119"/>
      <c r="H41" s="119"/>
      <c r="I41" s="122">
        <v>41640540723.220001</v>
      </c>
      <c r="J41" s="119"/>
      <c r="K41" s="119"/>
      <c r="L41" s="121">
        <f t="shared" si="150"/>
        <v>1.0371476569322302</v>
      </c>
      <c r="M41" s="121"/>
      <c r="N41" s="121"/>
      <c r="O41" s="121">
        <f>IF(I41=0," ",IF(F41/I41*100&gt;200,"СВ.200",F41/I41))</f>
        <v>1.2047541633249159</v>
      </c>
      <c r="P41" s="121"/>
      <c r="Q41" s="121"/>
      <c r="R41" s="122">
        <v>44032742668.890007</v>
      </c>
      <c r="S41" s="119"/>
      <c r="T41" s="119"/>
      <c r="U41" s="122">
        <v>45562477822.519989</v>
      </c>
      <c r="V41" s="119"/>
      <c r="W41" s="119"/>
      <c r="X41" s="122">
        <v>38881977858.850006</v>
      </c>
      <c r="Y41" s="119"/>
      <c r="Z41" s="119"/>
      <c r="AA41" s="121">
        <f t="shared" si="151"/>
        <v>1.0347408555749757</v>
      </c>
      <c r="AB41" s="121"/>
      <c r="AC41" s="121"/>
      <c r="AD41" s="121">
        <f>IF(X41=0," ",IF(U41/X41*100&gt;200,"СВ.200",U41/X41))</f>
        <v>1.1718148183696222</v>
      </c>
      <c r="AE41" s="121"/>
      <c r="AF41" s="121"/>
      <c r="AG41" s="122">
        <v>13545693000</v>
      </c>
      <c r="AH41" s="119"/>
      <c r="AI41" s="119"/>
      <c r="AJ41" s="122">
        <v>14226386107.98</v>
      </c>
      <c r="AK41" s="119"/>
      <c r="AL41" s="119"/>
      <c r="AM41" s="122">
        <v>11151139781.559999</v>
      </c>
      <c r="AN41" s="119"/>
      <c r="AO41" s="119"/>
      <c r="AP41" s="121">
        <f>AJ41/AG41</f>
        <v>1.050251626696397</v>
      </c>
      <c r="AQ41" s="121"/>
      <c r="AR41" s="121"/>
      <c r="AS41" s="121">
        <f>AJ41/AM41</f>
        <v>1.2757786546183698</v>
      </c>
      <c r="AT41" s="121"/>
      <c r="AU41" s="121" t="str">
        <f>IF(AO41=0," ",IF(AL41/AO41*100&gt;200,"СВ.200",AL41/AO41))</f>
        <v xml:space="preserve"> </v>
      </c>
      <c r="AV41" s="122">
        <v>5255195800</v>
      </c>
      <c r="AW41" s="119"/>
      <c r="AX41" s="119"/>
      <c r="AY41" s="122">
        <v>5360171224.3100004</v>
      </c>
      <c r="AZ41" s="119"/>
      <c r="BA41" s="119"/>
      <c r="BB41" s="122">
        <v>4958338387.4799995</v>
      </c>
      <c r="BC41" s="119"/>
      <c r="BD41" s="119"/>
      <c r="BE41" s="121">
        <f t="shared" si="152"/>
        <v>1.0199755495903693</v>
      </c>
      <c r="BF41" s="121"/>
      <c r="BG41" s="118"/>
      <c r="BH41" s="123">
        <f t="shared" si="105"/>
        <v>1.0810418340637349</v>
      </c>
      <c r="BI41" s="123"/>
      <c r="BJ41" s="123"/>
      <c r="BK41" s="122">
        <v>7934794181.4099998</v>
      </c>
      <c r="BL41" s="119"/>
      <c r="BM41" s="119"/>
      <c r="BN41" s="122">
        <v>8139677175.2700005</v>
      </c>
      <c r="BO41" s="119"/>
      <c r="BP41" s="119"/>
      <c r="BQ41" s="122">
        <v>5427610720.0799999</v>
      </c>
      <c r="BR41" s="119"/>
      <c r="BS41" s="119"/>
      <c r="BT41" s="121">
        <f>BN41/BK41</f>
        <v>1.0258208327999243</v>
      </c>
      <c r="BU41" s="121"/>
      <c r="BV41" s="118"/>
      <c r="BW41" s="121">
        <f>BN41/BQ41</f>
        <v>1.4996796187236556</v>
      </c>
      <c r="BX41" s="121"/>
      <c r="BY41" s="118"/>
      <c r="BZ41" s="122">
        <v>0</v>
      </c>
      <c r="CA41" s="119"/>
      <c r="CB41" s="119"/>
      <c r="CC41" s="122">
        <v>0</v>
      </c>
      <c r="CD41" s="119"/>
      <c r="CE41" s="119"/>
      <c r="CF41" s="122">
        <v>0</v>
      </c>
      <c r="CG41" s="119"/>
      <c r="CH41" s="119"/>
      <c r="CI41" s="124" t="str">
        <f t="shared" si="179"/>
        <v xml:space="preserve"> </v>
      </c>
      <c r="CJ41" s="124" t="str">
        <f t="shared" si="179"/>
        <v xml:space="preserve"> </v>
      </c>
      <c r="CK41" s="118"/>
      <c r="CL41" s="124" t="str">
        <f t="shared" si="161"/>
        <v xml:space="preserve"> </v>
      </c>
      <c r="CM41" s="124" t="str">
        <f t="shared" si="155"/>
        <v xml:space="preserve"> </v>
      </c>
      <c r="CN41" s="118"/>
      <c r="CO41" s="122">
        <v>0</v>
      </c>
      <c r="CP41" s="119"/>
      <c r="CQ41" s="119"/>
      <c r="CR41" s="122">
        <v>0</v>
      </c>
      <c r="CS41" s="119"/>
      <c r="CT41" s="119"/>
      <c r="CU41" s="122">
        <v>0</v>
      </c>
      <c r="CV41" s="119"/>
      <c r="CW41" s="119"/>
      <c r="CX41" s="121" t="str">
        <f t="shared" si="181"/>
        <v xml:space="preserve"> </v>
      </c>
      <c r="CY41" s="121" t="str">
        <f t="shared" si="181"/>
        <v xml:space="preserve"> </v>
      </c>
      <c r="CZ41" s="121" t="str">
        <f t="shared" si="181"/>
        <v xml:space="preserve"> </v>
      </c>
      <c r="DA41" s="121" t="str">
        <f t="shared" si="182"/>
        <v xml:space="preserve"> </v>
      </c>
      <c r="DB41" s="121" t="str">
        <f t="shared" si="182"/>
        <v xml:space="preserve"> </v>
      </c>
      <c r="DC41" s="121" t="str">
        <f t="shared" si="182"/>
        <v xml:space="preserve"> </v>
      </c>
      <c r="DD41" s="122"/>
      <c r="DE41" s="119"/>
      <c r="DF41" s="119"/>
      <c r="DG41" s="122"/>
      <c r="DH41" s="119"/>
      <c r="DI41" s="119"/>
      <c r="DJ41" s="122">
        <v>-383.21</v>
      </c>
      <c r="DK41" s="119"/>
      <c r="DL41" s="119"/>
      <c r="DM41" s="121" t="str">
        <f t="shared" si="190"/>
        <v xml:space="preserve"> </v>
      </c>
      <c r="DN41" s="121" t="str">
        <f t="shared" si="190"/>
        <v xml:space="preserve"> </v>
      </c>
      <c r="DO41" s="121" t="str">
        <f t="shared" si="190"/>
        <v xml:space="preserve"> </v>
      </c>
      <c r="DP41" s="124"/>
      <c r="DQ41" s="124"/>
      <c r="DR41" s="124"/>
      <c r="DS41" s="122">
        <v>0</v>
      </c>
      <c r="DT41" s="119"/>
      <c r="DU41" s="119"/>
      <c r="DV41" s="122">
        <v>0</v>
      </c>
      <c r="DW41" s="119"/>
      <c r="DX41" s="119"/>
      <c r="DY41" s="122">
        <v>0</v>
      </c>
      <c r="DZ41" s="119"/>
      <c r="EA41" s="119"/>
      <c r="EB41" s="121" t="str">
        <f t="shared" si="191"/>
        <v xml:space="preserve"> </v>
      </c>
      <c r="EC41" s="121" t="str">
        <f t="shared" si="191"/>
        <v xml:space="preserve"> </v>
      </c>
      <c r="ED41" s="121" t="str">
        <f t="shared" si="191"/>
        <v xml:space="preserve"> </v>
      </c>
      <c r="EE41" s="121" t="str">
        <f t="shared" si="192"/>
        <v xml:space="preserve"> </v>
      </c>
      <c r="EF41" s="121" t="str">
        <f t="shared" si="192"/>
        <v xml:space="preserve"> </v>
      </c>
      <c r="EG41" s="121" t="str">
        <f t="shared" si="192"/>
        <v xml:space="preserve"> </v>
      </c>
      <c r="EH41" s="122">
        <v>0</v>
      </c>
      <c r="EI41" s="119"/>
      <c r="EJ41" s="119"/>
      <c r="EK41" s="122">
        <v>0</v>
      </c>
      <c r="EL41" s="119"/>
      <c r="EM41" s="119"/>
      <c r="EN41" s="122">
        <v>0</v>
      </c>
      <c r="EO41" s="119"/>
      <c r="EP41" s="119"/>
      <c r="EQ41" s="121" t="str">
        <f>IF(EH41=0," ",IF(EK41/EH41*100&gt;200,"СВ.200",EK41/EH41))</f>
        <v xml:space="preserve"> </v>
      </c>
      <c r="ER41" s="121" t="str">
        <f t="shared" si="183"/>
        <v xml:space="preserve"> </v>
      </c>
      <c r="ES41" s="121" t="str">
        <f t="shared" si="183"/>
        <v xml:space="preserve"> </v>
      </c>
      <c r="ET41" s="121" t="str">
        <f t="shared" si="184"/>
        <v xml:space="preserve"> </v>
      </c>
      <c r="EU41" s="121" t="str">
        <f t="shared" si="184"/>
        <v xml:space="preserve"> </v>
      </c>
      <c r="EV41" s="121" t="str">
        <f t="shared" si="184"/>
        <v xml:space="preserve"> </v>
      </c>
      <c r="EW41" s="122">
        <v>16000</v>
      </c>
      <c r="EX41" s="119"/>
      <c r="EY41" s="122"/>
      <c r="EZ41" s="122">
        <v>16606.8</v>
      </c>
      <c r="FA41" s="119"/>
      <c r="FB41" s="122"/>
      <c r="FC41" s="122">
        <v>15713.4</v>
      </c>
      <c r="FD41" s="119"/>
      <c r="FE41" s="122"/>
      <c r="FF41" s="121">
        <f t="shared" si="186"/>
        <v>1.037925</v>
      </c>
      <c r="FG41" s="121" t="str">
        <f t="shared" si="186"/>
        <v xml:space="preserve"> </v>
      </c>
      <c r="FH41" s="121" t="str">
        <f t="shared" si="134"/>
        <v xml:space="preserve"> </v>
      </c>
      <c r="FI41" s="121">
        <f t="shared" si="180"/>
        <v>1.0568559318797968</v>
      </c>
      <c r="FJ41" s="121" t="str">
        <f t="shared" si="180"/>
        <v xml:space="preserve"> </v>
      </c>
      <c r="FK41" s="121" t="str">
        <f>IF(FE41=0," ",IF(FB41/FE41*100&gt;200,"СВ.200",FB41/FE41))</f>
        <v xml:space="preserve"> </v>
      </c>
      <c r="FL41" s="122">
        <v>92551767</v>
      </c>
      <c r="FM41" s="119"/>
      <c r="FN41" s="122"/>
      <c r="FO41" s="122">
        <v>109460741.02</v>
      </c>
      <c r="FP41" s="119"/>
      <c r="FQ41" s="122"/>
      <c r="FR41" s="122">
        <v>116905261.98999999</v>
      </c>
      <c r="FS41" s="119"/>
      <c r="FT41" s="122"/>
      <c r="FU41" s="121">
        <f t="shared" si="138"/>
        <v>1.1826974737284053</v>
      </c>
      <c r="FV41" s="121" t="str">
        <f t="shared" si="138"/>
        <v xml:space="preserve"> </v>
      </c>
      <c r="FW41" s="121" t="str">
        <f t="shared" si="138"/>
        <v xml:space="preserve"> </v>
      </c>
      <c r="FX41" s="121">
        <f t="shared" si="139"/>
        <v>0.93632005229467941</v>
      </c>
      <c r="FY41" s="121" t="str">
        <f t="shared" si="139"/>
        <v xml:space="preserve"> </v>
      </c>
      <c r="FZ41" s="121" t="str">
        <f t="shared" si="140"/>
        <v xml:space="preserve"> </v>
      </c>
      <c r="GA41" s="122">
        <v>30.75</v>
      </c>
      <c r="GB41" s="119"/>
      <c r="GC41" s="122"/>
      <c r="GD41" s="122">
        <v>-4344.0200000000004</v>
      </c>
      <c r="GE41" s="119"/>
      <c r="GF41" s="122"/>
      <c r="GG41" s="121" t="str">
        <f t="shared" si="193"/>
        <v xml:space="preserve"> </v>
      </c>
      <c r="GH41" s="121" t="str">
        <f>IF(GE41=0," ",IF(GB41/GE41*100&gt;200,"СВ.200",GB41/GE41))</f>
        <v xml:space="preserve"> </v>
      </c>
      <c r="GI41" s="121"/>
      <c r="GJ41" s="121">
        <f t="shared" si="166"/>
        <v>0.9337529528565478</v>
      </c>
      <c r="GK41" s="121" t="str">
        <f t="shared" si="166"/>
        <v xml:space="preserve"> </v>
      </c>
      <c r="GL41" s="121" t="str">
        <f t="shared" si="166"/>
        <v xml:space="preserve"> </v>
      </c>
      <c r="GM41" s="121">
        <f t="shared" si="167"/>
        <v>0.90822308829705845</v>
      </c>
      <c r="GN41" s="121" t="str">
        <f t="shared" si="167"/>
        <v xml:space="preserve"> </v>
      </c>
      <c r="GO41" s="121" t="str">
        <f t="shared" si="167"/>
        <v xml:space="preserve"> </v>
      </c>
      <c r="GP41" s="121">
        <f t="shared" si="168"/>
        <v>0.28679456127569053</v>
      </c>
      <c r="GQ41" s="121" t="str">
        <f t="shared" si="168"/>
        <v xml:space="preserve"> </v>
      </c>
      <c r="GR41" s="121" t="str">
        <f t="shared" si="168"/>
        <v xml:space="preserve"> </v>
      </c>
      <c r="GS41" s="121">
        <f t="shared" si="169"/>
        <v>0.31223907890602864</v>
      </c>
      <c r="GT41" s="121" t="str">
        <f t="shared" si="169"/>
        <v xml:space="preserve"> </v>
      </c>
      <c r="GU41" s="121" t="str">
        <f t="shared" si="169"/>
        <v xml:space="preserve"> </v>
      </c>
      <c r="GV41" s="121">
        <f t="shared" si="144"/>
        <v>0.12752279231987224</v>
      </c>
      <c r="GW41" s="121" t="str">
        <f t="shared" si="144"/>
        <v xml:space="preserve"> </v>
      </c>
      <c r="GX41" s="121" t="str">
        <f t="shared" si="144"/>
        <v xml:space="preserve"> </v>
      </c>
      <c r="GY41" s="144">
        <f t="shared" si="170"/>
        <v>0.11764441883932505</v>
      </c>
      <c r="GZ41" s="144" t="str">
        <f t="shared" si="170"/>
        <v xml:space="preserve"> </v>
      </c>
      <c r="HA41" s="121" t="str">
        <f t="shared" si="170"/>
        <v xml:space="preserve"> </v>
      </c>
      <c r="HB41" s="121">
        <f t="shared" ref="HB41:HC42" si="194">IF(BQ41&lt;=0," ",IF(X41&lt;=0," ",IF(BQ41/X41*100&gt;200,"СВ.200",BQ41/X41)))</f>
        <v>0.13959193999295513</v>
      </c>
      <c r="HC41" s="121" t="str">
        <f t="shared" ref="HC41" si="195">IF(BR41&lt;=0," ",IF(Y41&lt;=0," ",IF(DR41/Y41*100&gt;200,"СВ.200",BR41/Y41)))</f>
        <v xml:space="preserve"> </v>
      </c>
      <c r="HD41" s="121" t="str">
        <f t="shared" si="91"/>
        <v xml:space="preserve"> </v>
      </c>
      <c r="HE41" s="121"/>
      <c r="HF41" s="121" t="str">
        <f t="shared" si="171"/>
        <v xml:space="preserve"> </v>
      </c>
      <c r="HG41" s="121" t="str">
        <f t="shared" si="92"/>
        <v xml:space="preserve"> </v>
      </c>
      <c r="HH41" s="121" t="str">
        <f t="shared" si="172"/>
        <v xml:space="preserve"> </v>
      </c>
      <c r="HI41" s="121" t="str">
        <f t="shared" si="172"/>
        <v xml:space="preserve"> </v>
      </c>
      <c r="HJ41" s="121" t="str">
        <f t="shared" si="172"/>
        <v xml:space="preserve"> </v>
      </c>
      <c r="HK41" s="121" t="str">
        <f>IF(CC41&lt;=0," ",IF(U41&lt;=0," ",IF(CC41/U41*100&gt;200,"СВ.200",CC41/U41)))</f>
        <v xml:space="preserve"> </v>
      </c>
      <c r="HL41" s="121" t="str">
        <f>IF(CD41&lt;=0," ",IF(V41&lt;=0," ",IF(CD41/V41*100&gt;200,"СВ.200",CD41/V41)))</f>
        <v xml:space="preserve"> </v>
      </c>
      <c r="HM41" s="121" t="str">
        <f t="shared" ref="HM41:HM67" si="196">IF(CE41&lt;=0," ",IF(W41&lt;=0," ",IF(CE41/W41*100&gt;200,"СВ.200",CE41/W41)))</f>
        <v xml:space="preserve"> </v>
      </c>
      <c r="HN41" s="121" t="str">
        <f t="shared" si="173"/>
        <v xml:space="preserve"> </v>
      </c>
      <c r="HO41" s="121" t="str">
        <f t="shared" si="173"/>
        <v xml:space="preserve"> </v>
      </c>
      <c r="HP41" s="121" t="str">
        <f t="shared" si="173"/>
        <v xml:space="preserve"> </v>
      </c>
      <c r="HQ41" s="121" t="str">
        <f t="shared" si="174"/>
        <v xml:space="preserve"> </v>
      </c>
      <c r="HR41" s="121" t="str">
        <f t="shared" si="174"/>
        <v xml:space="preserve"> </v>
      </c>
      <c r="HS41" s="121" t="str">
        <f t="shared" si="174"/>
        <v xml:space="preserve"> </v>
      </c>
      <c r="HT41" s="121" t="str">
        <f t="shared" si="175"/>
        <v xml:space="preserve"> </v>
      </c>
      <c r="HU41" s="121" t="str">
        <f t="shared" si="175"/>
        <v xml:space="preserve"> </v>
      </c>
      <c r="HV41" s="121" t="str">
        <f t="shared" si="175"/>
        <v xml:space="preserve"> </v>
      </c>
      <c r="HW41" s="121" t="str">
        <f t="shared" si="176"/>
        <v xml:space="preserve"> </v>
      </c>
      <c r="HX41" s="121" t="str">
        <f t="shared" si="176"/>
        <v xml:space="preserve"> </v>
      </c>
      <c r="HY41" s="121" t="str">
        <f t="shared" si="176"/>
        <v xml:space="preserve"> </v>
      </c>
      <c r="HZ41" s="121">
        <f t="shared" si="177"/>
        <v>3.0066696301919464E-3</v>
      </c>
      <c r="IA41" s="121" t="str">
        <f t="shared" si="177"/>
        <v xml:space="preserve"> </v>
      </c>
      <c r="IB41" s="127" t="str">
        <f t="shared" si="177"/>
        <v xml:space="preserve"> </v>
      </c>
      <c r="IC41" s="121">
        <f t="shared" si="178"/>
        <v>2.4024316993115167E-3</v>
      </c>
      <c r="ID41" s="121" t="str">
        <f t="shared" si="178"/>
        <v xml:space="preserve"> </v>
      </c>
      <c r="IE41" s="121" t="str">
        <f t="shared" si="178"/>
        <v xml:space="preserve"> </v>
      </c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  <c r="IR41" s="128"/>
      <c r="IS41" s="128"/>
      <c r="IT41" s="128"/>
      <c r="IU41" s="128"/>
      <c r="IV41" s="128"/>
    </row>
    <row r="42" spans="1:256" s="129" customFormat="1" x14ac:dyDescent="0.2">
      <c r="A42" s="4"/>
      <c r="B42" s="145" t="s">
        <v>118</v>
      </c>
      <c r="C42" s="146">
        <v>59440556483.330002</v>
      </c>
      <c r="D42" s="122">
        <f>D16+D39</f>
        <v>9331937330.0799999</v>
      </c>
      <c r="E42" s="122">
        <f>E40</f>
        <v>1751529982.4799998</v>
      </c>
      <c r="F42" s="146">
        <v>62324014506.489998</v>
      </c>
      <c r="G42" s="122">
        <f>G16+G39</f>
        <v>10254643984.42</v>
      </c>
      <c r="H42" s="122">
        <f>H40</f>
        <v>1916308586.28</v>
      </c>
      <c r="I42" s="122">
        <v>51412839943.699997</v>
      </c>
      <c r="J42" s="122">
        <f>J16+J39</f>
        <v>8166253944.3599987</v>
      </c>
      <c r="K42" s="122">
        <f>K40</f>
        <v>1613407770.1699998</v>
      </c>
      <c r="L42" s="121">
        <f t="shared" si="150"/>
        <v>1.0485099432736411</v>
      </c>
      <c r="M42" s="121">
        <f t="shared" si="150"/>
        <v>1.0988762163421097</v>
      </c>
      <c r="N42" s="121">
        <f t="shared" si="150"/>
        <v>1.0940769529772418</v>
      </c>
      <c r="O42" s="121">
        <f>IF(I42=0," ",IF(F42/I42*100&gt;200,"СВ.200",F42/I42))</f>
        <v>1.2122266456149546</v>
      </c>
      <c r="P42" s="121">
        <f t="shared" si="187"/>
        <v>1.2557341535407851</v>
      </c>
      <c r="Q42" s="121">
        <f t="shared" si="187"/>
        <v>1.187739777699276</v>
      </c>
      <c r="R42" s="122">
        <f>R41+R40</f>
        <v>53628679038.520004</v>
      </c>
      <c r="S42" s="122">
        <f>S16+S39</f>
        <v>7987667656.4699993</v>
      </c>
      <c r="T42" s="122">
        <f>T40</f>
        <v>1608268713.1599998</v>
      </c>
      <c r="U42" s="122">
        <f>U41+U40</f>
        <v>56175533741.289986</v>
      </c>
      <c r="V42" s="122">
        <f>V16+V39</f>
        <v>8836097248.6499977</v>
      </c>
      <c r="W42" s="122">
        <f>W40</f>
        <v>1776958670.1200001</v>
      </c>
      <c r="X42" s="122">
        <f>X41+X40</f>
        <v>47316002088.490005</v>
      </c>
      <c r="Y42" s="122">
        <f>Y16+Y39</f>
        <v>6951805891.1999989</v>
      </c>
      <c r="Z42" s="122">
        <f>Z40</f>
        <v>1482218338.4400001</v>
      </c>
      <c r="AA42" s="121">
        <f t="shared" si="151"/>
        <v>1.0474905358183566</v>
      </c>
      <c r="AB42" s="121">
        <f t="shared" si="151"/>
        <v>1.1062174377639225</v>
      </c>
      <c r="AC42" s="121">
        <f t="shared" si="151"/>
        <v>1.1048891616056813</v>
      </c>
      <c r="AD42" s="121">
        <f>IF(X42=0," ",IF(U42/X42*100&gt;200,"СВ.200",U42/X42))</f>
        <v>1.1872417630769174</v>
      </c>
      <c r="AE42" s="121">
        <f t="shared" si="188"/>
        <v>1.2710506287057359</v>
      </c>
      <c r="AF42" s="121">
        <f t="shared" si="188"/>
        <v>1.1988508197720771</v>
      </c>
      <c r="AG42" s="122">
        <f>AG40+AG41</f>
        <v>20666193901.02</v>
      </c>
      <c r="AH42" s="122">
        <f>AH16+AH39</f>
        <v>5831522864.1800003</v>
      </c>
      <c r="AI42" s="122">
        <f>AI40</f>
        <v>1288978036.8400002</v>
      </c>
      <c r="AJ42" s="122">
        <f>AJ40+AJ41</f>
        <v>22212035100.170002</v>
      </c>
      <c r="AK42" s="122">
        <f>AK16+AK39</f>
        <v>6546302473.960001</v>
      </c>
      <c r="AL42" s="122">
        <f>AL40</f>
        <v>1439346518.2300003</v>
      </c>
      <c r="AM42" s="122">
        <f>AM40+AM41</f>
        <v>17453093687.139999</v>
      </c>
      <c r="AN42" s="122">
        <f>AN16+AN39</f>
        <v>5139547161.9699993</v>
      </c>
      <c r="AO42" s="122">
        <f>AO40</f>
        <v>1162406743.6099999</v>
      </c>
      <c r="AP42" s="121">
        <f>AJ42/AG42</f>
        <v>1.0748004788183907</v>
      </c>
      <c r="AQ42" s="121">
        <f>AK42/AH42</f>
        <v>1.1225716894930686</v>
      </c>
      <c r="AR42" s="121">
        <f>AL42/AI42</f>
        <v>1.1166571323112973</v>
      </c>
      <c r="AS42" s="121">
        <f>AJ42/AM42</f>
        <v>1.2726703642539055</v>
      </c>
      <c r="AT42" s="121">
        <f>AK42/AN42</f>
        <v>1.2737119181236951</v>
      </c>
      <c r="AU42" s="121">
        <f>IF(AO42=0," ",IF(AL42/AO42*100&gt;200,"СВ.200",AL42/AO42))</f>
        <v>1.238246875409488</v>
      </c>
      <c r="AV42" s="122">
        <f>AV40+AV41</f>
        <v>5597531609.8199997</v>
      </c>
      <c r="AW42" s="122">
        <f>AW16+AW39</f>
        <v>292036216.32999998</v>
      </c>
      <c r="AX42" s="122">
        <f>AX40</f>
        <v>50299593.490000002</v>
      </c>
      <c r="AY42" s="122">
        <f>AY40+AY41</f>
        <v>5712944599.2400007</v>
      </c>
      <c r="AZ42" s="122">
        <f>AZ16+AZ39</f>
        <v>300569970.31999999</v>
      </c>
      <c r="BA42" s="122">
        <f>BA40</f>
        <v>52203404.609999999</v>
      </c>
      <c r="BB42" s="122">
        <f>BB40+BB41</f>
        <v>5286321024.2799997</v>
      </c>
      <c r="BC42" s="122">
        <f>BC16+BC39</f>
        <v>279149301.09000003</v>
      </c>
      <c r="BD42" s="122">
        <f>BD40</f>
        <v>48833335.710000001</v>
      </c>
      <c r="BE42" s="121">
        <f t="shared" si="152"/>
        <v>1.0206185507228807</v>
      </c>
      <c r="BF42" s="121">
        <f>BC42/AW42</f>
        <v>0.95587220173597309</v>
      </c>
      <c r="BG42" s="118"/>
      <c r="BH42" s="123">
        <f t="shared" si="105"/>
        <v>1.0807033044343173</v>
      </c>
      <c r="BI42" s="123">
        <f t="shared" si="105"/>
        <v>1.0767355287882083</v>
      </c>
      <c r="BJ42" s="123"/>
      <c r="BK42" s="122">
        <f>BK40+BK41</f>
        <v>8510509394.6199999</v>
      </c>
      <c r="BL42" s="122">
        <f>BL16+BL39</f>
        <v>575715213.21000004</v>
      </c>
      <c r="BM42" s="122">
        <f>BM40</f>
        <v>0</v>
      </c>
      <c r="BN42" s="122">
        <f>BN40+BN41</f>
        <v>8752342509.1200008</v>
      </c>
      <c r="BO42" s="122">
        <f>BO16+BO39</f>
        <v>612665333.8499999</v>
      </c>
      <c r="BP42" s="122">
        <f>BP40</f>
        <v>0</v>
      </c>
      <c r="BQ42" s="122">
        <f>BQ40+BQ41</f>
        <v>5836138759.4300003</v>
      </c>
      <c r="BR42" s="122">
        <f>BR16+BR39</f>
        <v>408528039.35000002</v>
      </c>
      <c r="BS42" s="122">
        <f>BS40</f>
        <v>0</v>
      </c>
      <c r="BT42" s="121">
        <f>BN42/BK42</f>
        <v>1.0284158213435353</v>
      </c>
      <c r="BU42" s="121">
        <f>BO42/BL42</f>
        <v>1.0641812475893733</v>
      </c>
      <c r="BV42" s="118"/>
      <c r="BW42" s="121">
        <f>BN42/BQ42</f>
        <v>1.4996803314482567</v>
      </c>
      <c r="BX42" s="121">
        <f>BO42/BR42</f>
        <v>1.4996898005453878</v>
      </c>
      <c r="BY42" s="118"/>
      <c r="BZ42" s="122">
        <f>BZ40+BZ41</f>
        <v>205641.66</v>
      </c>
      <c r="CA42" s="122">
        <f>CA16+CA39</f>
        <v>205641.66</v>
      </c>
      <c r="CB42" s="122">
        <f>CB40</f>
        <v>0</v>
      </c>
      <c r="CC42" s="122">
        <f>CC40+CC41</f>
        <v>926312.9</v>
      </c>
      <c r="CD42" s="122">
        <f>CD16+CD39</f>
        <v>926312.9</v>
      </c>
      <c r="CE42" s="122">
        <f>CE40</f>
        <v>0</v>
      </c>
      <c r="CF42" s="122">
        <f>CF40+CF41</f>
        <v>-4330383.01</v>
      </c>
      <c r="CG42" s="122">
        <f>CG16+CG39</f>
        <v>-4330383.01</v>
      </c>
      <c r="CH42" s="122">
        <f>CH40</f>
        <v>0</v>
      </c>
      <c r="CI42" s="124">
        <f t="shared" si="179"/>
        <v>0.22200021180747886</v>
      </c>
      <c r="CJ42" s="124">
        <f t="shared" si="179"/>
        <v>0.22200021180747886</v>
      </c>
      <c r="CK42" s="118"/>
      <c r="CL42" s="124" t="str">
        <f t="shared" si="161"/>
        <v xml:space="preserve"> </v>
      </c>
      <c r="CM42" s="124" t="str">
        <f t="shared" si="155"/>
        <v xml:space="preserve"> </v>
      </c>
      <c r="CN42" s="118"/>
      <c r="CO42" s="122">
        <f>CO40+CO41</f>
        <v>194472918.41</v>
      </c>
      <c r="CP42" s="122">
        <f>CP16+CP39</f>
        <v>194472918.41</v>
      </c>
      <c r="CQ42" s="122">
        <f>CQ40</f>
        <v>0</v>
      </c>
      <c r="CR42" s="122">
        <f>CR40+CR41</f>
        <v>182115258.92000002</v>
      </c>
      <c r="CS42" s="122">
        <f>CS16+CS39</f>
        <v>182115258.92000002</v>
      </c>
      <c r="CT42" s="122">
        <f>CT40</f>
        <v>0</v>
      </c>
      <c r="CU42" s="122">
        <f>CU40+CU41</f>
        <v>58812323.240000002</v>
      </c>
      <c r="CV42" s="122">
        <f>CV16+CV39</f>
        <v>58812323.240000002</v>
      </c>
      <c r="CW42" s="122">
        <f>CW40</f>
        <v>0</v>
      </c>
      <c r="CX42" s="121">
        <f t="shared" si="181"/>
        <v>0.93645562790420622</v>
      </c>
      <c r="CY42" s="121">
        <f t="shared" si="181"/>
        <v>0.93645562790420622</v>
      </c>
      <c r="CZ42" s="121" t="str">
        <f t="shared" si="181"/>
        <v xml:space="preserve"> </v>
      </c>
      <c r="DA42" s="121" t="str">
        <f t="shared" si="182"/>
        <v>СВ.200</v>
      </c>
      <c r="DB42" s="121" t="str">
        <f t="shared" si="182"/>
        <v>СВ.200</v>
      </c>
      <c r="DC42" s="121" t="str">
        <f t="shared" si="182"/>
        <v xml:space="preserve"> </v>
      </c>
      <c r="DD42" s="122">
        <f>DD40+DD41</f>
        <v>44175839.140000001</v>
      </c>
      <c r="DE42" s="122">
        <f>DE16+DE39</f>
        <v>31517696.600000001</v>
      </c>
      <c r="DF42" s="122">
        <f>DF40</f>
        <v>12658142.539999999</v>
      </c>
      <c r="DG42" s="122">
        <f>DG40+DG41</f>
        <v>41998961.359999999</v>
      </c>
      <c r="DH42" s="122">
        <f>DH16+DH39</f>
        <v>29790809.309999999</v>
      </c>
      <c r="DI42" s="122">
        <f>DI40</f>
        <v>12208152.050000004</v>
      </c>
      <c r="DJ42" s="122">
        <f>DJ40+DJ41</f>
        <v>19787157.479999997</v>
      </c>
      <c r="DK42" s="122">
        <f>DK16+DK39</f>
        <v>14060419.09</v>
      </c>
      <c r="DL42" s="122">
        <f>DL40</f>
        <v>5727121.5999999996</v>
      </c>
      <c r="DM42" s="121">
        <f t="shared" si="190"/>
        <v>0.95072243510528143</v>
      </c>
      <c r="DN42" s="121">
        <f t="shared" si="190"/>
        <v>0.94520896270065613</v>
      </c>
      <c r="DO42" s="121">
        <f t="shared" si="190"/>
        <v>0.96445051170991203</v>
      </c>
      <c r="DP42" s="121" t="str">
        <f>IF(DJ42&lt;=0," ",IF(DG42&lt;=0," ",IF(DG42/DJ42*100&gt;200,"СВ.200",DG42/DJ42)))</f>
        <v>СВ.200</v>
      </c>
      <c r="DQ42" s="121" t="str">
        <f>IF(DK42&lt;=0," ",IF(DH42&lt;=0," ",IF(DH42/DK42*100&gt;200,"СВ.200",DH42/DK42)))</f>
        <v>СВ.200</v>
      </c>
      <c r="DR42" s="121" t="str">
        <f>IF(DL42&lt;=0," ",IF(DI42&lt;=0," ",IF(DI42/DL42*100&gt;200,"СВ.200",DI42/DL42)))</f>
        <v>СВ.200</v>
      </c>
      <c r="DS42" s="122">
        <f>DS40+DS41</f>
        <v>345662155.45999998</v>
      </c>
      <c r="DT42" s="122">
        <f>DT16+DT39</f>
        <v>285588871</v>
      </c>
      <c r="DU42" s="122">
        <f>DU40</f>
        <v>60073284.460000001</v>
      </c>
      <c r="DV42" s="122">
        <f>DV40+DV41</f>
        <v>352546109.65000004</v>
      </c>
      <c r="DW42" s="122">
        <f>DW16+DW39</f>
        <v>285570215.89000005</v>
      </c>
      <c r="DX42" s="122">
        <f>DX40</f>
        <v>66975893.759999998</v>
      </c>
      <c r="DY42" s="122">
        <f>DY40+DY41</f>
        <v>349990225.19999999</v>
      </c>
      <c r="DZ42" s="122">
        <f>DZ16+DZ39</f>
        <v>287090665.13</v>
      </c>
      <c r="EA42" s="122">
        <f>EA40</f>
        <v>62899560.069999993</v>
      </c>
      <c r="EB42" s="121">
        <f t="shared" si="191"/>
        <v>1.0199152672089284</v>
      </c>
      <c r="EC42" s="121">
        <f t="shared" si="191"/>
        <v>0.99993467844200434</v>
      </c>
      <c r="ED42" s="121">
        <f t="shared" si="191"/>
        <v>1.1149031447514097</v>
      </c>
      <c r="EE42" s="121">
        <f t="shared" si="192"/>
        <v>1.0073027309506701</v>
      </c>
      <c r="EF42" s="121">
        <f t="shared" si="192"/>
        <v>0.99470394051540667</v>
      </c>
      <c r="EG42" s="121">
        <f t="shared" si="192"/>
        <v>1.0648070302155295</v>
      </c>
      <c r="EH42" s="122">
        <f>EH40+EH41</f>
        <v>763073205.82999992</v>
      </c>
      <c r="EI42" s="122">
        <f>EI16+EI39</f>
        <v>566963900</v>
      </c>
      <c r="EJ42" s="122">
        <f>EJ40</f>
        <v>196109305.82999998</v>
      </c>
      <c r="EK42" s="122">
        <f>EK40+EK41</f>
        <v>814475705.66000009</v>
      </c>
      <c r="EL42" s="122">
        <f>EL16+EL39</f>
        <v>608336149.19000006</v>
      </c>
      <c r="EM42" s="122">
        <f>EM40</f>
        <v>206139556.46999997</v>
      </c>
      <c r="EN42" s="122">
        <f>EN40+EN41</f>
        <v>803477392.89999998</v>
      </c>
      <c r="EO42" s="122">
        <f>EO16+EO39</f>
        <v>601049896.61000001</v>
      </c>
      <c r="EP42" s="122">
        <f>EP40</f>
        <v>202427496.28999996</v>
      </c>
      <c r="EQ42" s="121">
        <f t="shared" si="183"/>
        <v>1.0673624751036688</v>
      </c>
      <c r="ER42" s="121">
        <f t="shared" si="183"/>
        <v>1.0729715757740486</v>
      </c>
      <c r="ES42" s="121">
        <f t="shared" si="183"/>
        <v>1.0511462247931</v>
      </c>
      <c r="ET42" s="121">
        <f t="shared" si="184"/>
        <v>1.0136883910576548</v>
      </c>
      <c r="EU42" s="121">
        <f t="shared" si="184"/>
        <v>1.0121225419405202</v>
      </c>
      <c r="EV42" s="121">
        <f t="shared" si="184"/>
        <v>1.0183377270777585</v>
      </c>
      <c r="EW42" s="122">
        <f>EW40+EW41</f>
        <v>41981904</v>
      </c>
      <c r="EX42" s="122">
        <f>EX16+EX39</f>
        <v>41965904</v>
      </c>
      <c r="EY42" s="122">
        <f>EY40</f>
        <v>0</v>
      </c>
      <c r="EZ42" s="122">
        <f>EZ40+EZ41</f>
        <v>42236005.890000001</v>
      </c>
      <c r="FA42" s="122">
        <f>FA16+FA39</f>
        <v>42219399.090000004</v>
      </c>
      <c r="FB42" s="122">
        <f>FB40</f>
        <v>0</v>
      </c>
      <c r="FC42" s="122">
        <f>FC40+FC41</f>
        <v>40631397.890000001</v>
      </c>
      <c r="FD42" s="122">
        <f>FD16+FD39</f>
        <v>40615684.490000002</v>
      </c>
      <c r="FE42" s="122">
        <f>FE40</f>
        <v>0</v>
      </c>
      <c r="FF42" s="121">
        <f t="shared" si="186"/>
        <v>1.0060526528287046</v>
      </c>
      <c r="FG42" s="121">
        <f t="shared" si="186"/>
        <v>1.0060405011172882</v>
      </c>
      <c r="FH42" s="121" t="str">
        <f t="shared" si="134"/>
        <v xml:space="preserve"> </v>
      </c>
      <c r="FI42" s="121">
        <f t="shared" si="180"/>
        <v>1.039491823646927</v>
      </c>
      <c r="FJ42" s="121">
        <f t="shared" si="180"/>
        <v>1.0394851058190304</v>
      </c>
      <c r="FK42" s="121" t="str">
        <f>IF(FE42=0," ",IF(FB42/FE42*100&gt;200,"СВ.200",FB42/FE42))</f>
        <v xml:space="preserve"> </v>
      </c>
      <c r="FL42" s="122">
        <f>FL40+FL41</f>
        <v>260380548.46000001</v>
      </c>
      <c r="FM42" s="122">
        <f>FM16+FM39</f>
        <v>167678431.46000001</v>
      </c>
      <c r="FN42" s="122">
        <f>FN40</f>
        <v>150350</v>
      </c>
      <c r="FO42" s="122">
        <f>FO40+FO41</f>
        <v>337147468.11999995</v>
      </c>
      <c r="FP42" s="122">
        <f>FP16+FP39</f>
        <v>227601582.09999996</v>
      </c>
      <c r="FQ42" s="122">
        <f>FQ40</f>
        <v>85145</v>
      </c>
      <c r="FR42" s="122">
        <f>FR40+FR41</f>
        <v>244330887.27999997</v>
      </c>
      <c r="FS42" s="122">
        <f>FS16+FS39</f>
        <v>127298476.19</v>
      </c>
      <c r="FT42" s="122">
        <f>FT40</f>
        <v>127149.1</v>
      </c>
      <c r="FU42" s="121">
        <f t="shared" si="138"/>
        <v>1.2948258620470376</v>
      </c>
      <c r="FV42" s="121">
        <f t="shared" si="138"/>
        <v>1.3573694608080511</v>
      </c>
      <c r="FW42" s="121">
        <f t="shared" si="138"/>
        <v>0.56631193880944464</v>
      </c>
      <c r="FX42" s="121">
        <f t="shared" si="139"/>
        <v>1.3798806686836667</v>
      </c>
      <c r="FY42" s="121">
        <f t="shared" si="139"/>
        <v>1.7879364224304779</v>
      </c>
      <c r="FZ42" s="121">
        <f t="shared" si="140"/>
        <v>1.4933243290856775</v>
      </c>
      <c r="GA42" s="122">
        <f>GA40+GA41</f>
        <v>-226.13</v>
      </c>
      <c r="GB42" s="122">
        <f>GB16+GB39</f>
        <v>-256.88</v>
      </c>
      <c r="GC42" s="122">
        <f>GC40</f>
        <v>0</v>
      </c>
      <c r="GD42" s="122">
        <f>GD40+GD41</f>
        <v>-223104.90999999995</v>
      </c>
      <c r="GE42" s="122">
        <f>GE16+GE39</f>
        <v>-15692.949999999997</v>
      </c>
      <c r="GF42" s="122">
        <f>GF40</f>
        <v>-203067.93999999997</v>
      </c>
      <c r="GG42" s="121" t="str">
        <f t="shared" si="193"/>
        <v xml:space="preserve"> </v>
      </c>
      <c r="GH42" s="121" t="str">
        <f t="shared" si="193"/>
        <v xml:space="preserve"> </v>
      </c>
      <c r="GI42" s="121" t="str">
        <f t="shared" si="193"/>
        <v xml:space="preserve"> </v>
      </c>
      <c r="GJ42" s="121">
        <f t="shared" si="166"/>
        <v>0.92031488904918957</v>
      </c>
      <c r="GK42" s="121">
        <f t="shared" si="166"/>
        <v>0.85128455942779546</v>
      </c>
      <c r="GL42" s="121">
        <f t="shared" si="166"/>
        <v>0.9186879881481067</v>
      </c>
      <c r="GM42" s="121">
        <f t="shared" si="167"/>
        <v>0.9013465224619035</v>
      </c>
      <c r="GN42" s="121">
        <f t="shared" si="167"/>
        <v>0.86166787087633501</v>
      </c>
      <c r="GO42" s="121">
        <f t="shared" si="167"/>
        <v>0.92728211042955744</v>
      </c>
      <c r="GP42" s="121">
        <f t="shared" si="168"/>
        <v>0.36886239151184763</v>
      </c>
      <c r="GQ42" s="121">
        <f t="shared" si="168"/>
        <v>0.73931108583971505</v>
      </c>
      <c r="GR42" s="121">
        <f t="shared" si="168"/>
        <v>0.78423449060372963</v>
      </c>
      <c r="GS42" s="121">
        <f t="shared" si="169"/>
        <v>0.39540407755563117</v>
      </c>
      <c r="GT42" s="121">
        <f t="shared" si="169"/>
        <v>0.74085903422579036</v>
      </c>
      <c r="GU42" s="121">
        <f t="shared" si="169"/>
        <v>0.81000562502266837</v>
      </c>
      <c r="GV42" s="121">
        <f t="shared" si="144"/>
        <v>0.11172374653280226</v>
      </c>
      <c r="GW42" s="121">
        <f t="shared" si="144"/>
        <v>4.0154933186981455E-2</v>
      </c>
      <c r="GX42" s="121">
        <f t="shared" si="144"/>
        <v>3.2946114916778006E-2</v>
      </c>
      <c r="GY42" s="144">
        <f t="shared" si="170"/>
        <v>0.10169809201191243</v>
      </c>
      <c r="GZ42" s="144">
        <f t="shared" si="170"/>
        <v>3.4016145574441464E-2</v>
      </c>
      <c r="HA42" s="121">
        <f t="shared" si="170"/>
        <v>2.9377950926947918E-2</v>
      </c>
      <c r="HB42" s="121">
        <f t="shared" si="194"/>
        <v>0.12334386892018689</v>
      </c>
      <c r="HC42" s="121">
        <f t="shared" si="194"/>
        <v>5.8765743138360443E-2</v>
      </c>
      <c r="HD42" s="121" t="str">
        <f t="shared" si="91"/>
        <v xml:space="preserve"> </v>
      </c>
      <c r="HE42" s="121">
        <f t="shared" si="171"/>
        <v>0.15580345973084861</v>
      </c>
      <c r="HF42" s="121">
        <f t="shared" si="171"/>
        <v>6.9336644517307061E-2</v>
      </c>
      <c r="HG42" s="121" t="str">
        <f t="shared" si="92"/>
        <v xml:space="preserve"> </v>
      </c>
      <c r="HH42" s="121" t="str">
        <f t="shared" si="172"/>
        <v xml:space="preserve"> </v>
      </c>
      <c r="HI42" s="121" t="str">
        <f t="shared" si="172"/>
        <v xml:space="preserve"> </v>
      </c>
      <c r="HJ42" s="121" t="str">
        <f t="shared" si="172"/>
        <v xml:space="preserve"> </v>
      </c>
      <c r="HK42" s="121">
        <f>IF(CC42&lt;=0," ",IF(U42&lt;=0," ",IF(CC42/U42*100&gt;200,"СВ.200",CC42/U42)))</f>
        <v>1.6489614576089805E-5</v>
      </c>
      <c r="HL42" s="121">
        <f>IF(CD42&lt;=0," ",IF(V42&lt;=0," ",IF(CD42/V42*100&gt;200,"СВ.200",CD42/V42)))</f>
        <v>1.0483280954626485E-4</v>
      </c>
      <c r="HM42" s="121" t="str">
        <f t="shared" si="196"/>
        <v xml:space="preserve"> </v>
      </c>
      <c r="HN42" s="121">
        <f t="shared" si="173"/>
        <v>1.6981092176751176E-2</v>
      </c>
      <c r="HO42" s="121">
        <f t="shared" si="173"/>
        <v>8.645953382715188E-2</v>
      </c>
      <c r="HP42" s="121">
        <f t="shared" si="173"/>
        <v>0.13657063270654857</v>
      </c>
      <c r="HQ42" s="121">
        <f t="shared" si="174"/>
        <v>1.4498762208668548E-2</v>
      </c>
      <c r="HR42" s="121">
        <f t="shared" si="174"/>
        <v>6.8846701441967861E-2</v>
      </c>
      <c r="HS42" s="121">
        <f t="shared" si="174"/>
        <v>0.11600695049147042</v>
      </c>
      <c r="HT42" s="121">
        <f t="shared" si="175"/>
        <v>7.3968680732038831E-3</v>
      </c>
      <c r="HU42" s="121">
        <f t="shared" si="175"/>
        <v>4.129727866731954E-2</v>
      </c>
      <c r="HV42" s="121">
        <f t="shared" si="175"/>
        <v>4.2436096247601619E-2</v>
      </c>
      <c r="HW42" s="121">
        <f t="shared" si="176"/>
        <v>6.2757945705262178E-3</v>
      </c>
      <c r="HX42" s="121">
        <f t="shared" si="176"/>
        <v>3.2318591325330902E-2</v>
      </c>
      <c r="HY42" s="121">
        <f t="shared" si="176"/>
        <v>3.7691306436225126E-2</v>
      </c>
      <c r="HZ42" s="121">
        <f t="shared" si="177"/>
        <v>5.1638108989650964E-3</v>
      </c>
      <c r="IA42" s="121">
        <f t="shared" si="177"/>
        <v>1.8311569422722496E-2</v>
      </c>
      <c r="IB42" s="127">
        <f t="shared" si="177"/>
        <v>8.5782975896669478E-5</v>
      </c>
      <c r="IC42" s="121">
        <f t="shared" si="178"/>
        <v>6.0016780556584326E-3</v>
      </c>
      <c r="ID42" s="121">
        <f t="shared" si="178"/>
        <v>2.5758157215254002E-2</v>
      </c>
      <c r="IE42" s="121">
        <f t="shared" si="178"/>
        <v>4.791613976832115E-5</v>
      </c>
      <c r="IF42" s="128"/>
      <c r="IG42" s="128"/>
      <c r="IH42" s="128"/>
      <c r="II42" s="128"/>
      <c r="IJ42" s="128"/>
      <c r="IK42" s="128"/>
      <c r="IL42" s="128"/>
      <c r="IM42" s="128"/>
      <c r="IN42" s="128"/>
      <c r="IO42" s="128"/>
      <c r="IP42" s="128"/>
      <c r="IQ42" s="128"/>
      <c r="IR42" s="128"/>
      <c r="IS42" s="128"/>
      <c r="IT42" s="128"/>
      <c r="IU42" s="128"/>
      <c r="IV42" s="128"/>
    </row>
    <row r="43" spans="1:256" s="155" customFormat="1" ht="18" hidden="1" customHeight="1" outlineLevel="1" x14ac:dyDescent="0.2">
      <c r="A43" s="147"/>
      <c r="B43" s="148" t="s">
        <v>119</v>
      </c>
      <c r="C43" s="149"/>
      <c r="D43" s="150"/>
      <c r="E43" s="151"/>
      <c r="F43" s="152"/>
      <c r="G43" s="149"/>
      <c r="H43" s="149"/>
      <c r="I43" s="153" t="s">
        <v>120</v>
      </c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51"/>
      <c r="V43" s="149"/>
      <c r="W43" s="149"/>
      <c r="X43" s="154"/>
      <c r="Y43" s="151"/>
      <c r="Z43" s="151"/>
      <c r="AA43" s="151"/>
      <c r="AB43" s="151"/>
      <c r="AC43" s="151"/>
      <c r="AD43" s="151"/>
      <c r="AE43" s="151"/>
      <c r="AF43" s="151"/>
      <c r="AG43" s="151"/>
      <c r="AH43" s="149"/>
      <c r="AI43" s="149"/>
      <c r="AJ43" s="151"/>
      <c r="AK43" s="149"/>
      <c r="AL43" s="149"/>
      <c r="AM43" s="154"/>
      <c r="AN43" s="151"/>
      <c r="AO43" s="151"/>
      <c r="AP43" s="151"/>
      <c r="AQ43" s="151"/>
      <c r="AR43" s="151"/>
      <c r="AS43" s="151"/>
      <c r="AT43" s="151"/>
      <c r="AU43" s="151"/>
      <c r="AV43" s="151"/>
      <c r="AW43" s="149"/>
      <c r="AX43" s="149"/>
      <c r="AY43" s="151"/>
      <c r="AZ43" s="149"/>
      <c r="BA43" s="149"/>
      <c r="BB43" s="154"/>
      <c r="BC43" s="151"/>
      <c r="BD43" s="151"/>
      <c r="BE43" s="151"/>
      <c r="BF43" s="151"/>
      <c r="BG43" s="151"/>
      <c r="BH43" s="151"/>
      <c r="BI43" s="151"/>
      <c r="BJ43" s="151"/>
      <c r="BK43" s="151"/>
      <c r="BL43" s="149"/>
      <c r="BM43" s="149"/>
      <c r="BN43" s="151"/>
      <c r="BO43" s="149"/>
      <c r="BP43" s="149"/>
      <c r="BQ43" s="154"/>
      <c r="BR43" s="151"/>
      <c r="BS43" s="151"/>
      <c r="BT43" s="151"/>
      <c r="BU43" s="151"/>
      <c r="BV43" s="151"/>
      <c r="BW43" s="151"/>
      <c r="BX43" s="151"/>
      <c r="BY43" s="151"/>
      <c r="BZ43" s="151"/>
      <c r="CA43" s="149"/>
      <c r="CB43" s="149"/>
      <c r="CC43" s="151"/>
      <c r="CD43" s="149"/>
      <c r="CE43" s="149"/>
      <c r="CF43" s="154"/>
      <c r="CG43" s="151"/>
      <c r="CH43" s="151"/>
      <c r="CI43" s="151"/>
      <c r="CJ43" s="151"/>
      <c r="CK43" s="151"/>
      <c r="CL43" s="151"/>
      <c r="CM43" s="151"/>
      <c r="CN43" s="151"/>
      <c r="CO43" s="151"/>
      <c r="CP43" s="149"/>
      <c r="CQ43" s="149"/>
      <c r="CR43" s="151"/>
      <c r="CS43" s="149"/>
      <c r="CT43" s="149"/>
      <c r="CU43" s="154"/>
      <c r="CV43" s="151"/>
      <c r="CW43" s="151"/>
      <c r="CX43" s="151"/>
      <c r="CY43" s="151"/>
      <c r="CZ43" s="151"/>
      <c r="DA43" s="151"/>
      <c r="DB43" s="151"/>
      <c r="DC43" s="151"/>
      <c r="DD43" s="151"/>
      <c r="DE43" s="149"/>
      <c r="DF43" s="149"/>
      <c r="DG43" s="151"/>
      <c r="DH43" s="149"/>
      <c r="DI43" s="149"/>
      <c r="DJ43" s="154"/>
      <c r="DK43" s="151"/>
      <c r="DL43" s="151"/>
      <c r="DM43" s="151"/>
      <c r="DN43" s="151"/>
      <c r="DO43" s="151"/>
      <c r="DP43" s="151"/>
      <c r="DQ43" s="151"/>
      <c r="DR43" s="151"/>
      <c r="DS43" s="151"/>
      <c r="DT43" s="149"/>
      <c r="DU43" s="149"/>
      <c r="DV43" s="151"/>
      <c r="DW43" s="149"/>
      <c r="DX43" s="149"/>
      <c r="DY43" s="154"/>
      <c r="DZ43" s="151"/>
      <c r="EA43" s="151"/>
      <c r="EB43" s="151"/>
      <c r="EC43" s="151"/>
      <c r="ED43" s="151"/>
      <c r="EE43" s="151"/>
      <c r="EF43" s="151"/>
      <c r="EG43" s="151"/>
      <c r="EH43" s="151"/>
      <c r="EI43" s="149"/>
      <c r="EJ43" s="149"/>
      <c r="EK43" s="151"/>
      <c r="EL43" s="149"/>
      <c r="EM43" s="149"/>
      <c r="EN43" s="154"/>
      <c r="EO43" s="151"/>
      <c r="EP43" s="151"/>
      <c r="EQ43" s="151"/>
      <c r="ER43" s="151"/>
      <c r="ES43" s="151"/>
      <c r="ET43" s="151"/>
      <c r="EU43" s="151"/>
      <c r="EV43" s="151"/>
      <c r="EW43" s="151"/>
      <c r="EX43" s="149"/>
      <c r="EY43" s="151"/>
      <c r="EZ43" s="151"/>
      <c r="FA43" s="149"/>
      <c r="FB43" s="151"/>
      <c r="FC43" s="154"/>
      <c r="FD43" s="151"/>
      <c r="FE43" s="151"/>
      <c r="FF43" s="151"/>
      <c r="FG43" s="151"/>
      <c r="FH43" s="151"/>
      <c r="FI43" s="151"/>
      <c r="FJ43" s="151"/>
      <c r="FK43" s="151"/>
      <c r="FL43" s="151"/>
      <c r="FM43" s="149"/>
      <c r="FN43" s="151"/>
      <c r="FO43" s="151"/>
      <c r="FP43" s="149"/>
      <c r="FQ43" s="151"/>
      <c r="FR43" s="154"/>
      <c r="FS43" s="151"/>
      <c r="FT43" s="151"/>
      <c r="FU43" s="151"/>
      <c r="FV43" s="151"/>
      <c r="FW43" s="151"/>
      <c r="FX43" s="151"/>
      <c r="FY43" s="151"/>
      <c r="FZ43" s="151"/>
      <c r="GA43" s="151"/>
      <c r="GB43" s="149"/>
      <c r="GC43" s="151"/>
      <c r="GD43" s="154"/>
      <c r="GE43" s="151"/>
      <c r="GF43" s="151"/>
      <c r="GG43" s="151"/>
      <c r="GH43" s="151"/>
      <c r="GI43" s="151"/>
    </row>
    <row r="44" spans="1:256" s="164" customFormat="1" collapsed="1" x14ac:dyDescent="0.2">
      <c r="A44" s="156"/>
      <c r="B44" s="157"/>
      <c r="C44" s="158"/>
      <c r="D44" s="158"/>
      <c r="E44" s="158"/>
      <c r="F44" s="158"/>
      <c r="G44" s="159"/>
      <c r="H44" s="160"/>
      <c r="I44" s="161"/>
      <c r="J44" s="160"/>
      <c r="K44" s="160"/>
      <c r="L44" s="160"/>
      <c r="M44" s="160"/>
      <c r="N44" s="160"/>
      <c r="O44" s="160"/>
      <c r="P44" s="160"/>
      <c r="Q44" s="160"/>
      <c r="R44" s="162"/>
      <c r="S44" s="160"/>
      <c r="T44" s="160"/>
      <c r="U44" s="159"/>
      <c r="V44" s="160"/>
      <c r="W44" s="16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60"/>
      <c r="AI44" s="160"/>
      <c r="AJ44" s="159"/>
      <c r="AK44" s="160"/>
      <c r="AL44" s="160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60"/>
      <c r="AX44" s="160"/>
      <c r="AY44" s="159"/>
      <c r="AZ44" s="160"/>
      <c r="BA44" s="160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60"/>
      <c r="BM44" s="160"/>
      <c r="BN44" s="159"/>
      <c r="BO44" s="160"/>
      <c r="BP44" s="160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60"/>
      <c r="CB44" s="160"/>
      <c r="CC44" s="159"/>
      <c r="CD44" s="160"/>
      <c r="CE44" s="160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60"/>
      <c r="CQ44" s="160"/>
      <c r="CR44" s="159"/>
      <c r="CS44" s="160"/>
      <c r="CT44" s="160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60"/>
      <c r="DF44" s="160"/>
      <c r="DG44" s="159"/>
      <c r="DH44" s="160"/>
      <c r="DI44" s="160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60"/>
      <c r="DU44" s="160"/>
      <c r="DV44" s="159"/>
      <c r="DW44" s="160"/>
      <c r="DX44" s="160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60"/>
      <c r="EJ44" s="160"/>
      <c r="EK44" s="159"/>
      <c r="EL44" s="160"/>
      <c r="EM44" s="160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60"/>
      <c r="EY44" s="159"/>
      <c r="EZ44" s="159"/>
      <c r="FA44" s="160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60"/>
      <c r="FN44" s="159"/>
      <c r="FO44" s="159"/>
      <c r="FP44" s="160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60"/>
      <c r="GC44" s="159"/>
      <c r="GD44" s="159"/>
      <c r="GE44" s="159"/>
      <c r="GF44" s="159"/>
      <c r="GG44" s="159"/>
      <c r="GH44" s="159"/>
      <c r="GI44" s="159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  <c r="HJ44" s="163"/>
      <c r="HK44" s="163"/>
      <c r="HL44" s="163"/>
      <c r="HM44" s="163"/>
      <c r="HN44" s="163"/>
      <c r="HO44" s="163"/>
      <c r="HP44" s="163"/>
      <c r="HQ44" s="163"/>
      <c r="HR44" s="163"/>
      <c r="HS44" s="163"/>
      <c r="HT44" s="163"/>
      <c r="HU44" s="163"/>
      <c r="HV44" s="163"/>
      <c r="HW44" s="163"/>
      <c r="HX44" s="163"/>
      <c r="HY44" s="163"/>
      <c r="HZ44" s="163"/>
      <c r="IA44" s="163"/>
      <c r="IB44" s="163"/>
      <c r="IC44" s="163"/>
      <c r="ID44" s="163"/>
      <c r="IE44" s="16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164" customFormat="1" x14ac:dyDescent="0.2">
      <c r="A45" s="160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59"/>
      <c r="V45" s="160"/>
      <c r="W45" s="16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60"/>
      <c r="AI45" s="160"/>
      <c r="AJ45" s="159"/>
      <c r="AK45" s="160"/>
      <c r="AL45" s="160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60"/>
      <c r="AX45" s="160"/>
      <c r="AY45" s="159"/>
      <c r="AZ45" s="160"/>
      <c r="BA45" s="160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60"/>
      <c r="BM45" s="160"/>
      <c r="BN45" s="159"/>
      <c r="BO45" s="160"/>
      <c r="BP45" s="160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60"/>
      <c r="CB45" s="160"/>
      <c r="CC45" s="159"/>
      <c r="CD45" s="160"/>
      <c r="CE45" s="160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60"/>
      <c r="CQ45" s="160"/>
      <c r="CR45" s="159"/>
      <c r="CS45" s="160"/>
      <c r="CT45" s="160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60"/>
      <c r="DF45" s="160"/>
      <c r="DG45" s="159"/>
      <c r="DH45" s="160"/>
      <c r="DI45" s="160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60"/>
      <c r="DU45" s="160"/>
      <c r="DV45" s="159"/>
      <c r="DW45" s="160"/>
      <c r="DX45" s="160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60"/>
      <c r="EJ45" s="160"/>
      <c r="EK45" s="159"/>
      <c r="EL45" s="160"/>
      <c r="EM45" s="160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60"/>
      <c r="EY45" s="159"/>
      <c r="EZ45" s="159"/>
      <c r="FA45" s="160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60"/>
      <c r="FN45" s="159"/>
      <c r="FO45" s="159"/>
      <c r="FP45" s="160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60"/>
      <c r="GC45" s="159"/>
      <c r="GD45" s="159"/>
      <c r="GE45" s="159"/>
      <c r="GF45" s="159"/>
      <c r="GG45" s="159"/>
      <c r="GH45" s="159"/>
      <c r="GI45" s="159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  <c r="HJ45" s="163"/>
      <c r="HK45" s="163"/>
      <c r="HL45" s="163"/>
      <c r="HM45" s="163"/>
      <c r="HN45" s="163"/>
      <c r="HO45" s="163"/>
      <c r="HP45" s="163"/>
      <c r="HQ45" s="163"/>
      <c r="HR45" s="163"/>
      <c r="HS45" s="163"/>
      <c r="HT45" s="163"/>
      <c r="HU45" s="163"/>
      <c r="HV45" s="163"/>
      <c r="HW45" s="163"/>
      <c r="HX45" s="163"/>
      <c r="HY45" s="163"/>
      <c r="HZ45" s="163"/>
      <c r="IA45" s="163"/>
      <c r="IB45" s="163"/>
      <c r="IC45" s="163"/>
      <c r="ID45" s="163"/>
      <c r="IE45" s="16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164" customFormat="1" x14ac:dyDescent="0.2">
      <c r="A46" s="160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59"/>
      <c r="V46" s="160"/>
      <c r="W46" s="16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60"/>
      <c r="AI46" s="160"/>
      <c r="AJ46" s="159"/>
      <c r="AK46" s="160"/>
      <c r="AL46" s="160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60"/>
      <c r="AX46" s="160"/>
      <c r="AY46" s="159"/>
      <c r="AZ46" s="160"/>
      <c r="BA46" s="160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60"/>
      <c r="BM46" s="160"/>
      <c r="BN46" s="159"/>
      <c r="BO46" s="160"/>
      <c r="BP46" s="160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60"/>
      <c r="CB46" s="160"/>
      <c r="CC46" s="159"/>
      <c r="CD46" s="160"/>
      <c r="CE46" s="160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60"/>
      <c r="CQ46" s="160"/>
      <c r="CR46" s="159"/>
      <c r="CS46" s="160"/>
      <c r="CT46" s="160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60"/>
      <c r="DF46" s="160"/>
      <c r="DG46" s="159"/>
      <c r="DH46" s="160"/>
      <c r="DI46" s="160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60"/>
      <c r="DU46" s="160"/>
      <c r="DV46" s="159"/>
      <c r="DW46" s="160"/>
      <c r="DX46" s="160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60"/>
      <c r="EJ46" s="160"/>
      <c r="EK46" s="159"/>
      <c r="EL46" s="160"/>
      <c r="EM46" s="160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60"/>
      <c r="EY46" s="159"/>
      <c r="EZ46" s="159"/>
      <c r="FA46" s="160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60"/>
      <c r="FN46" s="159"/>
      <c r="FO46" s="159"/>
      <c r="FP46" s="160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60"/>
      <c r="GC46" s="159"/>
      <c r="GD46" s="159"/>
      <c r="GE46" s="159"/>
      <c r="GF46" s="159"/>
      <c r="GG46" s="159"/>
      <c r="GH46" s="159"/>
      <c r="GI46" s="159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3"/>
      <c r="HJ46" s="163"/>
      <c r="HK46" s="163"/>
      <c r="HL46" s="163"/>
      <c r="HM46" s="163"/>
      <c r="HN46" s="163"/>
      <c r="HO46" s="163"/>
      <c r="HP46" s="163"/>
      <c r="HQ46" s="163"/>
      <c r="HR46" s="163"/>
      <c r="HS46" s="163"/>
      <c r="HT46" s="163"/>
      <c r="HU46" s="163"/>
      <c r="HV46" s="163"/>
      <c r="HW46" s="163"/>
      <c r="HX46" s="163"/>
      <c r="HY46" s="163"/>
      <c r="HZ46" s="163"/>
      <c r="IA46" s="163"/>
      <c r="IB46" s="163"/>
      <c r="IC46" s="163"/>
      <c r="ID46" s="163"/>
      <c r="IE46" s="16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164" customFormat="1" x14ac:dyDescent="0.2">
      <c r="A47" s="160"/>
      <c r="B47" s="157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59"/>
      <c r="V47" s="160"/>
      <c r="W47" s="16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60"/>
      <c r="AI47" s="160"/>
      <c r="AJ47" s="159"/>
      <c r="AK47" s="160"/>
      <c r="AL47" s="160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60"/>
      <c r="AX47" s="160"/>
      <c r="AY47" s="159"/>
      <c r="AZ47" s="160"/>
      <c r="BA47" s="160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60"/>
      <c r="BM47" s="160"/>
      <c r="BN47" s="159"/>
      <c r="BO47" s="160"/>
      <c r="BP47" s="160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60"/>
      <c r="CB47" s="160"/>
      <c r="CC47" s="159"/>
      <c r="CD47" s="160"/>
      <c r="CE47" s="160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60"/>
      <c r="CQ47" s="160"/>
      <c r="CR47" s="159"/>
      <c r="CS47" s="160"/>
      <c r="CT47" s="160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60"/>
      <c r="DF47" s="160"/>
      <c r="DG47" s="159"/>
      <c r="DH47" s="160"/>
      <c r="DI47" s="160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60"/>
      <c r="DU47" s="160"/>
      <c r="DV47" s="159"/>
      <c r="DW47" s="160"/>
      <c r="DX47" s="160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60"/>
      <c r="EJ47" s="160"/>
      <c r="EK47" s="159"/>
      <c r="EL47" s="160"/>
      <c r="EM47" s="160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60"/>
      <c r="EY47" s="159"/>
      <c r="EZ47" s="159"/>
      <c r="FA47" s="160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60"/>
      <c r="FN47" s="159"/>
      <c r="FO47" s="159"/>
      <c r="FP47" s="160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60"/>
      <c r="GC47" s="159"/>
      <c r="GD47" s="159"/>
      <c r="GE47" s="159"/>
      <c r="GF47" s="159"/>
      <c r="GG47" s="159"/>
      <c r="GH47" s="159"/>
      <c r="GI47" s="159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164" customFormat="1" x14ac:dyDescent="0.2">
      <c r="A48" s="160"/>
      <c r="B48" s="157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59"/>
      <c r="V48" s="160"/>
      <c r="W48" s="16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60"/>
      <c r="AI48" s="160"/>
      <c r="AJ48" s="159"/>
      <c r="AK48" s="160"/>
      <c r="AL48" s="160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60"/>
      <c r="AX48" s="160"/>
      <c r="AY48" s="159"/>
      <c r="AZ48" s="160"/>
      <c r="BA48" s="160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60"/>
      <c r="BM48" s="160"/>
      <c r="BN48" s="159"/>
      <c r="BO48" s="160"/>
      <c r="BP48" s="160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60"/>
      <c r="CB48" s="160"/>
      <c r="CC48" s="159"/>
      <c r="CD48" s="160"/>
      <c r="CE48" s="160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60"/>
      <c r="CQ48" s="160"/>
      <c r="CR48" s="159"/>
      <c r="CS48" s="160"/>
      <c r="CT48" s="160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60"/>
      <c r="DF48" s="160"/>
      <c r="DG48" s="159"/>
      <c r="DH48" s="160"/>
      <c r="DI48" s="160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60"/>
      <c r="DU48" s="160"/>
      <c r="DV48" s="159"/>
      <c r="DW48" s="160"/>
      <c r="DX48" s="160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60"/>
      <c r="EJ48" s="160"/>
      <c r="EK48" s="159"/>
      <c r="EL48" s="160"/>
      <c r="EM48" s="160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60"/>
      <c r="EY48" s="159"/>
      <c r="EZ48" s="159"/>
      <c r="FA48" s="160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60"/>
      <c r="FN48" s="159"/>
      <c r="FO48" s="159"/>
      <c r="FP48" s="160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60"/>
      <c r="GC48" s="159"/>
      <c r="GD48" s="159"/>
      <c r="GE48" s="159"/>
      <c r="GF48" s="159"/>
      <c r="GG48" s="159"/>
      <c r="GH48" s="159"/>
      <c r="GI48" s="159"/>
      <c r="GJ48" s="163"/>
      <c r="GK48" s="163"/>
      <c r="GL48" s="163"/>
      <c r="GM48" s="163"/>
      <c r="GN48" s="163"/>
      <c r="GO48" s="163"/>
      <c r="GP48" s="163"/>
      <c r="GQ48" s="163"/>
      <c r="GR48" s="163"/>
      <c r="GS48" s="163"/>
      <c r="GT48" s="163"/>
      <c r="GU48" s="163"/>
      <c r="GV48" s="163"/>
      <c r="GW48" s="163"/>
      <c r="GX48" s="163"/>
      <c r="GY48" s="163"/>
      <c r="GZ48" s="163"/>
      <c r="HA48" s="163"/>
      <c r="HB48" s="163"/>
      <c r="HC48" s="163"/>
      <c r="HD48" s="163"/>
      <c r="HE48" s="163"/>
      <c r="HF48" s="163"/>
      <c r="HG48" s="163"/>
      <c r="HH48" s="163"/>
      <c r="HI48" s="163"/>
      <c r="HJ48" s="163"/>
      <c r="HK48" s="163"/>
      <c r="HL48" s="163"/>
      <c r="HM48" s="163"/>
      <c r="HN48" s="163"/>
      <c r="HO48" s="163"/>
      <c r="HP48" s="163"/>
      <c r="HQ48" s="163"/>
      <c r="HR48" s="163"/>
      <c r="HS48" s="163"/>
      <c r="HT48" s="163"/>
      <c r="HU48" s="163"/>
      <c r="HV48" s="163"/>
      <c r="HW48" s="163"/>
      <c r="HX48" s="163"/>
      <c r="HY48" s="163"/>
      <c r="HZ48" s="163"/>
      <c r="IA48" s="163"/>
      <c r="IB48" s="163"/>
      <c r="IC48" s="163"/>
      <c r="ID48" s="163"/>
      <c r="IE48" s="16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164" customFormat="1" x14ac:dyDescent="0.2">
      <c r="A49" s="160"/>
      <c r="B49" s="157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0"/>
      <c r="GC49" s="160"/>
      <c r="GD49" s="160"/>
      <c r="GE49" s="160"/>
      <c r="GF49" s="160"/>
      <c r="GG49" s="160"/>
      <c r="GH49" s="160"/>
      <c r="GI49" s="160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164" customFormat="1" x14ac:dyDescent="0.2">
      <c r="A50" s="160"/>
      <c r="B50" s="157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60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3"/>
      <c r="GK50" s="163"/>
      <c r="GL50" s="163"/>
      <c r="GM50" s="163"/>
      <c r="GN50" s="163"/>
      <c r="GO50" s="163"/>
      <c r="GP50" s="163"/>
      <c r="GQ50" s="163"/>
      <c r="GR50" s="163"/>
      <c r="GS50" s="163"/>
      <c r="GT50" s="163"/>
      <c r="GU50" s="163"/>
      <c r="GV50" s="163"/>
      <c r="GW50" s="163"/>
      <c r="GX50" s="163"/>
      <c r="GY50" s="163"/>
      <c r="GZ50" s="163"/>
      <c r="HA50" s="163"/>
      <c r="HB50" s="163"/>
      <c r="HC50" s="163"/>
      <c r="HD50" s="163"/>
      <c r="HE50" s="163"/>
      <c r="HF50" s="163"/>
      <c r="HG50" s="163"/>
      <c r="HH50" s="163"/>
      <c r="HI50" s="163"/>
      <c r="HJ50" s="163"/>
      <c r="HK50" s="163"/>
      <c r="HL50" s="163"/>
      <c r="HM50" s="163"/>
      <c r="HN50" s="163"/>
      <c r="HO50" s="163"/>
      <c r="HP50" s="163"/>
      <c r="HQ50" s="163"/>
      <c r="HR50" s="163"/>
      <c r="HS50" s="163"/>
      <c r="HT50" s="163"/>
      <c r="HU50" s="163"/>
      <c r="HV50" s="163"/>
      <c r="HW50" s="163"/>
      <c r="HX50" s="163"/>
      <c r="HY50" s="163"/>
      <c r="HZ50" s="163"/>
      <c r="IA50" s="163"/>
      <c r="IB50" s="163"/>
      <c r="IC50" s="163"/>
      <c r="ID50" s="163"/>
      <c r="IE50" s="16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164" customFormat="1" x14ac:dyDescent="0.2">
      <c r="A51" s="160"/>
      <c r="B51" s="157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164" customFormat="1" x14ac:dyDescent="0.2">
      <c r="A52" s="160"/>
      <c r="B52" s="157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164" customFormat="1" x14ac:dyDescent="0.2">
      <c r="A53" s="160"/>
      <c r="B53" s="157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  <c r="EB53" s="160"/>
      <c r="EC53" s="160"/>
      <c r="ED53" s="160"/>
      <c r="EE53" s="160"/>
      <c r="EF53" s="160"/>
      <c r="EG53" s="160"/>
      <c r="EH53" s="160"/>
      <c r="EI53" s="160"/>
      <c r="EJ53" s="160"/>
      <c r="EK53" s="160"/>
      <c r="EL53" s="160"/>
      <c r="EM53" s="160"/>
      <c r="EN53" s="160"/>
      <c r="EO53" s="160"/>
      <c r="EP53" s="160"/>
      <c r="EQ53" s="160"/>
      <c r="ER53" s="160"/>
      <c r="ES53" s="160"/>
      <c r="ET53" s="160"/>
      <c r="EU53" s="160"/>
      <c r="EV53" s="160"/>
      <c r="EW53" s="160"/>
      <c r="EX53" s="160"/>
      <c r="EY53" s="160"/>
      <c r="EZ53" s="160"/>
      <c r="FA53" s="160"/>
      <c r="FB53" s="160"/>
      <c r="FC53" s="160"/>
      <c r="FD53" s="160"/>
      <c r="FE53" s="160"/>
      <c r="FF53" s="160"/>
      <c r="FG53" s="160"/>
      <c r="FH53" s="160"/>
      <c r="FI53" s="160"/>
      <c r="FJ53" s="160"/>
      <c r="FK53" s="160"/>
      <c r="FL53" s="160"/>
      <c r="FM53" s="160"/>
      <c r="FN53" s="160"/>
      <c r="FO53" s="160"/>
      <c r="FP53" s="160"/>
      <c r="FQ53" s="160"/>
      <c r="FR53" s="160"/>
      <c r="FS53" s="160"/>
      <c r="FT53" s="160"/>
      <c r="FU53" s="160"/>
      <c r="FV53" s="160"/>
      <c r="FW53" s="160"/>
      <c r="FX53" s="160"/>
      <c r="FY53" s="160"/>
      <c r="FZ53" s="160"/>
      <c r="GA53" s="160"/>
      <c r="GB53" s="160"/>
      <c r="GC53" s="160"/>
      <c r="GD53" s="160"/>
      <c r="GE53" s="160"/>
      <c r="GF53" s="160"/>
      <c r="GG53" s="160"/>
      <c r="GH53" s="160"/>
      <c r="GI53" s="160"/>
      <c r="GJ53" s="163"/>
      <c r="GK53" s="163"/>
      <c r="GL53" s="163"/>
      <c r="GM53" s="163"/>
      <c r="GN53" s="163"/>
      <c r="GO53" s="163"/>
      <c r="GP53" s="163"/>
      <c r="GQ53" s="163"/>
      <c r="GR53" s="16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163"/>
      <c r="HZ53" s="163"/>
      <c r="IA53" s="163"/>
      <c r="IB53" s="163"/>
      <c r="IC53" s="163"/>
      <c r="ID53" s="163"/>
      <c r="IE53" s="16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164" customFormat="1" x14ac:dyDescent="0.2">
      <c r="A54" s="160"/>
      <c r="B54" s="157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  <c r="DT54" s="160"/>
      <c r="DU54" s="160"/>
      <c r="DV54" s="160"/>
      <c r="DW54" s="160"/>
      <c r="DX54" s="160"/>
      <c r="DY54" s="160"/>
      <c r="DZ54" s="160"/>
      <c r="EA54" s="160"/>
      <c r="EB54" s="160"/>
      <c r="EC54" s="160"/>
      <c r="ED54" s="160"/>
      <c r="EE54" s="160"/>
      <c r="EF54" s="160"/>
      <c r="EG54" s="160"/>
      <c r="EH54" s="160"/>
      <c r="EI54" s="160"/>
      <c r="EJ54" s="160"/>
      <c r="EK54" s="160"/>
      <c r="EL54" s="160"/>
      <c r="EM54" s="160"/>
      <c r="EN54" s="160"/>
      <c r="EO54" s="160"/>
      <c r="EP54" s="160"/>
      <c r="EQ54" s="160"/>
      <c r="ER54" s="160"/>
      <c r="ES54" s="160"/>
      <c r="ET54" s="160"/>
      <c r="EU54" s="160"/>
      <c r="EV54" s="160"/>
      <c r="EW54" s="160"/>
      <c r="EX54" s="160"/>
      <c r="EY54" s="160"/>
      <c r="EZ54" s="160"/>
      <c r="FA54" s="160"/>
      <c r="FB54" s="160"/>
      <c r="FC54" s="160"/>
      <c r="FD54" s="160"/>
      <c r="FE54" s="160"/>
      <c r="FF54" s="160"/>
      <c r="FG54" s="160"/>
      <c r="FH54" s="160"/>
      <c r="FI54" s="160"/>
      <c r="FJ54" s="160"/>
      <c r="FK54" s="160"/>
      <c r="FL54" s="160"/>
      <c r="FM54" s="160"/>
      <c r="FN54" s="160"/>
      <c r="FO54" s="160"/>
      <c r="FP54" s="160"/>
      <c r="FQ54" s="160"/>
      <c r="FR54" s="160"/>
      <c r="FS54" s="160"/>
      <c r="FT54" s="160"/>
      <c r="FU54" s="160"/>
      <c r="FV54" s="160"/>
      <c r="FW54" s="160"/>
      <c r="FX54" s="160"/>
      <c r="FY54" s="160"/>
      <c r="FZ54" s="160"/>
      <c r="GA54" s="160"/>
      <c r="GB54" s="160"/>
      <c r="GC54" s="160"/>
      <c r="GD54" s="160"/>
      <c r="GE54" s="160"/>
      <c r="GF54" s="160"/>
      <c r="GG54" s="160"/>
      <c r="GH54" s="160"/>
      <c r="GI54" s="160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164" customFormat="1" x14ac:dyDescent="0.2">
      <c r="A55" s="160"/>
      <c r="B55" s="157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0"/>
      <c r="CM55" s="160"/>
      <c r="CN55" s="160"/>
      <c r="CO55" s="160"/>
      <c r="CP55" s="160"/>
      <c r="CQ55" s="160"/>
      <c r="CR55" s="160"/>
      <c r="CS55" s="160"/>
      <c r="CT55" s="160"/>
      <c r="CU55" s="160"/>
      <c r="CV55" s="160"/>
      <c r="CW55" s="160"/>
      <c r="CX55" s="160"/>
      <c r="CY55" s="160"/>
      <c r="CZ55" s="160"/>
      <c r="DA55" s="160"/>
      <c r="DB55" s="160"/>
      <c r="DC55" s="160"/>
      <c r="DD55" s="160"/>
      <c r="DE55" s="160"/>
      <c r="DF55" s="160"/>
      <c r="DG55" s="160"/>
      <c r="DH55" s="160"/>
      <c r="DI55" s="160"/>
      <c r="DJ55" s="160"/>
      <c r="DK55" s="160"/>
      <c r="DL55" s="160"/>
      <c r="DM55" s="160"/>
      <c r="DN55" s="160"/>
      <c r="DO55" s="160"/>
      <c r="DP55" s="160"/>
      <c r="DQ55" s="160"/>
      <c r="DR55" s="160"/>
      <c r="DS55" s="160"/>
      <c r="DT55" s="160"/>
      <c r="DU55" s="160"/>
      <c r="DV55" s="160"/>
      <c r="DW55" s="160"/>
      <c r="DX55" s="160"/>
      <c r="DY55" s="160"/>
      <c r="DZ55" s="160"/>
      <c r="EA55" s="160"/>
      <c r="EB55" s="160"/>
      <c r="EC55" s="160"/>
      <c r="ED55" s="160"/>
      <c r="EE55" s="160"/>
      <c r="EF55" s="160"/>
      <c r="EG55" s="160"/>
      <c r="EH55" s="160"/>
      <c r="EI55" s="160"/>
      <c r="EJ55" s="160"/>
      <c r="EK55" s="160"/>
      <c r="EL55" s="160"/>
      <c r="EM55" s="160"/>
      <c r="EN55" s="160"/>
      <c r="EO55" s="160"/>
      <c r="EP55" s="160"/>
      <c r="EQ55" s="160"/>
      <c r="ER55" s="160"/>
      <c r="ES55" s="160"/>
      <c r="ET55" s="160"/>
      <c r="EU55" s="160"/>
      <c r="EV55" s="160"/>
      <c r="EW55" s="160"/>
      <c r="EX55" s="160"/>
      <c r="EY55" s="160"/>
      <c r="EZ55" s="160"/>
      <c r="FA55" s="160"/>
      <c r="FB55" s="160"/>
      <c r="FC55" s="160"/>
      <c r="FD55" s="160"/>
      <c r="FE55" s="160"/>
      <c r="FF55" s="160"/>
      <c r="FG55" s="160"/>
      <c r="FH55" s="160"/>
      <c r="FI55" s="160"/>
      <c r="FJ55" s="160"/>
      <c r="FK55" s="160"/>
      <c r="FL55" s="160"/>
      <c r="FM55" s="160"/>
      <c r="FN55" s="160"/>
      <c r="FO55" s="160"/>
      <c r="FP55" s="160"/>
      <c r="FQ55" s="160"/>
      <c r="FR55" s="160"/>
      <c r="FS55" s="160"/>
      <c r="FT55" s="160"/>
      <c r="FU55" s="160"/>
      <c r="FV55" s="160"/>
      <c r="FW55" s="160"/>
      <c r="FX55" s="160"/>
      <c r="FY55" s="160"/>
      <c r="FZ55" s="160"/>
      <c r="GA55" s="160"/>
      <c r="GB55" s="160"/>
      <c r="GC55" s="160"/>
      <c r="GD55" s="160"/>
      <c r="GE55" s="160"/>
      <c r="GF55" s="160"/>
      <c r="GG55" s="160"/>
      <c r="GH55" s="160"/>
      <c r="GI55" s="160"/>
      <c r="GJ55" s="163"/>
      <c r="GK55" s="163"/>
      <c r="GL55" s="163"/>
      <c r="GM55" s="163"/>
      <c r="GN55" s="163"/>
      <c r="GO55" s="163"/>
      <c r="GP55" s="163"/>
      <c r="GQ55" s="163"/>
      <c r="GR55" s="16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163"/>
      <c r="HZ55" s="163"/>
      <c r="IA55" s="163"/>
      <c r="IB55" s="163"/>
      <c r="IC55" s="163"/>
      <c r="ID55" s="163"/>
      <c r="IE55" s="16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64" customFormat="1" x14ac:dyDescent="0.2">
      <c r="A56" s="160"/>
      <c r="B56" s="157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160"/>
      <c r="DR56" s="160"/>
      <c r="DS56" s="160"/>
      <c r="DT56" s="160"/>
      <c r="DU56" s="160"/>
      <c r="DV56" s="160"/>
      <c r="DW56" s="160"/>
      <c r="DX56" s="160"/>
      <c r="DY56" s="160"/>
      <c r="DZ56" s="160"/>
      <c r="EA56" s="160"/>
      <c r="EB56" s="160"/>
      <c r="EC56" s="160"/>
      <c r="ED56" s="160"/>
      <c r="EE56" s="160"/>
      <c r="EF56" s="160"/>
      <c r="EG56" s="160"/>
      <c r="EH56" s="160"/>
      <c r="EI56" s="160"/>
      <c r="EJ56" s="160"/>
      <c r="EK56" s="160"/>
      <c r="EL56" s="160"/>
      <c r="EM56" s="160"/>
      <c r="EN56" s="160"/>
      <c r="EO56" s="160"/>
      <c r="EP56" s="160"/>
      <c r="EQ56" s="160"/>
      <c r="ER56" s="160"/>
      <c r="ES56" s="160"/>
      <c r="ET56" s="160"/>
      <c r="EU56" s="160"/>
      <c r="EV56" s="160"/>
      <c r="EW56" s="160"/>
      <c r="EX56" s="160"/>
      <c r="EY56" s="160"/>
      <c r="EZ56" s="160"/>
      <c r="FA56" s="160"/>
      <c r="FB56" s="160"/>
      <c r="FC56" s="160"/>
      <c r="FD56" s="160"/>
      <c r="FE56" s="160"/>
      <c r="FF56" s="160"/>
      <c r="FG56" s="160"/>
      <c r="FH56" s="160"/>
      <c r="FI56" s="160"/>
      <c r="FJ56" s="160"/>
      <c r="FK56" s="160"/>
      <c r="FL56" s="160"/>
      <c r="FM56" s="160"/>
      <c r="FN56" s="160"/>
      <c r="FO56" s="160"/>
      <c r="FP56" s="160"/>
      <c r="FQ56" s="160"/>
      <c r="FR56" s="160"/>
      <c r="FS56" s="160"/>
      <c r="FT56" s="160"/>
      <c r="FU56" s="160"/>
      <c r="FV56" s="160"/>
      <c r="FW56" s="160"/>
      <c r="FX56" s="160"/>
      <c r="FY56" s="160"/>
      <c r="FZ56" s="160"/>
      <c r="GA56" s="160"/>
      <c r="GB56" s="160"/>
      <c r="GC56" s="160"/>
      <c r="GD56" s="160"/>
      <c r="GE56" s="160"/>
      <c r="GF56" s="160"/>
      <c r="GG56" s="160"/>
      <c r="GH56" s="160"/>
      <c r="GI56" s="160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164" customFormat="1" x14ac:dyDescent="0.2">
      <c r="A57" s="160"/>
      <c r="B57" s="157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  <c r="FF57" s="160"/>
      <c r="FG57" s="160"/>
      <c r="FH57" s="160"/>
      <c r="FI57" s="160"/>
      <c r="FJ57" s="160"/>
      <c r="FK57" s="160"/>
      <c r="FL57" s="160"/>
      <c r="FM57" s="160"/>
      <c r="FN57" s="160"/>
      <c r="FO57" s="160"/>
      <c r="FP57" s="160"/>
      <c r="FQ57" s="160"/>
      <c r="FR57" s="160"/>
      <c r="FS57" s="160"/>
      <c r="FT57" s="160"/>
      <c r="FU57" s="160"/>
      <c r="FV57" s="160"/>
      <c r="FW57" s="160"/>
      <c r="FX57" s="160"/>
      <c r="FY57" s="160"/>
      <c r="FZ57" s="160"/>
      <c r="GA57" s="160"/>
      <c r="GB57" s="160"/>
      <c r="GC57" s="160"/>
      <c r="GD57" s="160"/>
      <c r="GE57" s="160"/>
      <c r="GF57" s="160"/>
      <c r="GG57" s="160"/>
      <c r="GH57" s="160"/>
      <c r="GI57" s="160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3"/>
      <c r="HJ57" s="163"/>
      <c r="HK57" s="163"/>
      <c r="HL57" s="163"/>
      <c r="HM57" s="163"/>
      <c r="HN57" s="163"/>
      <c r="HO57" s="163"/>
      <c r="HP57" s="163"/>
      <c r="HQ57" s="163"/>
      <c r="HR57" s="163"/>
      <c r="HS57" s="163"/>
      <c r="HT57" s="163"/>
      <c r="HU57" s="163"/>
      <c r="HV57" s="163"/>
      <c r="HW57" s="163"/>
      <c r="HX57" s="163"/>
      <c r="HY57" s="163"/>
      <c r="HZ57" s="163"/>
      <c r="IA57" s="163"/>
      <c r="IB57" s="163"/>
      <c r="IC57" s="163"/>
      <c r="ID57" s="163"/>
      <c r="IE57" s="16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s="164" customFormat="1" x14ac:dyDescent="0.2">
      <c r="A58" s="160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  <c r="DT58" s="160"/>
      <c r="DU58" s="160"/>
      <c r="DV58" s="160"/>
      <c r="DW58" s="160"/>
      <c r="DX58" s="160"/>
      <c r="DY58" s="160"/>
      <c r="DZ58" s="160"/>
      <c r="EA58" s="160"/>
      <c r="EB58" s="160"/>
      <c r="EC58" s="160"/>
      <c r="ED58" s="160"/>
      <c r="EE58" s="160"/>
      <c r="EF58" s="160"/>
      <c r="EG58" s="160"/>
      <c r="EH58" s="160"/>
      <c r="EI58" s="160"/>
      <c r="EJ58" s="160"/>
      <c r="EK58" s="160"/>
      <c r="EL58" s="160"/>
      <c r="EM58" s="160"/>
      <c r="EN58" s="160"/>
      <c r="EO58" s="160"/>
      <c r="EP58" s="160"/>
      <c r="EQ58" s="160"/>
      <c r="ER58" s="160"/>
      <c r="ES58" s="160"/>
      <c r="ET58" s="160"/>
      <c r="EU58" s="160"/>
      <c r="EV58" s="160"/>
      <c r="EW58" s="160"/>
      <c r="EX58" s="160"/>
      <c r="EY58" s="160"/>
      <c r="EZ58" s="160"/>
      <c r="FA58" s="160"/>
      <c r="FB58" s="160"/>
      <c r="FC58" s="160"/>
      <c r="FD58" s="160"/>
      <c r="FE58" s="160"/>
      <c r="FF58" s="160"/>
      <c r="FG58" s="160"/>
      <c r="FH58" s="160"/>
      <c r="FI58" s="160"/>
      <c r="FJ58" s="160"/>
      <c r="FK58" s="160"/>
      <c r="FL58" s="160"/>
      <c r="FM58" s="160"/>
      <c r="FN58" s="160"/>
      <c r="FO58" s="160"/>
      <c r="FP58" s="160"/>
      <c r="FQ58" s="160"/>
      <c r="FR58" s="160"/>
      <c r="FS58" s="160"/>
      <c r="FT58" s="160"/>
      <c r="FU58" s="160"/>
      <c r="FV58" s="160"/>
      <c r="FW58" s="160"/>
      <c r="FX58" s="160"/>
      <c r="FY58" s="160"/>
      <c r="FZ58" s="160"/>
      <c r="GA58" s="160"/>
      <c r="GB58" s="160"/>
      <c r="GC58" s="160"/>
      <c r="GD58" s="160"/>
      <c r="GE58" s="160"/>
      <c r="GF58" s="160"/>
      <c r="GG58" s="160"/>
      <c r="GH58" s="160"/>
      <c r="GI58" s="160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164" customFormat="1" x14ac:dyDescent="0.2">
      <c r="A59" s="160"/>
      <c r="B59" s="157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  <c r="DO59" s="160"/>
      <c r="DP59" s="160"/>
      <c r="DQ59" s="160"/>
      <c r="DR59" s="160"/>
      <c r="DS59" s="160"/>
      <c r="DT59" s="160"/>
      <c r="DU59" s="160"/>
      <c r="DV59" s="160"/>
      <c r="DW59" s="160"/>
      <c r="DX59" s="160"/>
      <c r="DY59" s="160"/>
      <c r="DZ59" s="160"/>
      <c r="EA59" s="160"/>
      <c r="EB59" s="160"/>
      <c r="EC59" s="160"/>
      <c r="ED59" s="160"/>
      <c r="EE59" s="160"/>
      <c r="EF59" s="160"/>
      <c r="EG59" s="160"/>
      <c r="EH59" s="160"/>
      <c r="EI59" s="160"/>
      <c r="EJ59" s="160"/>
      <c r="EK59" s="160"/>
      <c r="EL59" s="160"/>
      <c r="EM59" s="160"/>
      <c r="EN59" s="160"/>
      <c r="EO59" s="160"/>
      <c r="EP59" s="160"/>
      <c r="EQ59" s="160"/>
      <c r="ER59" s="160"/>
      <c r="ES59" s="160"/>
      <c r="ET59" s="160"/>
      <c r="EU59" s="160"/>
      <c r="EV59" s="160"/>
      <c r="EW59" s="160"/>
      <c r="EX59" s="160"/>
      <c r="EY59" s="160"/>
      <c r="EZ59" s="160"/>
      <c r="FA59" s="160"/>
      <c r="FB59" s="160"/>
      <c r="FC59" s="160"/>
      <c r="FD59" s="160"/>
      <c r="FE59" s="160"/>
      <c r="FF59" s="160"/>
      <c r="FG59" s="160"/>
      <c r="FH59" s="160"/>
      <c r="FI59" s="160"/>
      <c r="FJ59" s="160"/>
      <c r="FK59" s="160"/>
      <c r="FL59" s="160"/>
      <c r="FM59" s="160"/>
      <c r="FN59" s="160"/>
      <c r="FO59" s="160"/>
      <c r="FP59" s="160"/>
      <c r="FQ59" s="160"/>
      <c r="FR59" s="160"/>
      <c r="FS59" s="160"/>
      <c r="FT59" s="160"/>
      <c r="FU59" s="160"/>
      <c r="FV59" s="160"/>
      <c r="FW59" s="160"/>
      <c r="FX59" s="160"/>
      <c r="FY59" s="160"/>
      <c r="FZ59" s="160"/>
      <c r="GA59" s="160"/>
      <c r="GB59" s="160"/>
      <c r="GC59" s="160"/>
      <c r="GD59" s="160"/>
      <c r="GE59" s="160"/>
      <c r="GF59" s="160"/>
      <c r="GG59" s="160"/>
      <c r="GH59" s="160"/>
      <c r="GI59" s="160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  <c r="HJ59" s="163"/>
      <c r="HK59" s="163"/>
      <c r="HL59" s="163"/>
      <c r="HM59" s="163"/>
      <c r="HN59" s="163"/>
      <c r="HO59" s="163"/>
      <c r="HP59" s="163"/>
      <c r="HQ59" s="163"/>
      <c r="HR59" s="163"/>
      <c r="HS59" s="163"/>
      <c r="HT59" s="163"/>
      <c r="HU59" s="163"/>
      <c r="HV59" s="163"/>
      <c r="HW59" s="163"/>
      <c r="HX59" s="163"/>
      <c r="HY59" s="163"/>
      <c r="HZ59" s="163"/>
      <c r="IA59" s="163"/>
      <c r="IB59" s="163"/>
      <c r="IC59" s="163"/>
      <c r="ID59" s="163"/>
      <c r="IE59" s="16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164" customFormat="1" x14ac:dyDescent="0.2">
      <c r="A60" s="160"/>
      <c r="B60" s="157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  <c r="DX60" s="160"/>
      <c r="DY60" s="160"/>
      <c r="DZ60" s="160"/>
      <c r="EA60" s="160"/>
      <c r="EB60" s="160"/>
      <c r="EC60" s="160"/>
      <c r="ED60" s="160"/>
      <c r="EE60" s="160"/>
      <c r="EF60" s="160"/>
      <c r="EG60" s="160"/>
      <c r="EH60" s="160"/>
      <c r="EI60" s="160"/>
      <c r="EJ60" s="160"/>
      <c r="EK60" s="160"/>
      <c r="EL60" s="160"/>
      <c r="EM60" s="160"/>
      <c r="EN60" s="160"/>
      <c r="EO60" s="160"/>
      <c r="EP60" s="160"/>
      <c r="EQ60" s="160"/>
      <c r="ER60" s="160"/>
      <c r="ES60" s="160"/>
      <c r="ET60" s="160"/>
      <c r="EU60" s="160"/>
      <c r="EV60" s="160"/>
      <c r="EW60" s="160"/>
      <c r="EX60" s="160"/>
      <c r="EY60" s="160"/>
      <c r="EZ60" s="160"/>
      <c r="FA60" s="160"/>
      <c r="FB60" s="160"/>
      <c r="FC60" s="160"/>
      <c r="FD60" s="160"/>
      <c r="FE60" s="160"/>
      <c r="FF60" s="160"/>
      <c r="FG60" s="160"/>
      <c r="FH60" s="160"/>
      <c r="FI60" s="160"/>
      <c r="FJ60" s="160"/>
      <c r="FK60" s="160"/>
      <c r="FL60" s="160"/>
      <c r="FM60" s="160"/>
      <c r="FN60" s="160"/>
      <c r="FO60" s="160"/>
      <c r="FP60" s="160"/>
      <c r="FQ60" s="160"/>
      <c r="FR60" s="160"/>
      <c r="FS60" s="160"/>
      <c r="FT60" s="160"/>
      <c r="FU60" s="160"/>
      <c r="FV60" s="160"/>
      <c r="FW60" s="160"/>
      <c r="FX60" s="160"/>
      <c r="FY60" s="160"/>
      <c r="FZ60" s="160"/>
      <c r="GA60" s="160"/>
      <c r="GB60" s="160"/>
      <c r="GC60" s="160"/>
      <c r="GD60" s="160"/>
      <c r="GE60" s="160"/>
      <c r="GF60" s="160"/>
      <c r="GG60" s="160"/>
      <c r="GH60" s="160"/>
      <c r="GI60" s="160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164" customFormat="1" x14ac:dyDescent="0.2">
      <c r="A61" s="160"/>
      <c r="B61" s="157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  <c r="DO61" s="160"/>
      <c r="DP61" s="160"/>
      <c r="DQ61" s="160"/>
      <c r="DR61" s="160"/>
      <c r="DS61" s="160"/>
      <c r="DT61" s="160"/>
      <c r="DU61" s="160"/>
      <c r="DV61" s="160"/>
      <c r="DW61" s="160"/>
      <c r="DX61" s="160"/>
      <c r="DY61" s="160"/>
      <c r="DZ61" s="160"/>
      <c r="EA61" s="160"/>
      <c r="EB61" s="160"/>
      <c r="EC61" s="160"/>
      <c r="ED61" s="160"/>
      <c r="EE61" s="160"/>
      <c r="EF61" s="160"/>
      <c r="EG61" s="160"/>
      <c r="EH61" s="160"/>
      <c r="EI61" s="160"/>
      <c r="EJ61" s="160"/>
      <c r="EK61" s="160"/>
      <c r="EL61" s="160"/>
      <c r="EM61" s="160"/>
      <c r="EN61" s="160"/>
      <c r="EO61" s="160"/>
      <c r="EP61" s="160"/>
      <c r="EQ61" s="160"/>
      <c r="ER61" s="160"/>
      <c r="ES61" s="160"/>
      <c r="ET61" s="160"/>
      <c r="EU61" s="160"/>
      <c r="EV61" s="160"/>
      <c r="EW61" s="160"/>
      <c r="EX61" s="160"/>
      <c r="EY61" s="160"/>
      <c r="EZ61" s="160"/>
      <c r="FA61" s="160"/>
      <c r="FB61" s="160"/>
      <c r="FC61" s="160"/>
      <c r="FD61" s="160"/>
      <c r="FE61" s="160"/>
      <c r="FF61" s="160"/>
      <c r="FG61" s="160"/>
      <c r="FH61" s="160"/>
      <c r="FI61" s="160"/>
      <c r="FJ61" s="160"/>
      <c r="FK61" s="160"/>
      <c r="FL61" s="160"/>
      <c r="FM61" s="160"/>
      <c r="FN61" s="160"/>
      <c r="FO61" s="160"/>
      <c r="FP61" s="160"/>
      <c r="FQ61" s="160"/>
      <c r="FR61" s="160"/>
      <c r="FS61" s="160"/>
      <c r="FT61" s="160"/>
      <c r="FU61" s="160"/>
      <c r="FV61" s="160"/>
      <c r="FW61" s="160"/>
      <c r="FX61" s="160"/>
      <c r="FY61" s="160"/>
      <c r="FZ61" s="160"/>
      <c r="GA61" s="160"/>
      <c r="GB61" s="160"/>
      <c r="GC61" s="160"/>
      <c r="GD61" s="160"/>
      <c r="GE61" s="160"/>
      <c r="GF61" s="160"/>
      <c r="GG61" s="160"/>
      <c r="GH61" s="160"/>
      <c r="GI61" s="160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164" customFormat="1" x14ac:dyDescent="0.2">
      <c r="A62" s="160"/>
      <c r="B62" s="157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  <c r="DO62" s="160"/>
      <c r="DP62" s="160"/>
      <c r="DQ62" s="160"/>
      <c r="DR62" s="160"/>
      <c r="DS62" s="160"/>
      <c r="DT62" s="160"/>
      <c r="DU62" s="160"/>
      <c r="DV62" s="160"/>
      <c r="DW62" s="160"/>
      <c r="DX62" s="160"/>
      <c r="DY62" s="160"/>
      <c r="DZ62" s="160"/>
      <c r="EA62" s="160"/>
      <c r="EB62" s="160"/>
      <c r="EC62" s="160"/>
      <c r="ED62" s="160"/>
      <c r="EE62" s="160"/>
      <c r="EF62" s="160"/>
      <c r="EG62" s="160"/>
      <c r="EH62" s="160"/>
      <c r="EI62" s="160"/>
      <c r="EJ62" s="160"/>
      <c r="EK62" s="160"/>
      <c r="EL62" s="160"/>
      <c r="EM62" s="160"/>
      <c r="EN62" s="160"/>
      <c r="EO62" s="160"/>
      <c r="EP62" s="160"/>
      <c r="EQ62" s="160"/>
      <c r="ER62" s="160"/>
      <c r="ES62" s="160"/>
      <c r="ET62" s="160"/>
      <c r="EU62" s="160"/>
      <c r="EV62" s="160"/>
      <c r="EW62" s="160"/>
      <c r="EX62" s="160"/>
      <c r="EY62" s="160"/>
      <c r="EZ62" s="160"/>
      <c r="FA62" s="160"/>
      <c r="FB62" s="160"/>
      <c r="FC62" s="160"/>
      <c r="FD62" s="160"/>
      <c r="FE62" s="160"/>
      <c r="FF62" s="160"/>
      <c r="FG62" s="160"/>
      <c r="FH62" s="160"/>
      <c r="FI62" s="160"/>
      <c r="FJ62" s="160"/>
      <c r="FK62" s="160"/>
      <c r="FL62" s="160"/>
      <c r="FM62" s="160"/>
      <c r="FN62" s="160"/>
      <c r="FO62" s="160"/>
      <c r="FP62" s="160"/>
      <c r="FQ62" s="160"/>
      <c r="FR62" s="160"/>
      <c r="FS62" s="160"/>
      <c r="FT62" s="160"/>
      <c r="FU62" s="160"/>
      <c r="FV62" s="160"/>
      <c r="FW62" s="160"/>
      <c r="FX62" s="160"/>
      <c r="FY62" s="160"/>
      <c r="FZ62" s="160"/>
      <c r="GA62" s="160"/>
      <c r="GB62" s="160"/>
      <c r="GC62" s="160"/>
      <c r="GD62" s="160"/>
      <c r="GE62" s="160"/>
      <c r="GF62" s="160"/>
      <c r="GG62" s="160"/>
      <c r="GH62" s="160"/>
      <c r="GI62" s="160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s="164" customFormat="1" x14ac:dyDescent="0.2">
      <c r="A63" s="160"/>
      <c r="B63" s="157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60"/>
      <c r="CV63" s="160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0"/>
      <c r="DH63" s="160"/>
      <c r="DI63" s="160"/>
      <c r="DJ63" s="160"/>
      <c r="DK63" s="160"/>
      <c r="DL63" s="160"/>
      <c r="DM63" s="160"/>
      <c r="DN63" s="160"/>
      <c r="DO63" s="160"/>
      <c r="DP63" s="160"/>
      <c r="DQ63" s="160"/>
      <c r="DR63" s="160"/>
      <c r="DS63" s="160"/>
      <c r="DT63" s="160"/>
      <c r="DU63" s="160"/>
      <c r="DV63" s="160"/>
      <c r="DW63" s="160"/>
      <c r="DX63" s="160"/>
      <c r="DY63" s="160"/>
      <c r="DZ63" s="160"/>
      <c r="EA63" s="160"/>
      <c r="EB63" s="160"/>
      <c r="EC63" s="160"/>
      <c r="ED63" s="160"/>
      <c r="EE63" s="160"/>
      <c r="EF63" s="160"/>
      <c r="EG63" s="160"/>
      <c r="EH63" s="160"/>
      <c r="EI63" s="160"/>
      <c r="EJ63" s="160"/>
      <c r="EK63" s="160"/>
      <c r="EL63" s="160"/>
      <c r="EM63" s="160"/>
      <c r="EN63" s="160"/>
      <c r="EO63" s="160"/>
      <c r="EP63" s="160"/>
      <c r="EQ63" s="160"/>
      <c r="ER63" s="160"/>
      <c r="ES63" s="160"/>
      <c r="ET63" s="160"/>
      <c r="EU63" s="160"/>
      <c r="EV63" s="160"/>
      <c r="EW63" s="160"/>
      <c r="EX63" s="160"/>
      <c r="EY63" s="160"/>
      <c r="EZ63" s="160"/>
      <c r="FA63" s="160"/>
      <c r="FB63" s="160"/>
      <c r="FC63" s="160"/>
      <c r="FD63" s="160"/>
      <c r="FE63" s="160"/>
      <c r="FF63" s="160"/>
      <c r="FG63" s="160"/>
      <c r="FH63" s="160"/>
      <c r="FI63" s="160"/>
      <c r="FJ63" s="160"/>
      <c r="FK63" s="160"/>
      <c r="FL63" s="160"/>
      <c r="FM63" s="160"/>
      <c r="FN63" s="160"/>
      <c r="FO63" s="160"/>
      <c r="FP63" s="160"/>
      <c r="FQ63" s="160"/>
      <c r="FR63" s="160"/>
      <c r="FS63" s="160"/>
      <c r="FT63" s="160"/>
      <c r="FU63" s="160"/>
      <c r="FV63" s="160"/>
      <c r="FW63" s="160"/>
      <c r="FX63" s="160"/>
      <c r="FY63" s="160"/>
      <c r="FZ63" s="160"/>
      <c r="GA63" s="160"/>
      <c r="GB63" s="160"/>
      <c r="GC63" s="160"/>
      <c r="GD63" s="160"/>
      <c r="GE63" s="160"/>
      <c r="GF63" s="160"/>
      <c r="GG63" s="160"/>
      <c r="GH63" s="160"/>
      <c r="GI63" s="160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164" customFormat="1" x14ac:dyDescent="0.2">
      <c r="A64" s="160"/>
      <c r="B64" s="157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O64" s="160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  <c r="DO64" s="160"/>
      <c r="DP64" s="160"/>
      <c r="DQ64" s="160"/>
      <c r="DR64" s="160"/>
      <c r="DS64" s="160"/>
      <c r="DT64" s="160"/>
      <c r="DU64" s="160"/>
      <c r="DV64" s="160"/>
      <c r="DW64" s="160"/>
      <c r="DX64" s="160"/>
      <c r="DY64" s="160"/>
      <c r="DZ64" s="160"/>
      <c r="EA64" s="160"/>
      <c r="EB64" s="160"/>
      <c r="EC64" s="160"/>
      <c r="ED64" s="160"/>
      <c r="EE64" s="160"/>
      <c r="EF64" s="160"/>
      <c r="EG64" s="160"/>
      <c r="EH64" s="160"/>
      <c r="EI64" s="160"/>
      <c r="EJ64" s="160"/>
      <c r="EK64" s="160"/>
      <c r="EL64" s="160"/>
      <c r="EM64" s="160"/>
      <c r="EN64" s="160"/>
      <c r="EO64" s="160"/>
      <c r="EP64" s="160"/>
      <c r="EQ64" s="160"/>
      <c r="ER64" s="160"/>
      <c r="ES64" s="160"/>
      <c r="ET64" s="160"/>
      <c r="EU64" s="160"/>
      <c r="EV64" s="160"/>
      <c r="EW64" s="160"/>
      <c r="EX64" s="160"/>
      <c r="EY64" s="160"/>
      <c r="EZ64" s="160"/>
      <c r="FA64" s="160"/>
      <c r="FB64" s="160"/>
      <c r="FC64" s="160"/>
      <c r="FD64" s="160"/>
      <c r="FE64" s="160"/>
      <c r="FF64" s="160"/>
      <c r="FG64" s="160"/>
      <c r="FH64" s="160"/>
      <c r="FI64" s="160"/>
      <c r="FJ64" s="160"/>
      <c r="FK64" s="160"/>
      <c r="FL64" s="160"/>
      <c r="FM64" s="160"/>
      <c r="FN64" s="160"/>
      <c r="FO64" s="160"/>
      <c r="FP64" s="160"/>
      <c r="FQ64" s="160"/>
      <c r="FR64" s="160"/>
      <c r="FS64" s="160"/>
      <c r="FT64" s="160"/>
      <c r="FU64" s="160"/>
      <c r="FV64" s="160"/>
      <c r="FW64" s="160"/>
      <c r="FX64" s="160"/>
      <c r="FY64" s="160"/>
      <c r="FZ64" s="160"/>
      <c r="GA64" s="160"/>
      <c r="GB64" s="160"/>
      <c r="GC64" s="160"/>
      <c r="GD64" s="160"/>
      <c r="GE64" s="160"/>
      <c r="GF64" s="160"/>
      <c r="GG64" s="160"/>
      <c r="GH64" s="160"/>
      <c r="GI64" s="160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s="164" customFormat="1" x14ac:dyDescent="0.2">
      <c r="A65" s="160"/>
      <c r="B65" s="157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60"/>
      <c r="CN65" s="160"/>
      <c r="CO65" s="160"/>
      <c r="CP65" s="160"/>
      <c r="CQ65" s="160"/>
      <c r="CR65" s="160"/>
      <c r="CS65" s="160"/>
      <c r="CT65" s="160"/>
      <c r="CU65" s="160"/>
      <c r="CV65" s="160"/>
      <c r="CW65" s="160"/>
      <c r="CX65" s="160"/>
      <c r="CY65" s="160"/>
      <c r="CZ65" s="160"/>
      <c r="DA65" s="160"/>
      <c r="DB65" s="160"/>
      <c r="DC65" s="160"/>
      <c r="DD65" s="160"/>
      <c r="DE65" s="160"/>
      <c r="DF65" s="160"/>
      <c r="DG65" s="160"/>
      <c r="DH65" s="160"/>
      <c r="DI65" s="160"/>
      <c r="DJ65" s="160"/>
      <c r="DK65" s="160"/>
      <c r="DL65" s="160"/>
      <c r="DM65" s="160"/>
      <c r="DN65" s="160"/>
      <c r="DO65" s="160"/>
      <c r="DP65" s="160"/>
      <c r="DQ65" s="160"/>
      <c r="DR65" s="160"/>
      <c r="DS65" s="160"/>
      <c r="DT65" s="160"/>
      <c r="DU65" s="160"/>
      <c r="DV65" s="160"/>
      <c r="DW65" s="160"/>
      <c r="DX65" s="160"/>
      <c r="DY65" s="160"/>
      <c r="DZ65" s="160"/>
      <c r="EA65" s="160"/>
      <c r="EB65" s="160"/>
      <c r="EC65" s="160"/>
      <c r="ED65" s="160"/>
      <c r="EE65" s="160"/>
      <c r="EF65" s="160"/>
      <c r="EG65" s="160"/>
      <c r="EH65" s="160"/>
      <c r="EI65" s="160"/>
      <c r="EJ65" s="160"/>
      <c r="EK65" s="160"/>
      <c r="EL65" s="160"/>
      <c r="EM65" s="160"/>
      <c r="EN65" s="160"/>
      <c r="EO65" s="160"/>
      <c r="EP65" s="160"/>
      <c r="EQ65" s="160"/>
      <c r="ER65" s="160"/>
      <c r="ES65" s="160"/>
      <c r="ET65" s="160"/>
      <c r="EU65" s="160"/>
      <c r="EV65" s="160"/>
      <c r="EW65" s="160"/>
      <c r="EX65" s="160"/>
      <c r="EY65" s="160"/>
      <c r="EZ65" s="160"/>
      <c r="FA65" s="160"/>
      <c r="FB65" s="160"/>
      <c r="FC65" s="160"/>
      <c r="FD65" s="160"/>
      <c r="FE65" s="160"/>
      <c r="FF65" s="160"/>
      <c r="FG65" s="160"/>
      <c r="FH65" s="160"/>
      <c r="FI65" s="160"/>
      <c r="FJ65" s="160"/>
      <c r="FK65" s="160"/>
      <c r="FL65" s="160"/>
      <c r="FM65" s="160"/>
      <c r="FN65" s="160"/>
      <c r="FO65" s="160"/>
      <c r="FP65" s="160"/>
      <c r="FQ65" s="160"/>
      <c r="FR65" s="160"/>
      <c r="FS65" s="160"/>
      <c r="FT65" s="160"/>
      <c r="FU65" s="160"/>
      <c r="FV65" s="160"/>
      <c r="FW65" s="160"/>
      <c r="FX65" s="160"/>
      <c r="FY65" s="160"/>
      <c r="FZ65" s="160"/>
      <c r="GA65" s="160"/>
      <c r="GB65" s="160"/>
      <c r="GC65" s="160"/>
      <c r="GD65" s="160"/>
      <c r="GE65" s="160"/>
      <c r="GF65" s="160"/>
      <c r="GG65" s="160"/>
      <c r="GH65" s="160"/>
      <c r="GI65" s="160"/>
      <c r="GJ65" s="163"/>
      <c r="GK65" s="163"/>
      <c r="GL65" s="163"/>
      <c r="GM65" s="163"/>
      <c r="GN65" s="163"/>
      <c r="GO65" s="163"/>
      <c r="GP65" s="163"/>
      <c r="GQ65" s="163"/>
      <c r="GR65" s="163"/>
      <c r="GS65" s="163"/>
      <c r="GT65" s="163"/>
      <c r="GU65" s="163"/>
      <c r="GV65" s="163"/>
      <c r="GW65" s="163"/>
      <c r="GX65" s="163"/>
      <c r="GY65" s="163"/>
      <c r="GZ65" s="163"/>
      <c r="HA65" s="163"/>
      <c r="HB65" s="163"/>
      <c r="HC65" s="163"/>
      <c r="HD65" s="163"/>
      <c r="HE65" s="163"/>
      <c r="HF65" s="163"/>
      <c r="HG65" s="163"/>
      <c r="HH65" s="163"/>
      <c r="HI65" s="163"/>
      <c r="HJ65" s="163"/>
      <c r="HK65" s="163"/>
      <c r="HL65" s="163"/>
      <c r="HM65" s="163"/>
      <c r="HN65" s="163"/>
      <c r="HO65" s="163"/>
      <c r="HP65" s="163"/>
      <c r="HQ65" s="163"/>
      <c r="HR65" s="163"/>
      <c r="HS65" s="163"/>
      <c r="HT65" s="163"/>
      <c r="HU65" s="163"/>
      <c r="HV65" s="163"/>
      <c r="HW65" s="163"/>
      <c r="HX65" s="163"/>
      <c r="HY65" s="163"/>
      <c r="HZ65" s="163"/>
      <c r="IA65" s="163"/>
      <c r="IB65" s="163"/>
      <c r="IC65" s="163"/>
      <c r="ID65" s="163"/>
      <c r="IE65" s="16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s="164" customFormat="1" x14ac:dyDescent="0.2">
      <c r="A66" s="160"/>
      <c r="B66" s="157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60"/>
      <c r="CN66" s="160"/>
      <c r="CO66" s="160"/>
      <c r="CP66" s="160"/>
      <c r="CQ66" s="160"/>
      <c r="CR66" s="160"/>
      <c r="CS66" s="160"/>
      <c r="CT66" s="160"/>
      <c r="CU66" s="160"/>
      <c r="CV66" s="160"/>
      <c r="CW66" s="160"/>
      <c r="CX66" s="160"/>
      <c r="CY66" s="160"/>
      <c r="CZ66" s="160"/>
      <c r="DA66" s="160"/>
      <c r="DB66" s="160"/>
      <c r="DC66" s="160"/>
      <c r="DD66" s="160"/>
      <c r="DE66" s="160"/>
      <c r="DF66" s="160"/>
      <c r="DG66" s="160"/>
      <c r="DH66" s="160"/>
      <c r="DI66" s="160"/>
      <c r="DJ66" s="160"/>
      <c r="DK66" s="160"/>
      <c r="DL66" s="160"/>
      <c r="DM66" s="160"/>
      <c r="DN66" s="160"/>
      <c r="DO66" s="160"/>
      <c r="DP66" s="160"/>
      <c r="DQ66" s="160"/>
      <c r="DR66" s="160"/>
      <c r="DS66" s="160"/>
      <c r="DT66" s="160"/>
      <c r="DU66" s="160"/>
      <c r="DV66" s="160"/>
      <c r="DW66" s="160"/>
      <c r="DX66" s="160"/>
      <c r="DY66" s="160"/>
      <c r="DZ66" s="160"/>
      <c r="EA66" s="160"/>
      <c r="EB66" s="160"/>
      <c r="EC66" s="160"/>
      <c r="ED66" s="160"/>
      <c r="EE66" s="160"/>
      <c r="EF66" s="160"/>
      <c r="EG66" s="160"/>
      <c r="EH66" s="160"/>
      <c r="EI66" s="160"/>
      <c r="EJ66" s="160"/>
      <c r="EK66" s="160"/>
      <c r="EL66" s="160"/>
      <c r="EM66" s="160"/>
      <c r="EN66" s="160"/>
      <c r="EO66" s="160"/>
      <c r="EP66" s="160"/>
      <c r="EQ66" s="160"/>
      <c r="ER66" s="160"/>
      <c r="ES66" s="160"/>
      <c r="ET66" s="160"/>
      <c r="EU66" s="160"/>
      <c r="EV66" s="160"/>
      <c r="EW66" s="160"/>
      <c r="EX66" s="160"/>
      <c r="EY66" s="160"/>
      <c r="EZ66" s="160"/>
      <c r="FA66" s="160"/>
      <c r="FB66" s="160"/>
      <c r="FC66" s="160"/>
      <c r="FD66" s="160"/>
      <c r="FE66" s="160"/>
      <c r="FF66" s="160"/>
      <c r="FG66" s="160"/>
      <c r="FH66" s="160"/>
      <c r="FI66" s="160"/>
      <c r="FJ66" s="160"/>
      <c r="FK66" s="160"/>
      <c r="FL66" s="160"/>
      <c r="FM66" s="160"/>
      <c r="FN66" s="160"/>
      <c r="FO66" s="160"/>
      <c r="FP66" s="160"/>
      <c r="FQ66" s="160"/>
      <c r="FR66" s="160"/>
      <c r="FS66" s="160"/>
      <c r="FT66" s="160"/>
      <c r="FU66" s="160"/>
      <c r="FV66" s="160"/>
      <c r="FW66" s="160"/>
      <c r="FX66" s="160"/>
      <c r="FY66" s="160"/>
      <c r="FZ66" s="160"/>
      <c r="GA66" s="160"/>
      <c r="GB66" s="160"/>
      <c r="GC66" s="160"/>
      <c r="GD66" s="160"/>
      <c r="GE66" s="160"/>
      <c r="GF66" s="160"/>
      <c r="GG66" s="160"/>
      <c r="GH66" s="160"/>
      <c r="GI66" s="160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s="164" customFormat="1" x14ac:dyDescent="0.2">
      <c r="A67" s="160"/>
      <c r="B67" s="157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0"/>
      <c r="DQ67" s="160"/>
      <c r="DR67" s="160"/>
      <c r="DS67" s="160"/>
      <c r="DT67" s="160"/>
      <c r="DU67" s="160"/>
      <c r="DV67" s="160"/>
      <c r="DW67" s="160"/>
      <c r="DX67" s="160"/>
      <c r="DY67" s="160"/>
      <c r="DZ67" s="160"/>
      <c r="EA67" s="160"/>
      <c r="EB67" s="160"/>
      <c r="EC67" s="160"/>
      <c r="ED67" s="160"/>
      <c r="EE67" s="160"/>
      <c r="EF67" s="160"/>
      <c r="EG67" s="160"/>
      <c r="EH67" s="160"/>
      <c r="EI67" s="160"/>
      <c r="EJ67" s="160"/>
      <c r="EK67" s="160"/>
      <c r="EL67" s="160"/>
      <c r="EM67" s="160"/>
      <c r="EN67" s="160"/>
      <c r="EO67" s="160"/>
      <c r="EP67" s="160"/>
      <c r="EQ67" s="160"/>
      <c r="ER67" s="160"/>
      <c r="ES67" s="160"/>
      <c r="ET67" s="160"/>
      <c r="EU67" s="160"/>
      <c r="EV67" s="160"/>
      <c r="EW67" s="160"/>
      <c r="EX67" s="160"/>
      <c r="EY67" s="160"/>
      <c r="EZ67" s="160"/>
      <c r="FA67" s="160"/>
      <c r="FB67" s="160"/>
      <c r="FC67" s="160"/>
      <c r="FD67" s="160"/>
      <c r="FE67" s="160"/>
      <c r="FF67" s="160"/>
      <c r="FG67" s="160"/>
      <c r="FH67" s="160"/>
      <c r="FI67" s="160"/>
      <c r="FJ67" s="160"/>
      <c r="FK67" s="160"/>
      <c r="FL67" s="160"/>
      <c r="FM67" s="160"/>
      <c r="FN67" s="160"/>
      <c r="FO67" s="160"/>
      <c r="FP67" s="160"/>
      <c r="FQ67" s="160"/>
      <c r="FR67" s="160"/>
      <c r="FS67" s="160"/>
      <c r="FT67" s="160"/>
      <c r="FU67" s="160"/>
      <c r="FV67" s="160"/>
      <c r="FW67" s="160"/>
      <c r="FX67" s="160"/>
      <c r="FY67" s="160"/>
      <c r="FZ67" s="160"/>
      <c r="GA67" s="160"/>
      <c r="GB67" s="160"/>
      <c r="GC67" s="160"/>
      <c r="GD67" s="160"/>
      <c r="GE67" s="160"/>
      <c r="GF67" s="160"/>
      <c r="GG67" s="160"/>
      <c r="GH67" s="160"/>
      <c r="GI67" s="160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164" customFormat="1" x14ac:dyDescent="0.2">
      <c r="A68" s="160"/>
      <c r="B68" s="157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60"/>
      <c r="DJ68" s="160"/>
      <c r="DK68" s="160"/>
      <c r="DL68" s="160"/>
      <c r="DM68" s="160"/>
      <c r="DN68" s="160"/>
      <c r="DO68" s="160"/>
      <c r="DP68" s="160"/>
      <c r="DQ68" s="160"/>
      <c r="DR68" s="160"/>
      <c r="DS68" s="160"/>
      <c r="DT68" s="160"/>
      <c r="DU68" s="160"/>
      <c r="DV68" s="160"/>
      <c r="DW68" s="160"/>
      <c r="DX68" s="160"/>
      <c r="DY68" s="160"/>
      <c r="DZ68" s="160"/>
      <c r="EA68" s="160"/>
      <c r="EB68" s="160"/>
      <c r="EC68" s="160"/>
      <c r="ED68" s="160"/>
      <c r="EE68" s="160"/>
      <c r="EF68" s="160"/>
      <c r="EG68" s="160"/>
      <c r="EH68" s="160"/>
      <c r="EI68" s="160"/>
      <c r="EJ68" s="160"/>
      <c r="EK68" s="160"/>
      <c r="EL68" s="160"/>
      <c r="EM68" s="160"/>
      <c r="EN68" s="160"/>
      <c r="EO68" s="160"/>
      <c r="EP68" s="160"/>
      <c r="EQ68" s="160"/>
      <c r="ER68" s="160"/>
      <c r="ES68" s="160"/>
      <c r="ET68" s="160"/>
      <c r="EU68" s="160"/>
      <c r="EV68" s="160"/>
      <c r="EW68" s="160"/>
      <c r="EX68" s="160"/>
      <c r="EY68" s="160"/>
      <c r="EZ68" s="160"/>
      <c r="FA68" s="160"/>
      <c r="FB68" s="160"/>
      <c r="FC68" s="160"/>
      <c r="FD68" s="160"/>
      <c r="FE68" s="160"/>
      <c r="FF68" s="160"/>
      <c r="FG68" s="160"/>
      <c r="FH68" s="160"/>
      <c r="FI68" s="160"/>
      <c r="FJ68" s="160"/>
      <c r="FK68" s="160"/>
      <c r="FL68" s="160"/>
      <c r="FM68" s="160"/>
      <c r="FN68" s="160"/>
      <c r="FO68" s="160"/>
      <c r="FP68" s="160"/>
      <c r="FQ68" s="160"/>
      <c r="FR68" s="160"/>
      <c r="FS68" s="160"/>
      <c r="FT68" s="160"/>
      <c r="FU68" s="160"/>
      <c r="FV68" s="160"/>
      <c r="FW68" s="160"/>
      <c r="FX68" s="160"/>
      <c r="FY68" s="160"/>
      <c r="FZ68" s="160"/>
      <c r="GA68" s="160"/>
      <c r="GB68" s="160"/>
      <c r="GC68" s="160"/>
      <c r="GD68" s="160"/>
      <c r="GE68" s="160"/>
      <c r="GF68" s="160"/>
      <c r="GG68" s="160"/>
      <c r="GH68" s="160"/>
      <c r="GI68" s="160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164" customFormat="1" x14ac:dyDescent="0.2">
      <c r="A69" s="160"/>
      <c r="B69" s="157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  <c r="DX69" s="160"/>
      <c r="DY69" s="160"/>
      <c r="DZ69" s="160"/>
      <c r="EA69" s="160"/>
      <c r="EB69" s="160"/>
      <c r="EC69" s="160"/>
      <c r="ED69" s="160"/>
      <c r="EE69" s="160"/>
      <c r="EF69" s="160"/>
      <c r="EG69" s="160"/>
      <c r="EH69" s="160"/>
      <c r="EI69" s="160"/>
      <c r="EJ69" s="160"/>
      <c r="EK69" s="160"/>
      <c r="EL69" s="160"/>
      <c r="EM69" s="160"/>
      <c r="EN69" s="160"/>
      <c r="EO69" s="160"/>
      <c r="EP69" s="160"/>
      <c r="EQ69" s="160"/>
      <c r="ER69" s="160"/>
      <c r="ES69" s="160"/>
      <c r="ET69" s="160"/>
      <c r="EU69" s="160"/>
      <c r="EV69" s="160"/>
      <c r="EW69" s="160"/>
      <c r="EX69" s="160"/>
      <c r="EY69" s="160"/>
      <c r="EZ69" s="160"/>
      <c r="FA69" s="160"/>
      <c r="FB69" s="160"/>
      <c r="FC69" s="160"/>
      <c r="FD69" s="160"/>
      <c r="FE69" s="160"/>
      <c r="FF69" s="160"/>
      <c r="FG69" s="160"/>
      <c r="FH69" s="160"/>
      <c r="FI69" s="160"/>
      <c r="FJ69" s="160"/>
      <c r="FK69" s="160"/>
      <c r="FL69" s="160"/>
      <c r="FM69" s="160"/>
      <c r="FN69" s="160"/>
      <c r="FO69" s="160"/>
      <c r="FP69" s="160"/>
      <c r="FQ69" s="160"/>
      <c r="FR69" s="160"/>
      <c r="FS69" s="160"/>
      <c r="FT69" s="160"/>
      <c r="FU69" s="160"/>
      <c r="FV69" s="160"/>
      <c r="FW69" s="160"/>
      <c r="FX69" s="160"/>
      <c r="FY69" s="160"/>
      <c r="FZ69" s="160"/>
      <c r="GA69" s="160"/>
      <c r="GB69" s="160"/>
      <c r="GC69" s="160"/>
      <c r="GD69" s="160"/>
      <c r="GE69" s="160"/>
      <c r="GF69" s="160"/>
      <c r="GG69" s="160"/>
      <c r="GH69" s="160"/>
      <c r="GI69" s="160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164" customFormat="1" x14ac:dyDescent="0.2">
      <c r="A70" s="160"/>
      <c r="B70" s="157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0"/>
      <c r="CN70" s="160"/>
      <c r="CO70" s="160"/>
      <c r="CP70" s="160"/>
      <c r="CQ70" s="160"/>
      <c r="CR70" s="160"/>
      <c r="CS70" s="160"/>
      <c r="CT70" s="160"/>
      <c r="CU70" s="160"/>
      <c r="CV70" s="160"/>
      <c r="CW70" s="160"/>
      <c r="CX70" s="160"/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  <c r="DO70" s="160"/>
      <c r="DP70" s="160"/>
      <c r="DQ70" s="160"/>
      <c r="DR70" s="160"/>
      <c r="DS70" s="160"/>
      <c r="DT70" s="160"/>
      <c r="DU70" s="160"/>
      <c r="DV70" s="160"/>
      <c r="DW70" s="160"/>
      <c r="DX70" s="160"/>
      <c r="DY70" s="160"/>
      <c r="DZ70" s="160"/>
      <c r="EA70" s="160"/>
      <c r="EB70" s="160"/>
      <c r="EC70" s="160"/>
      <c r="ED70" s="160"/>
      <c r="EE70" s="160"/>
      <c r="EF70" s="160"/>
      <c r="EG70" s="160"/>
      <c r="EH70" s="160"/>
      <c r="EI70" s="160"/>
      <c r="EJ70" s="160"/>
      <c r="EK70" s="160"/>
      <c r="EL70" s="160"/>
      <c r="EM70" s="160"/>
      <c r="EN70" s="160"/>
      <c r="EO70" s="160"/>
      <c r="EP70" s="160"/>
      <c r="EQ70" s="160"/>
      <c r="ER70" s="160"/>
      <c r="ES70" s="160"/>
      <c r="ET70" s="160"/>
      <c r="EU70" s="160"/>
      <c r="EV70" s="160"/>
      <c r="EW70" s="160"/>
      <c r="EX70" s="160"/>
      <c r="EY70" s="160"/>
      <c r="EZ70" s="160"/>
      <c r="FA70" s="160"/>
      <c r="FB70" s="160"/>
      <c r="FC70" s="160"/>
      <c r="FD70" s="160"/>
      <c r="FE70" s="160"/>
      <c r="FF70" s="160"/>
      <c r="FG70" s="160"/>
      <c r="FH70" s="160"/>
      <c r="FI70" s="160"/>
      <c r="FJ70" s="160"/>
      <c r="FK70" s="160"/>
      <c r="FL70" s="160"/>
      <c r="FM70" s="160"/>
      <c r="FN70" s="160"/>
      <c r="FO70" s="160"/>
      <c r="FP70" s="160"/>
      <c r="FQ70" s="160"/>
      <c r="FR70" s="160"/>
      <c r="FS70" s="160"/>
      <c r="FT70" s="160"/>
      <c r="FU70" s="160"/>
      <c r="FV70" s="160"/>
      <c r="FW70" s="160"/>
      <c r="FX70" s="160"/>
      <c r="FY70" s="160"/>
      <c r="FZ70" s="160"/>
      <c r="GA70" s="160"/>
      <c r="GB70" s="160"/>
      <c r="GC70" s="160"/>
      <c r="GD70" s="160"/>
      <c r="GE70" s="160"/>
      <c r="GF70" s="160"/>
      <c r="GG70" s="160"/>
      <c r="GH70" s="160"/>
      <c r="GI70" s="160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164" customFormat="1" x14ac:dyDescent="0.2">
      <c r="A71" s="160"/>
      <c r="B71" s="157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0"/>
      <c r="CB71" s="160"/>
      <c r="CC71" s="160"/>
      <c r="CD71" s="160"/>
      <c r="CE71" s="160"/>
      <c r="CF71" s="160"/>
      <c r="CG71" s="160"/>
      <c r="CH71" s="160"/>
      <c r="CI71" s="160"/>
      <c r="CJ71" s="160"/>
      <c r="CK71" s="160"/>
      <c r="CL71" s="160"/>
      <c r="CM71" s="160"/>
      <c r="CN71" s="160"/>
      <c r="CO71" s="160"/>
      <c r="CP71" s="160"/>
      <c r="CQ71" s="160"/>
      <c r="CR71" s="160"/>
      <c r="CS71" s="160"/>
      <c r="CT71" s="160"/>
      <c r="CU71" s="160"/>
      <c r="CV71" s="160"/>
      <c r="CW71" s="160"/>
      <c r="CX71" s="160"/>
      <c r="CY71" s="160"/>
      <c r="CZ71" s="160"/>
      <c r="DA71" s="160"/>
      <c r="DB71" s="160"/>
      <c r="DC71" s="160"/>
      <c r="DD71" s="160"/>
      <c r="DE71" s="160"/>
      <c r="DF71" s="160"/>
      <c r="DG71" s="160"/>
      <c r="DH71" s="160"/>
      <c r="DI71" s="160"/>
      <c r="DJ71" s="160"/>
      <c r="DK71" s="160"/>
      <c r="DL71" s="160"/>
      <c r="DM71" s="160"/>
      <c r="DN71" s="160"/>
      <c r="DO71" s="160"/>
      <c r="DP71" s="160"/>
      <c r="DQ71" s="160"/>
      <c r="DR71" s="160"/>
      <c r="DS71" s="160"/>
      <c r="DT71" s="160"/>
      <c r="DU71" s="160"/>
      <c r="DV71" s="160"/>
      <c r="DW71" s="160"/>
      <c r="DX71" s="160"/>
      <c r="DY71" s="160"/>
      <c r="DZ71" s="160"/>
      <c r="EA71" s="160"/>
      <c r="EB71" s="160"/>
      <c r="EC71" s="160"/>
      <c r="ED71" s="160"/>
      <c r="EE71" s="160"/>
      <c r="EF71" s="160"/>
      <c r="EG71" s="160"/>
      <c r="EH71" s="160"/>
      <c r="EI71" s="160"/>
      <c r="EJ71" s="160"/>
      <c r="EK71" s="160"/>
      <c r="EL71" s="160"/>
      <c r="EM71" s="160"/>
      <c r="EN71" s="160"/>
      <c r="EO71" s="160"/>
      <c r="EP71" s="160"/>
      <c r="EQ71" s="160"/>
      <c r="ER71" s="160"/>
      <c r="ES71" s="160"/>
      <c r="ET71" s="160"/>
      <c r="EU71" s="160"/>
      <c r="EV71" s="160"/>
      <c r="EW71" s="160"/>
      <c r="EX71" s="160"/>
      <c r="EY71" s="160"/>
      <c r="EZ71" s="160"/>
      <c r="FA71" s="160"/>
      <c r="FB71" s="160"/>
      <c r="FC71" s="160"/>
      <c r="FD71" s="160"/>
      <c r="FE71" s="160"/>
      <c r="FF71" s="160"/>
      <c r="FG71" s="160"/>
      <c r="FH71" s="160"/>
      <c r="FI71" s="160"/>
      <c r="FJ71" s="160"/>
      <c r="FK71" s="160"/>
      <c r="FL71" s="160"/>
      <c r="FM71" s="160"/>
      <c r="FN71" s="160"/>
      <c r="FO71" s="160"/>
      <c r="FP71" s="160"/>
      <c r="FQ71" s="160"/>
      <c r="FR71" s="160"/>
      <c r="FS71" s="160"/>
      <c r="FT71" s="160"/>
      <c r="FU71" s="160"/>
      <c r="FV71" s="160"/>
      <c r="FW71" s="160"/>
      <c r="FX71" s="160"/>
      <c r="FY71" s="160"/>
      <c r="FZ71" s="160"/>
      <c r="GA71" s="160"/>
      <c r="GB71" s="160"/>
      <c r="GC71" s="160"/>
      <c r="GD71" s="160"/>
      <c r="GE71" s="160"/>
      <c r="GF71" s="160"/>
      <c r="GG71" s="160"/>
      <c r="GH71" s="160"/>
      <c r="GI71" s="160"/>
      <c r="GJ71" s="163"/>
      <c r="GK71" s="163"/>
      <c r="GL71" s="163"/>
      <c r="GM71" s="163"/>
      <c r="GN71" s="163"/>
      <c r="GO71" s="163"/>
      <c r="GP71" s="163"/>
      <c r="GQ71" s="163"/>
      <c r="GR71" s="163"/>
      <c r="GS71" s="163"/>
      <c r="GT71" s="163"/>
      <c r="GU71" s="163"/>
      <c r="GV71" s="163"/>
      <c r="GW71" s="163"/>
      <c r="GX71" s="163"/>
      <c r="GY71" s="163"/>
      <c r="GZ71" s="163"/>
      <c r="HA71" s="163"/>
      <c r="HB71" s="163"/>
      <c r="HC71" s="163"/>
      <c r="HD71" s="163"/>
      <c r="HE71" s="163"/>
      <c r="HF71" s="163"/>
      <c r="HG71" s="163"/>
      <c r="HH71" s="163"/>
      <c r="HI71" s="163"/>
      <c r="HJ71" s="163"/>
      <c r="HK71" s="163"/>
      <c r="HL71" s="163"/>
      <c r="HM71" s="163"/>
      <c r="HN71" s="163"/>
      <c r="HO71" s="163"/>
      <c r="HP71" s="163"/>
      <c r="HQ71" s="163"/>
      <c r="HR71" s="163"/>
      <c r="HS71" s="163"/>
      <c r="HT71" s="163"/>
      <c r="HU71" s="163"/>
      <c r="HV71" s="163"/>
      <c r="HW71" s="163"/>
      <c r="HX71" s="163"/>
      <c r="HY71" s="163"/>
      <c r="HZ71" s="163"/>
      <c r="IA71" s="163"/>
      <c r="IB71" s="163"/>
      <c r="IC71" s="163"/>
      <c r="ID71" s="163"/>
      <c r="IE71" s="16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164" customFormat="1" x14ac:dyDescent="0.2">
      <c r="A72" s="160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60"/>
      <c r="CN72" s="160"/>
      <c r="CO72" s="160"/>
      <c r="CP72" s="160"/>
      <c r="CQ72" s="160"/>
      <c r="CR72" s="160"/>
      <c r="CS72" s="160"/>
      <c r="CT72" s="160"/>
      <c r="CU72" s="160"/>
      <c r="CV72" s="160"/>
      <c r="CW72" s="160"/>
      <c r="CX72" s="160"/>
      <c r="CY72" s="160"/>
      <c r="CZ72" s="160"/>
      <c r="DA72" s="160"/>
      <c r="DB72" s="160"/>
      <c r="DC72" s="160"/>
      <c r="DD72" s="160"/>
      <c r="DE72" s="160"/>
      <c r="DF72" s="160"/>
      <c r="DG72" s="160"/>
      <c r="DH72" s="160"/>
      <c r="DI72" s="160"/>
      <c r="DJ72" s="160"/>
      <c r="DK72" s="160"/>
      <c r="DL72" s="160"/>
      <c r="DM72" s="160"/>
      <c r="DN72" s="160"/>
      <c r="DO72" s="160"/>
      <c r="DP72" s="160"/>
      <c r="DQ72" s="160"/>
      <c r="DR72" s="160"/>
      <c r="DS72" s="160"/>
      <c r="DT72" s="160"/>
      <c r="DU72" s="160"/>
      <c r="DV72" s="160"/>
      <c r="DW72" s="160"/>
      <c r="DX72" s="160"/>
      <c r="DY72" s="160"/>
      <c r="DZ72" s="160"/>
      <c r="EA72" s="160"/>
      <c r="EB72" s="160"/>
      <c r="EC72" s="160"/>
      <c r="ED72" s="160"/>
      <c r="EE72" s="160"/>
      <c r="EF72" s="160"/>
      <c r="EG72" s="160"/>
      <c r="EH72" s="160"/>
      <c r="EI72" s="160"/>
      <c r="EJ72" s="160"/>
      <c r="EK72" s="160"/>
      <c r="EL72" s="160"/>
      <c r="EM72" s="160"/>
      <c r="EN72" s="160"/>
      <c r="EO72" s="160"/>
      <c r="EP72" s="160"/>
      <c r="EQ72" s="160"/>
      <c r="ER72" s="160"/>
      <c r="ES72" s="160"/>
      <c r="ET72" s="160"/>
      <c r="EU72" s="160"/>
      <c r="EV72" s="160"/>
      <c r="EW72" s="160"/>
      <c r="EX72" s="160"/>
      <c r="EY72" s="160"/>
      <c r="EZ72" s="160"/>
      <c r="FA72" s="160"/>
      <c r="FB72" s="160"/>
      <c r="FC72" s="160"/>
      <c r="FD72" s="160"/>
      <c r="FE72" s="160"/>
      <c r="FF72" s="160"/>
      <c r="FG72" s="160"/>
      <c r="FH72" s="160"/>
      <c r="FI72" s="160"/>
      <c r="FJ72" s="160"/>
      <c r="FK72" s="160"/>
      <c r="FL72" s="160"/>
      <c r="FM72" s="160"/>
      <c r="FN72" s="160"/>
      <c r="FO72" s="160"/>
      <c r="FP72" s="160"/>
      <c r="FQ72" s="160"/>
      <c r="FR72" s="160"/>
      <c r="FS72" s="160"/>
      <c r="FT72" s="160"/>
      <c r="FU72" s="160"/>
      <c r="FV72" s="160"/>
      <c r="FW72" s="160"/>
      <c r="FX72" s="160"/>
      <c r="FY72" s="160"/>
      <c r="FZ72" s="160"/>
      <c r="GA72" s="160"/>
      <c r="GB72" s="160"/>
      <c r="GC72" s="160"/>
      <c r="GD72" s="160"/>
      <c r="GE72" s="160"/>
      <c r="GF72" s="160"/>
      <c r="GG72" s="160"/>
      <c r="GH72" s="160"/>
      <c r="GI72" s="160"/>
      <c r="GJ72" s="163"/>
      <c r="GK72" s="163"/>
      <c r="GL72" s="163"/>
      <c r="GM72" s="163"/>
      <c r="GN72" s="163"/>
      <c r="GO72" s="163"/>
      <c r="GP72" s="163"/>
      <c r="GQ72" s="163"/>
      <c r="GR72" s="163"/>
      <c r="GS72" s="163"/>
      <c r="GT72" s="163"/>
      <c r="GU72" s="163"/>
      <c r="GV72" s="163"/>
      <c r="GW72" s="163"/>
      <c r="GX72" s="163"/>
      <c r="GY72" s="163"/>
      <c r="GZ72" s="163"/>
      <c r="HA72" s="163"/>
      <c r="HB72" s="163"/>
      <c r="HC72" s="163"/>
      <c r="HD72" s="163"/>
      <c r="HE72" s="163"/>
      <c r="HF72" s="163"/>
      <c r="HG72" s="163"/>
      <c r="HH72" s="163"/>
      <c r="HI72" s="163"/>
      <c r="HJ72" s="163"/>
      <c r="HK72" s="163"/>
      <c r="HL72" s="163"/>
      <c r="HM72" s="163"/>
      <c r="HN72" s="163"/>
      <c r="HO72" s="163"/>
      <c r="HP72" s="163"/>
      <c r="HQ72" s="163"/>
      <c r="HR72" s="163"/>
      <c r="HS72" s="163"/>
      <c r="HT72" s="163"/>
      <c r="HU72" s="163"/>
      <c r="HV72" s="163"/>
      <c r="HW72" s="163"/>
      <c r="HX72" s="163"/>
      <c r="HY72" s="163"/>
      <c r="HZ72" s="163"/>
      <c r="IA72" s="163"/>
      <c r="IB72" s="163"/>
      <c r="IC72" s="163"/>
      <c r="ID72" s="163"/>
      <c r="IE72" s="16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164" customFormat="1" x14ac:dyDescent="0.2">
      <c r="A73" s="160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0"/>
      <c r="CR73" s="160"/>
      <c r="CS73" s="160"/>
      <c r="CT73" s="160"/>
      <c r="CU73" s="160"/>
      <c r="CV73" s="160"/>
      <c r="CW73" s="160"/>
      <c r="CX73" s="160"/>
      <c r="CY73" s="160"/>
      <c r="CZ73" s="160"/>
      <c r="DA73" s="160"/>
      <c r="DB73" s="160"/>
      <c r="DC73" s="160"/>
      <c r="DD73" s="160"/>
      <c r="DE73" s="160"/>
      <c r="DF73" s="160"/>
      <c r="DG73" s="160"/>
      <c r="DH73" s="160"/>
      <c r="DI73" s="160"/>
      <c r="DJ73" s="160"/>
      <c r="DK73" s="160"/>
      <c r="DL73" s="160"/>
      <c r="DM73" s="160"/>
      <c r="DN73" s="160"/>
      <c r="DO73" s="160"/>
      <c r="DP73" s="160"/>
      <c r="DQ73" s="160"/>
      <c r="DR73" s="160"/>
      <c r="DS73" s="160"/>
      <c r="DT73" s="160"/>
      <c r="DU73" s="160"/>
      <c r="DV73" s="160"/>
      <c r="DW73" s="160"/>
      <c r="DX73" s="160"/>
      <c r="DY73" s="160"/>
      <c r="DZ73" s="160"/>
      <c r="EA73" s="160"/>
      <c r="EB73" s="160"/>
      <c r="EC73" s="160"/>
      <c r="ED73" s="160"/>
      <c r="EE73" s="160"/>
      <c r="EF73" s="160"/>
      <c r="EG73" s="160"/>
      <c r="EH73" s="160"/>
      <c r="EI73" s="160"/>
      <c r="EJ73" s="160"/>
      <c r="EK73" s="160"/>
      <c r="EL73" s="160"/>
      <c r="EM73" s="160"/>
      <c r="EN73" s="160"/>
      <c r="EO73" s="160"/>
      <c r="EP73" s="160"/>
      <c r="EQ73" s="160"/>
      <c r="ER73" s="160"/>
      <c r="ES73" s="160"/>
      <c r="ET73" s="160"/>
      <c r="EU73" s="160"/>
      <c r="EV73" s="160"/>
      <c r="EW73" s="160"/>
      <c r="EX73" s="160"/>
      <c r="EY73" s="160"/>
      <c r="EZ73" s="160"/>
      <c r="FA73" s="160"/>
      <c r="FB73" s="160"/>
      <c r="FC73" s="160"/>
      <c r="FD73" s="160"/>
      <c r="FE73" s="160"/>
      <c r="FF73" s="160"/>
      <c r="FG73" s="160"/>
      <c r="FH73" s="160"/>
      <c r="FI73" s="160"/>
      <c r="FJ73" s="160"/>
      <c r="FK73" s="160"/>
      <c r="FL73" s="160"/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0"/>
      <c r="GD73" s="160"/>
      <c r="GE73" s="160"/>
      <c r="GF73" s="160"/>
      <c r="GG73" s="160"/>
      <c r="GH73" s="160"/>
      <c r="GI73" s="160"/>
      <c r="GJ73" s="163"/>
      <c r="GK73" s="163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3"/>
      <c r="GW73" s="163"/>
      <c r="GX73" s="163"/>
      <c r="GY73" s="163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3"/>
      <c r="HK73" s="163"/>
      <c r="HL73" s="163"/>
      <c r="HM73" s="163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3"/>
      <c r="HY73" s="163"/>
      <c r="HZ73" s="163"/>
      <c r="IA73" s="163"/>
      <c r="IB73" s="163"/>
      <c r="IC73" s="163"/>
      <c r="ID73" s="163"/>
      <c r="IE73" s="16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164" customFormat="1" x14ac:dyDescent="0.2">
      <c r="A74" s="160"/>
      <c r="B74" s="157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60"/>
      <c r="CN74" s="160"/>
      <c r="CO74" s="160"/>
      <c r="CP74" s="160"/>
      <c r="CQ74" s="160"/>
      <c r="CR74" s="160"/>
      <c r="CS74" s="160"/>
      <c r="CT74" s="160"/>
      <c r="CU74" s="160"/>
      <c r="CV74" s="160"/>
      <c r="CW74" s="160"/>
      <c r="CX74" s="160"/>
      <c r="CY74" s="160"/>
      <c r="CZ74" s="160"/>
      <c r="DA74" s="160"/>
      <c r="DB74" s="160"/>
      <c r="DC74" s="160"/>
      <c r="DD74" s="160"/>
      <c r="DE74" s="160"/>
      <c r="DF74" s="160"/>
      <c r="DG74" s="160"/>
      <c r="DH74" s="160"/>
      <c r="DI74" s="160"/>
      <c r="DJ74" s="160"/>
      <c r="DK74" s="160"/>
      <c r="DL74" s="160"/>
      <c r="DM74" s="160"/>
      <c r="DN74" s="160"/>
      <c r="DO74" s="160"/>
      <c r="DP74" s="160"/>
      <c r="DQ74" s="160"/>
      <c r="DR74" s="160"/>
      <c r="DS74" s="160"/>
      <c r="DT74" s="160"/>
      <c r="DU74" s="160"/>
      <c r="DV74" s="160"/>
      <c r="DW74" s="160"/>
      <c r="DX74" s="160"/>
      <c r="DY74" s="160"/>
      <c r="DZ74" s="160"/>
      <c r="EA74" s="160"/>
      <c r="EB74" s="160"/>
      <c r="EC74" s="160"/>
      <c r="ED74" s="160"/>
      <c r="EE74" s="160"/>
      <c r="EF74" s="160"/>
      <c r="EG74" s="160"/>
      <c r="EH74" s="160"/>
      <c r="EI74" s="160"/>
      <c r="EJ74" s="160"/>
      <c r="EK74" s="160"/>
      <c r="EL74" s="160"/>
      <c r="EM74" s="160"/>
      <c r="EN74" s="160"/>
      <c r="EO74" s="160"/>
      <c r="EP74" s="160"/>
      <c r="EQ74" s="160"/>
      <c r="ER74" s="160"/>
      <c r="ES74" s="160"/>
      <c r="ET74" s="160"/>
      <c r="EU74" s="160"/>
      <c r="EV74" s="160"/>
      <c r="EW74" s="160"/>
      <c r="EX74" s="160"/>
      <c r="EY74" s="160"/>
      <c r="EZ74" s="160"/>
      <c r="FA74" s="160"/>
      <c r="FB74" s="160"/>
      <c r="FC74" s="160"/>
      <c r="FD74" s="160"/>
      <c r="FE74" s="160"/>
      <c r="FF74" s="160"/>
      <c r="FG74" s="160"/>
      <c r="FH74" s="160"/>
      <c r="FI74" s="160"/>
      <c r="FJ74" s="160"/>
      <c r="FK74" s="160"/>
      <c r="FL74" s="160"/>
      <c r="FM74" s="160"/>
      <c r="FN74" s="160"/>
      <c r="FO74" s="160"/>
      <c r="FP74" s="160"/>
      <c r="FQ74" s="160"/>
      <c r="FR74" s="160"/>
      <c r="FS74" s="160"/>
      <c r="FT74" s="160"/>
      <c r="FU74" s="160"/>
      <c r="FV74" s="160"/>
      <c r="FW74" s="160"/>
      <c r="FX74" s="160"/>
      <c r="FY74" s="160"/>
      <c r="FZ74" s="160"/>
      <c r="GA74" s="160"/>
      <c r="GB74" s="160"/>
      <c r="GC74" s="160"/>
      <c r="GD74" s="160"/>
      <c r="GE74" s="160"/>
      <c r="GF74" s="160"/>
      <c r="GG74" s="160"/>
      <c r="GH74" s="160"/>
      <c r="GI74" s="160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164" customFormat="1" x14ac:dyDescent="0.2">
      <c r="A75" s="160"/>
      <c r="B75" s="157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160"/>
      <c r="CS75" s="160"/>
      <c r="CT75" s="160"/>
      <c r="CU75" s="160"/>
      <c r="CV75" s="160"/>
      <c r="CW75" s="160"/>
      <c r="CX75" s="160"/>
      <c r="CY75" s="160"/>
      <c r="CZ75" s="160"/>
      <c r="DA75" s="160"/>
      <c r="DB75" s="160"/>
      <c r="DC75" s="160"/>
      <c r="DD75" s="160"/>
      <c r="DE75" s="160"/>
      <c r="DF75" s="160"/>
      <c r="DG75" s="160"/>
      <c r="DH75" s="160"/>
      <c r="DI75" s="160"/>
      <c r="DJ75" s="160"/>
      <c r="DK75" s="160"/>
      <c r="DL75" s="160"/>
      <c r="DM75" s="160"/>
      <c r="DN75" s="160"/>
      <c r="DO75" s="160"/>
      <c r="DP75" s="160"/>
      <c r="DQ75" s="160"/>
      <c r="DR75" s="160"/>
      <c r="DS75" s="160"/>
      <c r="DT75" s="160"/>
      <c r="DU75" s="160"/>
      <c r="DV75" s="160"/>
      <c r="DW75" s="160"/>
      <c r="DX75" s="160"/>
      <c r="DY75" s="160"/>
      <c r="DZ75" s="160"/>
      <c r="EA75" s="160"/>
      <c r="EB75" s="160"/>
      <c r="EC75" s="160"/>
      <c r="ED75" s="160"/>
      <c r="EE75" s="160"/>
      <c r="EF75" s="160"/>
      <c r="EG75" s="160"/>
      <c r="EH75" s="160"/>
      <c r="EI75" s="160"/>
      <c r="EJ75" s="160"/>
      <c r="EK75" s="160"/>
      <c r="EL75" s="160"/>
      <c r="EM75" s="160"/>
      <c r="EN75" s="160"/>
      <c r="EO75" s="160"/>
      <c r="EP75" s="160"/>
      <c r="EQ75" s="160"/>
      <c r="ER75" s="160"/>
      <c r="ES75" s="160"/>
      <c r="ET75" s="160"/>
      <c r="EU75" s="160"/>
      <c r="EV75" s="160"/>
      <c r="EW75" s="160"/>
      <c r="EX75" s="160"/>
      <c r="EY75" s="160"/>
      <c r="EZ75" s="160"/>
      <c r="FA75" s="160"/>
      <c r="FB75" s="160"/>
      <c r="FC75" s="160"/>
      <c r="FD75" s="160"/>
      <c r="FE75" s="160"/>
      <c r="FF75" s="160"/>
      <c r="FG75" s="160"/>
      <c r="FH75" s="160"/>
      <c r="FI75" s="160"/>
      <c r="FJ75" s="160"/>
      <c r="FK75" s="160"/>
      <c r="FL75" s="160"/>
      <c r="FM75" s="160"/>
      <c r="FN75" s="160"/>
      <c r="FO75" s="160"/>
      <c r="FP75" s="160"/>
      <c r="FQ75" s="160"/>
      <c r="FR75" s="160"/>
      <c r="FS75" s="160"/>
      <c r="FT75" s="160"/>
      <c r="FU75" s="160"/>
      <c r="FV75" s="160"/>
      <c r="FW75" s="160"/>
      <c r="FX75" s="160"/>
      <c r="FY75" s="160"/>
      <c r="FZ75" s="160"/>
      <c r="GA75" s="160"/>
      <c r="GB75" s="160"/>
      <c r="GC75" s="160"/>
      <c r="GD75" s="160"/>
      <c r="GE75" s="160"/>
      <c r="GF75" s="160"/>
      <c r="GG75" s="160"/>
      <c r="GH75" s="160"/>
      <c r="GI75" s="160"/>
      <c r="GJ75" s="163"/>
      <c r="GK75" s="163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3"/>
      <c r="GW75" s="163"/>
      <c r="GX75" s="163"/>
      <c r="GY75" s="163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3"/>
      <c r="HK75" s="163"/>
      <c r="HL75" s="163"/>
      <c r="HM75" s="163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3"/>
      <c r="HY75" s="163"/>
      <c r="HZ75" s="163"/>
      <c r="IA75" s="163"/>
      <c r="IB75" s="163"/>
      <c r="IC75" s="163"/>
      <c r="ID75" s="163"/>
      <c r="IE75" s="16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164" customFormat="1" x14ac:dyDescent="0.2">
      <c r="A76" s="160"/>
      <c r="B76" s="157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  <c r="DX76" s="160"/>
      <c r="DY76" s="160"/>
      <c r="DZ76" s="160"/>
      <c r="EA76" s="160"/>
      <c r="EB76" s="160"/>
      <c r="EC76" s="160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0"/>
      <c r="ES76" s="160"/>
      <c r="ET76" s="160"/>
      <c r="EU76" s="160"/>
      <c r="EV76" s="160"/>
      <c r="EW76" s="160"/>
      <c r="EX76" s="160"/>
      <c r="EY76" s="160"/>
      <c r="EZ76" s="160"/>
      <c r="FA76" s="160"/>
      <c r="FB76" s="160"/>
      <c r="FC76" s="160"/>
      <c r="FD76" s="160"/>
      <c r="FE76" s="160"/>
      <c r="FF76" s="160"/>
      <c r="FG76" s="160"/>
      <c r="FH76" s="160"/>
      <c r="FI76" s="160"/>
      <c r="FJ76" s="160"/>
      <c r="FK76" s="160"/>
      <c r="FL76" s="160"/>
      <c r="FM76" s="160"/>
      <c r="FN76" s="160"/>
      <c r="FO76" s="160"/>
      <c r="FP76" s="160"/>
      <c r="FQ76" s="160"/>
      <c r="FR76" s="160"/>
      <c r="FS76" s="160"/>
      <c r="FT76" s="160"/>
      <c r="FU76" s="160"/>
      <c r="FV76" s="160"/>
      <c r="FW76" s="160"/>
      <c r="FX76" s="160"/>
      <c r="FY76" s="160"/>
      <c r="FZ76" s="160"/>
      <c r="GA76" s="160"/>
      <c r="GB76" s="160"/>
      <c r="GC76" s="160"/>
      <c r="GD76" s="160"/>
      <c r="GE76" s="160"/>
      <c r="GF76" s="160"/>
      <c r="GG76" s="160"/>
      <c r="GH76" s="160"/>
      <c r="GI76" s="160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164" customFormat="1" x14ac:dyDescent="0.2">
      <c r="A77" s="160"/>
      <c r="B77" s="157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  <c r="BZ77" s="160"/>
      <c r="CA77" s="160"/>
      <c r="CB77" s="160"/>
      <c r="CC77" s="160"/>
      <c r="CD77" s="160"/>
      <c r="CE77" s="160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160"/>
      <c r="CS77" s="160"/>
      <c r="CT77" s="160"/>
      <c r="CU77" s="160"/>
      <c r="CV77" s="160"/>
      <c r="CW77" s="160"/>
      <c r="CX77" s="160"/>
      <c r="CY77" s="160"/>
      <c r="CZ77" s="160"/>
      <c r="DA77" s="160"/>
      <c r="DB77" s="160"/>
      <c r="DC77" s="160"/>
      <c r="DD77" s="160"/>
      <c r="DE77" s="160"/>
      <c r="DF77" s="160"/>
      <c r="DG77" s="160"/>
      <c r="DH77" s="160"/>
      <c r="DI77" s="160"/>
      <c r="DJ77" s="160"/>
      <c r="DK77" s="160"/>
      <c r="DL77" s="160"/>
      <c r="DM77" s="160"/>
      <c r="DN77" s="160"/>
      <c r="DO77" s="160"/>
      <c r="DP77" s="160"/>
      <c r="DQ77" s="160"/>
      <c r="DR77" s="160"/>
      <c r="DS77" s="160"/>
      <c r="DT77" s="160"/>
      <c r="DU77" s="160"/>
      <c r="DV77" s="160"/>
      <c r="DW77" s="160"/>
      <c r="DX77" s="160"/>
      <c r="DY77" s="160"/>
      <c r="DZ77" s="160"/>
      <c r="EA77" s="160"/>
      <c r="EB77" s="160"/>
      <c r="EC77" s="160"/>
      <c r="ED77" s="160"/>
      <c r="EE77" s="160"/>
      <c r="EF77" s="160"/>
      <c r="EG77" s="160"/>
      <c r="EH77" s="160"/>
      <c r="EI77" s="160"/>
      <c r="EJ77" s="160"/>
      <c r="EK77" s="160"/>
      <c r="EL77" s="160"/>
      <c r="EM77" s="160"/>
      <c r="EN77" s="160"/>
      <c r="EO77" s="160"/>
      <c r="EP77" s="160"/>
      <c r="EQ77" s="160"/>
      <c r="ER77" s="160"/>
      <c r="ES77" s="160"/>
      <c r="ET77" s="160"/>
      <c r="EU77" s="160"/>
      <c r="EV77" s="160"/>
      <c r="EW77" s="160"/>
      <c r="EX77" s="160"/>
      <c r="EY77" s="160"/>
      <c r="EZ77" s="160"/>
      <c r="FA77" s="160"/>
      <c r="FB77" s="160"/>
      <c r="FC77" s="160"/>
      <c r="FD77" s="160"/>
      <c r="FE77" s="160"/>
      <c r="FF77" s="160"/>
      <c r="FG77" s="160"/>
      <c r="FH77" s="160"/>
      <c r="FI77" s="160"/>
      <c r="FJ77" s="160"/>
      <c r="FK77" s="160"/>
      <c r="FL77" s="160"/>
      <c r="FM77" s="160"/>
      <c r="FN77" s="160"/>
      <c r="FO77" s="160"/>
      <c r="FP77" s="160"/>
      <c r="FQ77" s="160"/>
      <c r="FR77" s="160"/>
      <c r="FS77" s="160"/>
      <c r="FT77" s="160"/>
      <c r="FU77" s="160"/>
      <c r="FV77" s="160"/>
      <c r="FW77" s="160"/>
      <c r="FX77" s="160"/>
      <c r="FY77" s="160"/>
      <c r="FZ77" s="160"/>
      <c r="GA77" s="160"/>
      <c r="GB77" s="160"/>
      <c r="GC77" s="160"/>
      <c r="GD77" s="160"/>
      <c r="GE77" s="160"/>
      <c r="GF77" s="160"/>
      <c r="GG77" s="160"/>
      <c r="GH77" s="160"/>
      <c r="GI77" s="160"/>
      <c r="GJ77" s="163"/>
      <c r="GK77" s="163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3"/>
      <c r="GW77" s="163"/>
      <c r="GX77" s="163"/>
      <c r="GY77" s="163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3"/>
      <c r="HK77" s="163"/>
      <c r="HL77" s="163"/>
      <c r="HM77" s="163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3"/>
      <c r="HY77" s="163"/>
      <c r="HZ77" s="163"/>
      <c r="IA77" s="163"/>
      <c r="IB77" s="163"/>
      <c r="IC77" s="163"/>
      <c r="ID77" s="163"/>
      <c r="IE77" s="16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164" customFormat="1" x14ac:dyDescent="0.2">
      <c r="A78" s="160"/>
      <c r="B78" s="157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  <c r="DO78" s="160"/>
      <c r="DP78" s="160"/>
      <c r="DQ78" s="160"/>
      <c r="DR78" s="160"/>
      <c r="DS78" s="160"/>
      <c r="DT78" s="160"/>
      <c r="DU78" s="160"/>
      <c r="DV78" s="160"/>
      <c r="DW78" s="160"/>
      <c r="DX78" s="160"/>
      <c r="DY78" s="160"/>
      <c r="DZ78" s="160"/>
      <c r="EA78" s="160"/>
      <c r="EB78" s="160"/>
      <c r="EC78" s="160"/>
      <c r="ED78" s="160"/>
      <c r="EE78" s="160"/>
      <c r="EF78" s="160"/>
      <c r="EG78" s="160"/>
      <c r="EH78" s="160"/>
      <c r="EI78" s="160"/>
      <c r="EJ78" s="160"/>
      <c r="EK78" s="160"/>
      <c r="EL78" s="160"/>
      <c r="EM78" s="160"/>
      <c r="EN78" s="160"/>
      <c r="EO78" s="160"/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/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160"/>
      <c r="GB78" s="160"/>
      <c r="GC78" s="160"/>
      <c r="GD78" s="160"/>
      <c r="GE78" s="160"/>
      <c r="GF78" s="160"/>
      <c r="GG78" s="160"/>
      <c r="GH78" s="160"/>
      <c r="GI78" s="160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3"/>
      <c r="HK78" s="163"/>
      <c r="HL78" s="163"/>
      <c r="HM78" s="163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3"/>
      <c r="HY78" s="163"/>
      <c r="HZ78" s="163"/>
      <c r="IA78" s="163"/>
      <c r="IB78" s="163"/>
      <c r="IC78" s="163"/>
      <c r="ID78" s="163"/>
      <c r="IE78" s="16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164" customFormat="1" x14ac:dyDescent="0.2">
      <c r="A79" s="160"/>
      <c r="B79" s="157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  <c r="BW79" s="160"/>
      <c r="BX79" s="160"/>
      <c r="BY79" s="160"/>
      <c r="BZ79" s="160"/>
      <c r="CA79" s="160"/>
      <c r="CB79" s="160"/>
      <c r="CC79" s="160"/>
      <c r="CD79" s="160"/>
      <c r="CE79" s="160"/>
      <c r="CF79" s="160"/>
      <c r="CG79" s="160"/>
      <c r="CH79" s="160"/>
      <c r="CI79" s="160"/>
      <c r="CJ79" s="160"/>
      <c r="CK79" s="160"/>
      <c r="CL79" s="160"/>
      <c r="CM79" s="160"/>
      <c r="CN79" s="160"/>
      <c r="CO79" s="160"/>
      <c r="CP79" s="160"/>
      <c r="CQ79" s="160"/>
      <c r="CR79" s="160"/>
      <c r="CS79" s="160"/>
      <c r="CT79" s="160"/>
      <c r="CU79" s="160"/>
      <c r="CV79" s="160"/>
      <c r="CW79" s="160"/>
      <c r="CX79" s="160"/>
      <c r="CY79" s="160"/>
      <c r="CZ79" s="160"/>
      <c r="DA79" s="160"/>
      <c r="DB79" s="160"/>
      <c r="DC79" s="160"/>
      <c r="DD79" s="160"/>
      <c r="DE79" s="160"/>
      <c r="DF79" s="160"/>
      <c r="DG79" s="160"/>
      <c r="DH79" s="160"/>
      <c r="DI79" s="160"/>
      <c r="DJ79" s="160"/>
      <c r="DK79" s="160"/>
      <c r="DL79" s="160"/>
      <c r="DM79" s="160"/>
      <c r="DN79" s="160"/>
      <c r="DO79" s="160"/>
      <c r="DP79" s="160"/>
      <c r="DQ79" s="160"/>
      <c r="DR79" s="160"/>
      <c r="DS79" s="160"/>
      <c r="DT79" s="160"/>
      <c r="DU79" s="160"/>
      <c r="DV79" s="160"/>
      <c r="DW79" s="160"/>
      <c r="DX79" s="160"/>
      <c r="DY79" s="160"/>
      <c r="DZ79" s="160"/>
      <c r="EA79" s="160"/>
      <c r="EB79" s="160"/>
      <c r="EC79" s="160"/>
      <c r="ED79" s="160"/>
      <c r="EE79" s="160"/>
      <c r="EF79" s="160"/>
      <c r="EG79" s="160"/>
      <c r="EH79" s="160"/>
      <c r="EI79" s="160"/>
      <c r="EJ79" s="160"/>
      <c r="EK79" s="160"/>
      <c r="EL79" s="160"/>
      <c r="EM79" s="160"/>
      <c r="EN79" s="160"/>
      <c r="EO79" s="160"/>
      <c r="EP79" s="160"/>
      <c r="EQ79" s="160"/>
      <c r="ER79" s="160"/>
      <c r="ES79" s="160"/>
      <c r="ET79" s="160"/>
      <c r="EU79" s="160"/>
      <c r="EV79" s="160"/>
      <c r="EW79" s="160"/>
      <c r="EX79" s="160"/>
      <c r="EY79" s="160"/>
      <c r="EZ79" s="160"/>
      <c r="FA79" s="160"/>
      <c r="FB79" s="160"/>
      <c r="FC79" s="160"/>
      <c r="FD79" s="160"/>
      <c r="FE79" s="160"/>
      <c r="FF79" s="160"/>
      <c r="FG79" s="160"/>
      <c r="FH79" s="160"/>
      <c r="FI79" s="160"/>
      <c r="FJ79" s="160"/>
      <c r="FK79" s="160"/>
      <c r="FL79" s="160"/>
      <c r="FM79" s="160"/>
      <c r="FN79" s="160"/>
      <c r="FO79" s="160"/>
      <c r="FP79" s="160"/>
      <c r="FQ79" s="160"/>
      <c r="FR79" s="160"/>
      <c r="FS79" s="160"/>
      <c r="FT79" s="160"/>
      <c r="FU79" s="160"/>
      <c r="FV79" s="160"/>
      <c r="FW79" s="160"/>
      <c r="FX79" s="160"/>
      <c r="FY79" s="160"/>
      <c r="FZ79" s="160"/>
      <c r="GA79" s="160"/>
      <c r="GB79" s="160"/>
      <c r="GC79" s="160"/>
      <c r="GD79" s="160"/>
      <c r="GE79" s="160"/>
      <c r="GF79" s="160"/>
      <c r="GG79" s="160"/>
      <c r="GH79" s="160"/>
      <c r="GI79" s="160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164" customFormat="1" x14ac:dyDescent="0.2">
      <c r="A80" s="160"/>
      <c r="B80" s="157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  <c r="DH80" s="160"/>
      <c r="DI80" s="160"/>
      <c r="DJ80" s="160"/>
      <c r="DK80" s="160"/>
      <c r="DL80" s="160"/>
      <c r="DM80" s="160"/>
      <c r="DN80" s="160"/>
      <c r="DO80" s="160"/>
      <c r="DP80" s="160"/>
      <c r="DQ80" s="160"/>
      <c r="DR80" s="160"/>
      <c r="DS80" s="160"/>
      <c r="DT80" s="160"/>
      <c r="DU80" s="160"/>
      <c r="DV80" s="160"/>
      <c r="DW80" s="160"/>
      <c r="DX80" s="160"/>
      <c r="DY80" s="160"/>
      <c r="DZ80" s="160"/>
      <c r="EA80" s="160"/>
      <c r="EB80" s="160"/>
      <c r="EC80" s="160"/>
      <c r="ED80" s="160"/>
      <c r="EE80" s="160"/>
      <c r="EF80" s="160"/>
      <c r="EG80" s="160"/>
      <c r="EH80" s="160"/>
      <c r="EI80" s="160"/>
      <c r="EJ80" s="160"/>
      <c r="EK80" s="160"/>
      <c r="EL80" s="160"/>
      <c r="EM80" s="160"/>
      <c r="EN80" s="160"/>
      <c r="EO80" s="160"/>
      <c r="EP80" s="160"/>
      <c r="EQ80" s="160"/>
      <c r="ER80" s="160"/>
      <c r="ES80" s="160"/>
      <c r="ET80" s="160"/>
      <c r="EU80" s="160"/>
      <c r="EV80" s="160"/>
      <c r="EW80" s="160"/>
      <c r="EX80" s="160"/>
      <c r="EY80" s="160"/>
      <c r="EZ80" s="160"/>
      <c r="FA80" s="160"/>
      <c r="FB80" s="160"/>
      <c r="FC80" s="160"/>
      <c r="FD80" s="160"/>
      <c r="FE80" s="160"/>
      <c r="FF80" s="160"/>
      <c r="FG80" s="160"/>
      <c r="FH80" s="160"/>
      <c r="FI80" s="160"/>
      <c r="FJ80" s="160"/>
      <c r="FK80" s="160"/>
      <c r="FL80" s="160"/>
      <c r="FM80" s="160"/>
      <c r="FN80" s="160"/>
      <c r="FO80" s="160"/>
      <c r="FP80" s="160"/>
      <c r="FQ80" s="160"/>
      <c r="FR80" s="160"/>
      <c r="FS80" s="160"/>
      <c r="FT80" s="160"/>
      <c r="FU80" s="160"/>
      <c r="FV80" s="160"/>
      <c r="FW80" s="160"/>
      <c r="FX80" s="160"/>
      <c r="FY80" s="160"/>
      <c r="FZ80" s="160"/>
      <c r="GA80" s="160"/>
      <c r="GB80" s="160"/>
      <c r="GC80" s="160"/>
      <c r="GD80" s="160"/>
      <c r="GE80" s="160"/>
      <c r="GF80" s="160"/>
      <c r="GG80" s="160"/>
      <c r="GH80" s="160"/>
      <c r="GI80" s="160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164" customFormat="1" x14ac:dyDescent="0.2">
      <c r="A81" s="160"/>
      <c r="B81" s="157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  <c r="BT81" s="160"/>
      <c r="BU81" s="160"/>
      <c r="BV81" s="160"/>
      <c r="BW81" s="160"/>
      <c r="BX81" s="160"/>
      <c r="BY81" s="160"/>
      <c r="BZ81" s="160"/>
      <c r="CA81" s="160"/>
      <c r="CB81" s="160"/>
      <c r="CC81" s="160"/>
      <c r="CD81" s="160"/>
      <c r="CE81" s="160"/>
      <c r="CF81" s="160"/>
      <c r="CG81" s="160"/>
      <c r="CH81" s="160"/>
      <c r="CI81" s="160"/>
      <c r="CJ81" s="160"/>
      <c r="CK81" s="160"/>
      <c r="CL81" s="160"/>
      <c r="CM81" s="160"/>
      <c r="CN81" s="160"/>
      <c r="CO81" s="160"/>
      <c r="CP81" s="160"/>
      <c r="CQ81" s="160"/>
      <c r="CR81" s="160"/>
      <c r="CS81" s="160"/>
      <c r="CT81" s="160"/>
      <c r="CU81" s="160"/>
      <c r="CV81" s="160"/>
      <c r="CW81" s="160"/>
      <c r="CX81" s="160"/>
      <c r="CY81" s="160"/>
      <c r="CZ81" s="160"/>
      <c r="DA81" s="160"/>
      <c r="DB81" s="160"/>
      <c r="DC81" s="160"/>
      <c r="DD81" s="160"/>
      <c r="DE81" s="160"/>
      <c r="DF81" s="160"/>
      <c r="DG81" s="160"/>
      <c r="DH81" s="160"/>
      <c r="DI81" s="160"/>
      <c r="DJ81" s="160"/>
      <c r="DK81" s="160"/>
      <c r="DL81" s="160"/>
      <c r="DM81" s="160"/>
      <c r="DN81" s="160"/>
      <c r="DO81" s="160"/>
      <c r="DP81" s="160"/>
      <c r="DQ81" s="160"/>
      <c r="DR81" s="160"/>
      <c r="DS81" s="160"/>
      <c r="DT81" s="160"/>
      <c r="DU81" s="160"/>
      <c r="DV81" s="160"/>
      <c r="DW81" s="160"/>
      <c r="DX81" s="160"/>
      <c r="DY81" s="160"/>
      <c r="DZ81" s="160"/>
      <c r="EA81" s="160"/>
      <c r="EB81" s="160"/>
      <c r="EC81" s="160"/>
      <c r="ED81" s="160"/>
      <c r="EE81" s="160"/>
      <c r="EF81" s="160"/>
      <c r="EG81" s="160"/>
      <c r="EH81" s="160"/>
      <c r="EI81" s="160"/>
      <c r="EJ81" s="160"/>
      <c r="EK81" s="160"/>
      <c r="EL81" s="160"/>
      <c r="EM81" s="160"/>
      <c r="EN81" s="160"/>
      <c r="EO81" s="160"/>
      <c r="EP81" s="160"/>
      <c r="EQ81" s="160"/>
      <c r="ER81" s="160"/>
      <c r="ES81" s="160"/>
      <c r="ET81" s="160"/>
      <c r="EU81" s="160"/>
      <c r="EV81" s="160"/>
      <c r="EW81" s="160"/>
      <c r="EX81" s="160"/>
      <c r="EY81" s="160"/>
      <c r="EZ81" s="160"/>
      <c r="FA81" s="160"/>
      <c r="FB81" s="160"/>
      <c r="FC81" s="160"/>
      <c r="FD81" s="160"/>
      <c r="FE81" s="160"/>
      <c r="FF81" s="160"/>
      <c r="FG81" s="160"/>
      <c r="FH81" s="160"/>
      <c r="FI81" s="160"/>
      <c r="FJ81" s="160"/>
      <c r="FK81" s="160"/>
      <c r="FL81" s="160"/>
      <c r="FM81" s="160"/>
      <c r="FN81" s="160"/>
      <c r="FO81" s="160"/>
      <c r="FP81" s="160"/>
      <c r="FQ81" s="160"/>
      <c r="FR81" s="160"/>
      <c r="FS81" s="160"/>
      <c r="FT81" s="160"/>
      <c r="FU81" s="160"/>
      <c r="FV81" s="160"/>
      <c r="FW81" s="160"/>
      <c r="FX81" s="160"/>
      <c r="FY81" s="160"/>
      <c r="FZ81" s="160"/>
      <c r="GA81" s="160"/>
      <c r="GB81" s="160"/>
      <c r="GC81" s="160"/>
      <c r="GD81" s="160"/>
      <c r="GE81" s="160"/>
      <c r="GF81" s="160"/>
      <c r="GG81" s="160"/>
      <c r="GH81" s="160"/>
      <c r="GI81" s="160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3"/>
      <c r="HK81" s="163"/>
      <c r="HL81" s="163"/>
      <c r="HM81" s="163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3"/>
      <c r="HY81" s="163"/>
      <c r="HZ81" s="163"/>
      <c r="IA81" s="163"/>
      <c r="IB81" s="163"/>
      <c r="IC81" s="163"/>
      <c r="ID81" s="163"/>
      <c r="IE81" s="16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164" customFormat="1" x14ac:dyDescent="0.2">
      <c r="A82" s="160"/>
      <c r="B82" s="157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60"/>
      <c r="BR82" s="160"/>
      <c r="BS82" s="160"/>
      <c r="BT82" s="160"/>
      <c r="BU82" s="160"/>
      <c r="BV82" s="160"/>
      <c r="BW82" s="160"/>
      <c r="BX82" s="160"/>
      <c r="BY82" s="160"/>
      <c r="BZ82" s="160"/>
      <c r="CA82" s="160"/>
      <c r="CB82" s="160"/>
      <c r="CC82" s="160"/>
      <c r="CD82" s="160"/>
      <c r="CE82" s="160"/>
      <c r="CF82" s="160"/>
      <c r="CG82" s="160"/>
      <c r="CH82" s="160"/>
      <c r="CI82" s="160"/>
      <c r="CJ82" s="160"/>
      <c r="CK82" s="160"/>
      <c r="CL82" s="160"/>
      <c r="CM82" s="160"/>
      <c r="CN82" s="160"/>
      <c r="CO82" s="160"/>
      <c r="CP82" s="160"/>
      <c r="CQ82" s="160"/>
      <c r="CR82" s="160"/>
      <c r="CS82" s="160"/>
      <c r="CT82" s="160"/>
      <c r="CU82" s="160"/>
      <c r="CV82" s="160"/>
      <c r="CW82" s="160"/>
      <c r="CX82" s="160"/>
      <c r="CY82" s="160"/>
      <c r="CZ82" s="160"/>
      <c r="DA82" s="160"/>
      <c r="DB82" s="160"/>
      <c r="DC82" s="160"/>
      <c r="DD82" s="160"/>
      <c r="DE82" s="160"/>
      <c r="DF82" s="160"/>
      <c r="DG82" s="160"/>
      <c r="DH82" s="160"/>
      <c r="DI82" s="160"/>
      <c r="DJ82" s="160"/>
      <c r="DK82" s="160"/>
      <c r="DL82" s="160"/>
      <c r="DM82" s="160"/>
      <c r="DN82" s="160"/>
      <c r="DO82" s="160"/>
      <c r="DP82" s="160"/>
      <c r="DQ82" s="160"/>
      <c r="DR82" s="160"/>
      <c r="DS82" s="160"/>
      <c r="DT82" s="160"/>
      <c r="DU82" s="160"/>
      <c r="DV82" s="160"/>
      <c r="DW82" s="160"/>
      <c r="DX82" s="160"/>
      <c r="DY82" s="160"/>
      <c r="DZ82" s="160"/>
      <c r="EA82" s="160"/>
      <c r="EB82" s="160"/>
      <c r="EC82" s="160"/>
      <c r="ED82" s="160"/>
      <c r="EE82" s="160"/>
      <c r="EF82" s="160"/>
      <c r="EG82" s="160"/>
      <c r="EH82" s="160"/>
      <c r="EI82" s="160"/>
      <c r="EJ82" s="160"/>
      <c r="EK82" s="160"/>
      <c r="EL82" s="160"/>
      <c r="EM82" s="160"/>
      <c r="EN82" s="160"/>
      <c r="EO82" s="160"/>
      <c r="EP82" s="160"/>
      <c r="EQ82" s="160"/>
      <c r="ER82" s="160"/>
      <c r="ES82" s="160"/>
      <c r="ET82" s="160"/>
      <c r="EU82" s="160"/>
      <c r="EV82" s="160"/>
      <c r="EW82" s="160"/>
      <c r="EX82" s="160"/>
      <c r="EY82" s="160"/>
      <c r="EZ82" s="160"/>
      <c r="FA82" s="160"/>
      <c r="FB82" s="160"/>
      <c r="FC82" s="160"/>
      <c r="FD82" s="160"/>
      <c r="FE82" s="160"/>
      <c r="FF82" s="160"/>
      <c r="FG82" s="160"/>
      <c r="FH82" s="160"/>
      <c r="FI82" s="160"/>
      <c r="FJ82" s="160"/>
      <c r="FK82" s="160"/>
      <c r="FL82" s="160"/>
      <c r="FM82" s="160"/>
      <c r="FN82" s="160"/>
      <c r="FO82" s="160"/>
      <c r="FP82" s="160"/>
      <c r="FQ82" s="160"/>
      <c r="FR82" s="160"/>
      <c r="FS82" s="160"/>
      <c r="FT82" s="160"/>
      <c r="FU82" s="160"/>
      <c r="FV82" s="160"/>
      <c r="FW82" s="160"/>
      <c r="FX82" s="160"/>
      <c r="FY82" s="160"/>
      <c r="FZ82" s="160"/>
      <c r="GA82" s="160"/>
      <c r="GB82" s="160"/>
      <c r="GC82" s="160"/>
      <c r="GD82" s="160"/>
      <c r="GE82" s="160"/>
      <c r="GF82" s="160"/>
      <c r="GG82" s="160"/>
      <c r="GH82" s="160"/>
      <c r="GI82" s="160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164" customFormat="1" x14ac:dyDescent="0.2">
      <c r="A83" s="160"/>
      <c r="B83" s="157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0"/>
      <c r="BN83" s="160"/>
      <c r="BO83" s="160"/>
      <c r="BP83" s="160"/>
      <c r="BQ83" s="160"/>
      <c r="BR83" s="160"/>
      <c r="BS83" s="160"/>
      <c r="BT83" s="160"/>
      <c r="BU83" s="160"/>
      <c r="BV83" s="160"/>
      <c r="BW83" s="160"/>
      <c r="BX83" s="160"/>
      <c r="BY83" s="160"/>
      <c r="BZ83" s="160"/>
      <c r="CA83" s="160"/>
      <c r="CB83" s="160"/>
      <c r="CC83" s="160"/>
      <c r="CD83" s="160"/>
      <c r="CE83" s="160"/>
      <c r="CF83" s="160"/>
      <c r="CG83" s="160"/>
      <c r="CH83" s="160"/>
      <c r="CI83" s="160"/>
      <c r="CJ83" s="160"/>
      <c r="CK83" s="160"/>
      <c r="CL83" s="160"/>
      <c r="CM83" s="160"/>
      <c r="CN83" s="160"/>
      <c r="CO83" s="160"/>
      <c r="CP83" s="160"/>
      <c r="CQ83" s="160"/>
      <c r="CR83" s="160"/>
      <c r="CS83" s="160"/>
      <c r="CT83" s="160"/>
      <c r="CU83" s="160"/>
      <c r="CV83" s="160"/>
      <c r="CW83" s="160"/>
      <c r="CX83" s="160"/>
      <c r="CY83" s="160"/>
      <c r="CZ83" s="160"/>
      <c r="DA83" s="160"/>
      <c r="DB83" s="160"/>
      <c r="DC83" s="160"/>
      <c r="DD83" s="160"/>
      <c r="DE83" s="160"/>
      <c r="DF83" s="160"/>
      <c r="DG83" s="160"/>
      <c r="DH83" s="160"/>
      <c r="DI83" s="160"/>
      <c r="DJ83" s="160"/>
      <c r="DK83" s="160"/>
      <c r="DL83" s="160"/>
      <c r="DM83" s="160"/>
      <c r="DN83" s="160"/>
      <c r="DO83" s="160"/>
      <c r="DP83" s="160"/>
      <c r="DQ83" s="160"/>
      <c r="DR83" s="160"/>
      <c r="DS83" s="160"/>
      <c r="DT83" s="160"/>
      <c r="DU83" s="160"/>
      <c r="DV83" s="160"/>
      <c r="DW83" s="160"/>
      <c r="DX83" s="160"/>
      <c r="DY83" s="160"/>
      <c r="DZ83" s="160"/>
      <c r="EA83" s="160"/>
      <c r="EB83" s="160"/>
      <c r="EC83" s="160"/>
      <c r="ED83" s="160"/>
      <c r="EE83" s="160"/>
      <c r="EF83" s="160"/>
      <c r="EG83" s="160"/>
      <c r="EH83" s="160"/>
      <c r="EI83" s="160"/>
      <c r="EJ83" s="160"/>
      <c r="EK83" s="160"/>
      <c r="EL83" s="160"/>
      <c r="EM83" s="160"/>
      <c r="EN83" s="160"/>
      <c r="EO83" s="160"/>
      <c r="EP83" s="160"/>
      <c r="EQ83" s="160"/>
      <c r="ER83" s="160"/>
      <c r="ES83" s="160"/>
      <c r="ET83" s="160"/>
      <c r="EU83" s="160"/>
      <c r="EV83" s="160"/>
      <c r="EW83" s="160"/>
      <c r="EX83" s="160"/>
      <c r="EY83" s="160"/>
      <c r="EZ83" s="160"/>
      <c r="FA83" s="160"/>
      <c r="FB83" s="160"/>
      <c r="FC83" s="160"/>
      <c r="FD83" s="160"/>
      <c r="FE83" s="160"/>
      <c r="FF83" s="160"/>
      <c r="FG83" s="160"/>
      <c r="FH83" s="160"/>
      <c r="FI83" s="160"/>
      <c r="FJ83" s="160"/>
      <c r="FK83" s="160"/>
      <c r="FL83" s="160"/>
      <c r="FM83" s="160"/>
      <c r="FN83" s="160"/>
      <c r="FO83" s="160"/>
      <c r="FP83" s="160"/>
      <c r="FQ83" s="160"/>
      <c r="FR83" s="160"/>
      <c r="FS83" s="160"/>
      <c r="FT83" s="160"/>
      <c r="FU83" s="160"/>
      <c r="FV83" s="160"/>
      <c r="FW83" s="160"/>
      <c r="FX83" s="160"/>
      <c r="FY83" s="160"/>
      <c r="FZ83" s="160"/>
      <c r="GA83" s="160"/>
      <c r="GB83" s="160"/>
      <c r="GC83" s="160"/>
      <c r="GD83" s="160"/>
      <c r="GE83" s="160"/>
      <c r="GF83" s="160"/>
      <c r="GG83" s="160"/>
      <c r="GH83" s="160"/>
      <c r="GI83" s="160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164" customFormat="1" x14ac:dyDescent="0.2">
      <c r="A84" s="160"/>
      <c r="B84" s="157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  <c r="BT84" s="160"/>
      <c r="BU84" s="160"/>
      <c r="BV84" s="160"/>
      <c r="BW84" s="160"/>
      <c r="BX84" s="160"/>
      <c r="BY84" s="160"/>
      <c r="BZ84" s="160"/>
      <c r="CA84" s="160"/>
      <c r="CB84" s="160"/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60"/>
      <c r="CN84" s="160"/>
      <c r="CO84" s="160"/>
      <c r="CP84" s="160"/>
      <c r="CQ84" s="160"/>
      <c r="CR84" s="160"/>
      <c r="CS84" s="160"/>
      <c r="CT84" s="160"/>
      <c r="CU84" s="160"/>
      <c r="CV84" s="160"/>
      <c r="CW84" s="160"/>
      <c r="CX84" s="160"/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60"/>
      <c r="DJ84" s="160"/>
      <c r="DK84" s="160"/>
      <c r="DL84" s="160"/>
      <c r="DM84" s="160"/>
      <c r="DN84" s="160"/>
      <c r="DO84" s="160"/>
      <c r="DP84" s="160"/>
      <c r="DQ84" s="160"/>
      <c r="DR84" s="160"/>
      <c r="DS84" s="160"/>
      <c r="DT84" s="160"/>
      <c r="DU84" s="160"/>
      <c r="DV84" s="160"/>
      <c r="DW84" s="160"/>
      <c r="DX84" s="160"/>
      <c r="DY84" s="160"/>
      <c r="DZ84" s="160"/>
      <c r="EA84" s="160"/>
      <c r="EB84" s="160"/>
      <c r="EC84" s="160"/>
      <c r="ED84" s="160"/>
      <c r="EE84" s="160"/>
      <c r="EF84" s="160"/>
      <c r="EG84" s="160"/>
      <c r="EH84" s="160"/>
      <c r="EI84" s="160"/>
      <c r="EJ84" s="160"/>
      <c r="EK84" s="160"/>
      <c r="EL84" s="160"/>
      <c r="EM84" s="160"/>
      <c r="EN84" s="160"/>
      <c r="EO84" s="160"/>
      <c r="EP84" s="160"/>
      <c r="EQ84" s="160"/>
      <c r="ER84" s="160"/>
      <c r="ES84" s="160"/>
      <c r="ET84" s="160"/>
      <c r="EU84" s="160"/>
      <c r="EV84" s="160"/>
      <c r="EW84" s="160"/>
      <c r="EX84" s="160"/>
      <c r="EY84" s="160"/>
      <c r="EZ84" s="160"/>
      <c r="FA84" s="160"/>
      <c r="FB84" s="160"/>
      <c r="FC84" s="160"/>
      <c r="FD84" s="160"/>
      <c r="FE84" s="160"/>
      <c r="FF84" s="160"/>
      <c r="FG84" s="160"/>
      <c r="FH84" s="160"/>
      <c r="FI84" s="160"/>
      <c r="FJ84" s="160"/>
      <c r="FK84" s="160"/>
      <c r="FL84" s="160"/>
      <c r="FM84" s="160"/>
      <c r="FN84" s="160"/>
      <c r="FO84" s="160"/>
      <c r="FP84" s="160"/>
      <c r="FQ84" s="160"/>
      <c r="FR84" s="160"/>
      <c r="FS84" s="160"/>
      <c r="FT84" s="160"/>
      <c r="FU84" s="160"/>
      <c r="FV84" s="160"/>
      <c r="FW84" s="160"/>
      <c r="FX84" s="160"/>
      <c r="FY84" s="160"/>
      <c r="FZ84" s="160"/>
      <c r="GA84" s="160"/>
      <c r="GB84" s="160"/>
      <c r="GC84" s="160"/>
      <c r="GD84" s="160"/>
      <c r="GE84" s="160"/>
      <c r="GF84" s="160"/>
      <c r="GG84" s="160"/>
      <c r="GH84" s="160"/>
      <c r="GI84" s="160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3"/>
      <c r="HK84" s="163"/>
      <c r="HL84" s="163"/>
      <c r="HM84" s="163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3"/>
      <c r="HY84" s="163"/>
      <c r="HZ84" s="163"/>
      <c r="IA84" s="163"/>
      <c r="IB84" s="163"/>
      <c r="IC84" s="163"/>
      <c r="ID84" s="163"/>
      <c r="IE84" s="16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164" customFormat="1" x14ac:dyDescent="0.2">
      <c r="A85" s="160"/>
      <c r="B85" s="157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  <c r="DO85" s="160"/>
      <c r="DP85" s="160"/>
      <c r="DQ85" s="160"/>
      <c r="DR85" s="160"/>
      <c r="DS85" s="160"/>
      <c r="DT85" s="160"/>
      <c r="DU85" s="160"/>
      <c r="DV85" s="160"/>
      <c r="DW85" s="160"/>
      <c r="DX85" s="160"/>
      <c r="DY85" s="160"/>
      <c r="DZ85" s="160"/>
      <c r="EA85" s="160"/>
      <c r="EB85" s="160"/>
      <c r="EC85" s="160"/>
      <c r="ED85" s="160"/>
      <c r="EE85" s="160"/>
      <c r="EF85" s="160"/>
      <c r="EG85" s="160"/>
      <c r="EH85" s="160"/>
      <c r="EI85" s="160"/>
      <c r="EJ85" s="160"/>
      <c r="EK85" s="160"/>
      <c r="EL85" s="160"/>
      <c r="EM85" s="160"/>
      <c r="EN85" s="160"/>
      <c r="EO85" s="160"/>
      <c r="EP85" s="160"/>
      <c r="EQ85" s="160"/>
      <c r="ER85" s="160"/>
      <c r="ES85" s="160"/>
      <c r="ET85" s="160"/>
      <c r="EU85" s="160"/>
      <c r="EV85" s="160"/>
      <c r="EW85" s="160"/>
      <c r="EX85" s="160"/>
      <c r="EY85" s="160"/>
      <c r="EZ85" s="160"/>
      <c r="FA85" s="160"/>
      <c r="FB85" s="160"/>
      <c r="FC85" s="160"/>
      <c r="FD85" s="160"/>
      <c r="FE85" s="160"/>
      <c r="FF85" s="160"/>
      <c r="FG85" s="160"/>
      <c r="FH85" s="160"/>
      <c r="FI85" s="160"/>
      <c r="FJ85" s="160"/>
      <c r="FK85" s="160"/>
      <c r="FL85" s="160"/>
      <c r="FM85" s="160"/>
      <c r="FN85" s="160"/>
      <c r="FO85" s="160"/>
      <c r="FP85" s="160"/>
      <c r="FQ85" s="160"/>
      <c r="FR85" s="160"/>
      <c r="FS85" s="160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/>
      <c r="GF85" s="160"/>
      <c r="GG85" s="160"/>
      <c r="GH85" s="160"/>
      <c r="GI85" s="160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3"/>
      <c r="HK85" s="163"/>
      <c r="HL85" s="163"/>
      <c r="HM85" s="163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3"/>
      <c r="HY85" s="163"/>
      <c r="HZ85" s="163"/>
      <c r="IA85" s="163"/>
      <c r="IB85" s="163"/>
      <c r="IC85" s="163"/>
      <c r="ID85" s="163"/>
      <c r="IE85" s="16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164" customFormat="1" x14ac:dyDescent="0.2">
      <c r="A86" s="160"/>
      <c r="B86" s="157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  <c r="BT86" s="160"/>
      <c r="BU86" s="160"/>
      <c r="BV86" s="160"/>
      <c r="BW86" s="160"/>
      <c r="BX86" s="160"/>
      <c r="BY86" s="160"/>
      <c r="BZ86" s="160"/>
      <c r="CA86" s="160"/>
      <c r="CB86" s="160"/>
      <c r="CC86" s="160"/>
      <c r="CD86" s="160"/>
      <c r="CE86" s="160"/>
      <c r="CF86" s="160"/>
      <c r="CG86" s="160"/>
      <c r="CH86" s="160"/>
      <c r="CI86" s="160"/>
      <c r="CJ86" s="160"/>
      <c r="CK86" s="160"/>
      <c r="CL86" s="160"/>
      <c r="CM86" s="160"/>
      <c r="CN86" s="160"/>
      <c r="CO86" s="160"/>
      <c r="CP86" s="160"/>
      <c r="CQ86" s="160"/>
      <c r="CR86" s="160"/>
      <c r="CS86" s="160"/>
      <c r="CT86" s="160"/>
      <c r="CU86" s="160"/>
      <c r="CV86" s="160"/>
      <c r="CW86" s="160"/>
      <c r="CX86" s="160"/>
      <c r="CY86" s="160"/>
      <c r="CZ86" s="160"/>
      <c r="DA86" s="160"/>
      <c r="DB86" s="160"/>
      <c r="DC86" s="160"/>
      <c r="DD86" s="160"/>
      <c r="DE86" s="160"/>
      <c r="DF86" s="160"/>
      <c r="DG86" s="160"/>
      <c r="DH86" s="160"/>
      <c r="DI86" s="160"/>
      <c r="DJ86" s="160"/>
      <c r="DK86" s="160"/>
      <c r="DL86" s="160"/>
      <c r="DM86" s="160"/>
      <c r="DN86" s="160"/>
      <c r="DO86" s="160"/>
      <c r="DP86" s="160"/>
      <c r="DQ86" s="160"/>
      <c r="DR86" s="160"/>
      <c r="DS86" s="160"/>
      <c r="DT86" s="160"/>
      <c r="DU86" s="160"/>
      <c r="DV86" s="160"/>
      <c r="DW86" s="160"/>
      <c r="DX86" s="160"/>
      <c r="DY86" s="160"/>
      <c r="DZ86" s="160"/>
      <c r="EA86" s="160"/>
      <c r="EB86" s="160"/>
      <c r="EC86" s="160"/>
      <c r="ED86" s="160"/>
      <c r="EE86" s="160"/>
      <c r="EF86" s="160"/>
      <c r="EG86" s="160"/>
      <c r="EH86" s="160"/>
      <c r="EI86" s="160"/>
      <c r="EJ86" s="160"/>
      <c r="EK86" s="160"/>
      <c r="EL86" s="160"/>
      <c r="EM86" s="160"/>
      <c r="EN86" s="160"/>
      <c r="EO86" s="160"/>
      <c r="EP86" s="160"/>
      <c r="EQ86" s="160"/>
      <c r="ER86" s="160"/>
      <c r="ES86" s="160"/>
      <c r="ET86" s="160"/>
      <c r="EU86" s="160"/>
      <c r="EV86" s="160"/>
      <c r="EW86" s="160"/>
      <c r="EX86" s="160"/>
      <c r="EY86" s="160"/>
      <c r="EZ86" s="160"/>
      <c r="FA86" s="160"/>
      <c r="FB86" s="160"/>
      <c r="FC86" s="160"/>
      <c r="FD86" s="160"/>
      <c r="FE86" s="160"/>
      <c r="FF86" s="160"/>
      <c r="FG86" s="160"/>
      <c r="FH86" s="160"/>
      <c r="FI86" s="160"/>
      <c r="FJ86" s="160"/>
      <c r="FK86" s="160"/>
      <c r="FL86" s="160"/>
      <c r="FM86" s="160"/>
      <c r="FN86" s="160"/>
      <c r="FO86" s="160"/>
      <c r="FP86" s="160"/>
      <c r="FQ86" s="160"/>
      <c r="FR86" s="160"/>
      <c r="FS86" s="160"/>
      <c r="FT86" s="160"/>
      <c r="FU86" s="160"/>
      <c r="FV86" s="160"/>
      <c r="FW86" s="160"/>
      <c r="FX86" s="160"/>
      <c r="FY86" s="160"/>
      <c r="FZ86" s="160"/>
      <c r="GA86" s="160"/>
      <c r="GB86" s="160"/>
      <c r="GC86" s="160"/>
      <c r="GD86" s="160"/>
      <c r="GE86" s="160"/>
      <c r="GF86" s="160"/>
      <c r="GG86" s="160"/>
      <c r="GH86" s="160"/>
      <c r="GI86" s="160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164" customFormat="1" x14ac:dyDescent="0.2">
      <c r="A87" s="160"/>
      <c r="B87" s="157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  <c r="BS87" s="160"/>
      <c r="BT87" s="160"/>
      <c r="BU87" s="160"/>
      <c r="BV87" s="160"/>
      <c r="BW87" s="160"/>
      <c r="BX87" s="160"/>
      <c r="BY87" s="160"/>
      <c r="BZ87" s="160"/>
      <c r="CA87" s="160"/>
      <c r="CB87" s="160"/>
      <c r="CC87" s="160"/>
      <c r="CD87" s="160"/>
      <c r="CE87" s="160"/>
      <c r="CF87" s="160"/>
      <c r="CG87" s="160"/>
      <c r="CH87" s="160"/>
      <c r="CI87" s="160"/>
      <c r="CJ87" s="160"/>
      <c r="CK87" s="160"/>
      <c r="CL87" s="160"/>
      <c r="CM87" s="160"/>
      <c r="CN87" s="160"/>
      <c r="CO87" s="160"/>
      <c r="CP87" s="160"/>
      <c r="CQ87" s="160"/>
      <c r="CR87" s="160"/>
      <c r="CS87" s="160"/>
      <c r="CT87" s="160"/>
      <c r="CU87" s="160"/>
      <c r="CV87" s="160"/>
      <c r="CW87" s="160"/>
      <c r="CX87" s="160"/>
      <c r="CY87" s="160"/>
      <c r="CZ87" s="160"/>
      <c r="DA87" s="160"/>
      <c r="DB87" s="160"/>
      <c r="DC87" s="160"/>
      <c r="DD87" s="160"/>
      <c r="DE87" s="160"/>
      <c r="DF87" s="160"/>
      <c r="DG87" s="160"/>
      <c r="DH87" s="160"/>
      <c r="DI87" s="160"/>
      <c r="DJ87" s="160"/>
      <c r="DK87" s="160"/>
      <c r="DL87" s="160"/>
      <c r="DM87" s="160"/>
      <c r="DN87" s="160"/>
      <c r="DO87" s="160"/>
      <c r="DP87" s="160"/>
      <c r="DQ87" s="160"/>
      <c r="DR87" s="160"/>
      <c r="DS87" s="160"/>
      <c r="DT87" s="160"/>
      <c r="DU87" s="160"/>
      <c r="DV87" s="160"/>
      <c r="DW87" s="160"/>
      <c r="DX87" s="160"/>
      <c r="DY87" s="160"/>
      <c r="DZ87" s="160"/>
      <c r="EA87" s="160"/>
      <c r="EB87" s="160"/>
      <c r="EC87" s="160"/>
      <c r="ED87" s="160"/>
      <c r="EE87" s="160"/>
      <c r="EF87" s="160"/>
      <c r="EG87" s="160"/>
      <c r="EH87" s="160"/>
      <c r="EI87" s="160"/>
      <c r="EJ87" s="160"/>
      <c r="EK87" s="160"/>
      <c r="EL87" s="160"/>
      <c r="EM87" s="160"/>
      <c r="EN87" s="160"/>
      <c r="EO87" s="160"/>
      <c r="EP87" s="160"/>
      <c r="EQ87" s="160"/>
      <c r="ER87" s="160"/>
      <c r="ES87" s="160"/>
      <c r="ET87" s="160"/>
      <c r="EU87" s="160"/>
      <c r="EV87" s="160"/>
      <c r="EW87" s="160"/>
      <c r="EX87" s="160"/>
      <c r="EY87" s="160"/>
      <c r="EZ87" s="160"/>
      <c r="FA87" s="160"/>
      <c r="FB87" s="160"/>
      <c r="FC87" s="160"/>
      <c r="FD87" s="160"/>
      <c r="FE87" s="160"/>
      <c r="FF87" s="160"/>
      <c r="FG87" s="160"/>
      <c r="FH87" s="160"/>
      <c r="FI87" s="160"/>
      <c r="FJ87" s="160"/>
      <c r="FK87" s="160"/>
      <c r="FL87" s="160"/>
      <c r="FM87" s="160"/>
      <c r="FN87" s="160"/>
      <c r="FO87" s="160"/>
      <c r="FP87" s="160"/>
      <c r="FQ87" s="160"/>
      <c r="FR87" s="160"/>
      <c r="FS87" s="160"/>
      <c r="FT87" s="160"/>
      <c r="FU87" s="160"/>
      <c r="FV87" s="160"/>
      <c r="FW87" s="160"/>
      <c r="FX87" s="160"/>
      <c r="FY87" s="160"/>
      <c r="FZ87" s="160"/>
      <c r="GA87" s="160"/>
      <c r="GB87" s="160"/>
      <c r="GC87" s="160"/>
      <c r="GD87" s="160"/>
      <c r="GE87" s="160"/>
      <c r="GF87" s="160"/>
      <c r="GG87" s="160"/>
      <c r="GH87" s="160"/>
      <c r="GI87" s="160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s="164" customFormat="1" x14ac:dyDescent="0.2">
      <c r="A88" s="160"/>
      <c r="B88" s="157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0"/>
      <c r="DA88" s="160"/>
      <c r="DB88" s="160"/>
      <c r="DC88" s="160"/>
      <c r="DD88" s="160"/>
      <c r="DE88" s="160"/>
      <c r="DF88" s="160"/>
      <c r="DG88" s="160"/>
      <c r="DH88" s="160"/>
      <c r="DI88" s="160"/>
      <c r="DJ88" s="160"/>
      <c r="DK88" s="160"/>
      <c r="DL88" s="160"/>
      <c r="DM88" s="160"/>
      <c r="DN88" s="160"/>
      <c r="DO88" s="160"/>
      <c r="DP88" s="160"/>
      <c r="DQ88" s="160"/>
      <c r="DR88" s="160"/>
      <c r="DS88" s="160"/>
      <c r="DT88" s="160"/>
      <c r="DU88" s="160"/>
      <c r="DV88" s="160"/>
      <c r="DW88" s="160"/>
      <c r="DX88" s="160"/>
      <c r="DY88" s="160"/>
      <c r="DZ88" s="160"/>
      <c r="EA88" s="160"/>
      <c r="EB88" s="160"/>
      <c r="EC88" s="160"/>
      <c r="ED88" s="160"/>
      <c r="EE88" s="160"/>
      <c r="EF88" s="160"/>
      <c r="EG88" s="160"/>
      <c r="EH88" s="160"/>
      <c r="EI88" s="160"/>
      <c r="EJ88" s="160"/>
      <c r="EK88" s="160"/>
      <c r="EL88" s="160"/>
      <c r="EM88" s="160"/>
      <c r="EN88" s="160"/>
      <c r="EO88" s="160"/>
      <c r="EP88" s="160"/>
      <c r="EQ88" s="160"/>
      <c r="ER88" s="160"/>
      <c r="ES88" s="160"/>
      <c r="ET88" s="160"/>
      <c r="EU88" s="160"/>
      <c r="EV88" s="160"/>
      <c r="EW88" s="160"/>
      <c r="EX88" s="160"/>
      <c r="EY88" s="160"/>
      <c r="EZ88" s="160"/>
      <c r="FA88" s="160"/>
      <c r="FB88" s="160"/>
      <c r="FC88" s="160"/>
      <c r="FD88" s="160"/>
      <c r="FE88" s="160"/>
      <c r="FF88" s="160"/>
      <c r="FG88" s="160"/>
      <c r="FH88" s="160"/>
      <c r="FI88" s="160"/>
      <c r="FJ88" s="160"/>
      <c r="FK88" s="160"/>
      <c r="FL88" s="160"/>
      <c r="FM88" s="160"/>
      <c r="FN88" s="160"/>
      <c r="FO88" s="160"/>
      <c r="FP88" s="160"/>
      <c r="FQ88" s="160"/>
      <c r="FR88" s="160"/>
      <c r="FS88" s="160"/>
      <c r="FT88" s="160"/>
      <c r="FU88" s="160"/>
      <c r="FV88" s="160"/>
      <c r="FW88" s="160"/>
      <c r="FX88" s="160"/>
      <c r="FY88" s="160"/>
      <c r="FZ88" s="160"/>
      <c r="GA88" s="160"/>
      <c r="GB88" s="160"/>
      <c r="GC88" s="160"/>
      <c r="GD88" s="160"/>
      <c r="GE88" s="160"/>
      <c r="GF88" s="160"/>
      <c r="GG88" s="160"/>
      <c r="GH88" s="160"/>
      <c r="GI88" s="160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s="164" customFormat="1" x14ac:dyDescent="0.2">
      <c r="A89" s="160"/>
      <c r="B89" s="157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  <c r="BT89" s="160"/>
      <c r="BU89" s="160"/>
      <c r="BV89" s="160"/>
      <c r="BW89" s="160"/>
      <c r="BX89" s="160"/>
      <c r="BY89" s="160"/>
      <c r="BZ89" s="160"/>
      <c r="CA89" s="160"/>
      <c r="CB89" s="160"/>
      <c r="CC89" s="160"/>
      <c r="CD89" s="160"/>
      <c r="CE89" s="160"/>
      <c r="CF89" s="160"/>
      <c r="CG89" s="160"/>
      <c r="CH89" s="160"/>
      <c r="CI89" s="160"/>
      <c r="CJ89" s="160"/>
      <c r="CK89" s="160"/>
      <c r="CL89" s="160"/>
      <c r="CM89" s="160"/>
      <c r="CN89" s="160"/>
      <c r="CO89" s="160"/>
      <c r="CP89" s="160"/>
      <c r="CQ89" s="160"/>
      <c r="CR89" s="160"/>
      <c r="CS89" s="160"/>
      <c r="CT89" s="160"/>
      <c r="CU89" s="160"/>
      <c r="CV89" s="160"/>
      <c r="CW89" s="160"/>
      <c r="CX89" s="160"/>
      <c r="CY89" s="160"/>
      <c r="CZ89" s="160"/>
      <c r="DA89" s="160"/>
      <c r="DB89" s="160"/>
      <c r="DC89" s="160"/>
      <c r="DD89" s="160"/>
      <c r="DE89" s="160"/>
      <c r="DF89" s="160"/>
      <c r="DG89" s="160"/>
      <c r="DH89" s="160"/>
      <c r="DI89" s="160"/>
      <c r="DJ89" s="160"/>
      <c r="DK89" s="160"/>
      <c r="DL89" s="160"/>
      <c r="DM89" s="160"/>
      <c r="DN89" s="160"/>
      <c r="DO89" s="160"/>
      <c r="DP89" s="160"/>
      <c r="DQ89" s="160"/>
      <c r="DR89" s="160"/>
      <c r="DS89" s="160"/>
      <c r="DT89" s="160"/>
      <c r="DU89" s="160"/>
      <c r="DV89" s="160"/>
      <c r="DW89" s="160"/>
      <c r="DX89" s="160"/>
      <c r="DY89" s="160"/>
      <c r="DZ89" s="160"/>
      <c r="EA89" s="160"/>
      <c r="EB89" s="160"/>
      <c r="EC89" s="160"/>
      <c r="ED89" s="160"/>
      <c r="EE89" s="160"/>
      <c r="EF89" s="160"/>
      <c r="EG89" s="160"/>
      <c r="EH89" s="160"/>
      <c r="EI89" s="160"/>
      <c r="EJ89" s="160"/>
      <c r="EK89" s="160"/>
      <c r="EL89" s="160"/>
      <c r="EM89" s="160"/>
      <c r="EN89" s="160"/>
      <c r="EO89" s="160"/>
      <c r="EP89" s="160"/>
      <c r="EQ89" s="160"/>
      <c r="ER89" s="160"/>
      <c r="ES89" s="160"/>
      <c r="ET89" s="160"/>
      <c r="EU89" s="160"/>
      <c r="EV89" s="160"/>
      <c r="EW89" s="160"/>
      <c r="EX89" s="160"/>
      <c r="EY89" s="160"/>
      <c r="EZ89" s="160"/>
      <c r="FA89" s="160"/>
      <c r="FB89" s="160"/>
      <c r="FC89" s="160"/>
      <c r="FD89" s="160"/>
      <c r="FE89" s="160"/>
      <c r="FF89" s="160"/>
      <c r="FG89" s="160"/>
      <c r="FH89" s="160"/>
      <c r="FI89" s="160"/>
      <c r="FJ89" s="160"/>
      <c r="FK89" s="160"/>
      <c r="FL89" s="160"/>
      <c r="FM89" s="160"/>
      <c r="FN89" s="160"/>
      <c r="FO89" s="160"/>
      <c r="FP89" s="160"/>
      <c r="FQ89" s="160"/>
      <c r="FR89" s="160"/>
      <c r="FS89" s="160"/>
      <c r="FT89" s="160"/>
      <c r="FU89" s="160"/>
      <c r="FV89" s="160"/>
      <c r="FW89" s="160"/>
      <c r="FX89" s="160"/>
      <c r="FY89" s="160"/>
      <c r="FZ89" s="160"/>
      <c r="GA89" s="160"/>
      <c r="GB89" s="160"/>
      <c r="GC89" s="160"/>
      <c r="GD89" s="160"/>
      <c r="GE89" s="160"/>
      <c r="GF89" s="160"/>
      <c r="GG89" s="160"/>
      <c r="GH89" s="160"/>
      <c r="GI89" s="160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s="164" customFormat="1" x14ac:dyDescent="0.2">
      <c r="A90" s="160"/>
      <c r="B90" s="157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60"/>
      <c r="BZ90" s="160"/>
      <c r="CA90" s="160"/>
      <c r="CB90" s="160"/>
      <c r="CC90" s="160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  <c r="DO90" s="160"/>
      <c r="DP90" s="160"/>
      <c r="DQ90" s="160"/>
      <c r="DR90" s="160"/>
      <c r="DS90" s="160"/>
      <c r="DT90" s="160"/>
      <c r="DU90" s="160"/>
      <c r="DV90" s="160"/>
      <c r="DW90" s="160"/>
      <c r="DX90" s="160"/>
      <c r="DY90" s="160"/>
      <c r="DZ90" s="160"/>
      <c r="EA90" s="160"/>
      <c r="EB90" s="160"/>
      <c r="EC90" s="160"/>
      <c r="ED90" s="160"/>
      <c r="EE90" s="160"/>
      <c r="EF90" s="160"/>
      <c r="EG90" s="160"/>
      <c r="EH90" s="160"/>
      <c r="EI90" s="160"/>
      <c r="EJ90" s="160"/>
      <c r="EK90" s="160"/>
      <c r="EL90" s="160"/>
      <c r="EM90" s="160"/>
      <c r="EN90" s="160"/>
      <c r="EO90" s="160"/>
      <c r="EP90" s="160"/>
      <c r="EQ90" s="160"/>
      <c r="ER90" s="160"/>
      <c r="ES90" s="160"/>
      <c r="ET90" s="160"/>
      <c r="EU90" s="160"/>
      <c r="EV90" s="160"/>
      <c r="EW90" s="160"/>
      <c r="EX90" s="160"/>
      <c r="EY90" s="160"/>
      <c r="EZ90" s="160"/>
      <c r="FA90" s="160"/>
      <c r="FB90" s="160"/>
      <c r="FC90" s="160"/>
      <c r="FD90" s="160"/>
      <c r="FE90" s="160"/>
      <c r="FF90" s="160"/>
      <c r="FG90" s="160"/>
      <c r="FH90" s="160"/>
      <c r="FI90" s="160"/>
      <c r="FJ90" s="160"/>
      <c r="FK90" s="160"/>
      <c r="FL90" s="160"/>
      <c r="FM90" s="160"/>
      <c r="FN90" s="160"/>
      <c r="FO90" s="160"/>
      <c r="FP90" s="160"/>
      <c r="FQ90" s="160"/>
      <c r="FR90" s="160"/>
      <c r="FS90" s="160"/>
      <c r="FT90" s="160"/>
      <c r="FU90" s="160"/>
      <c r="FV90" s="160"/>
      <c r="FW90" s="160"/>
      <c r="FX90" s="160"/>
      <c r="FY90" s="160"/>
      <c r="FZ90" s="160"/>
      <c r="GA90" s="160"/>
      <c r="GB90" s="160"/>
      <c r="GC90" s="160"/>
      <c r="GD90" s="160"/>
      <c r="GE90" s="160"/>
      <c r="GF90" s="160"/>
      <c r="GG90" s="160"/>
      <c r="GH90" s="160"/>
      <c r="GI90" s="160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s="164" customFormat="1" x14ac:dyDescent="0.2">
      <c r="A91" s="160"/>
      <c r="B91" s="157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0"/>
      <c r="BT91" s="160"/>
      <c r="BU91" s="160"/>
      <c r="BV91" s="160"/>
      <c r="BW91" s="160"/>
      <c r="BX91" s="160"/>
      <c r="BY91" s="160"/>
      <c r="BZ91" s="160"/>
      <c r="CA91" s="160"/>
      <c r="CB91" s="160"/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60"/>
      <c r="CN91" s="160"/>
      <c r="CO91" s="160"/>
      <c r="CP91" s="160"/>
      <c r="CQ91" s="160"/>
      <c r="CR91" s="160"/>
      <c r="CS91" s="160"/>
      <c r="CT91" s="160"/>
      <c r="CU91" s="160"/>
      <c r="CV91" s="160"/>
      <c r="CW91" s="160"/>
      <c r="CX91" s="160"/>
      <c r="CY91" s="160"/>
      <c r="CZ91" s="160"/>
      <c r="DA91" s="160"/>
      <c r="DB91" s="160"/>
      <c r="DC91" s="160"/>
      <c r="DD91" s="160"/>
      <c r="DE91" s="160"/>
      <c r="DF91" s="160"/>
      <c r="DG91" s="160"/>
      <c r="DH91" s="160"/>
      <c r="DI91" s="160"/>
      <c r="DJ91" s="160"/>
      <c r="DK91" s="160"/>
      <c r="DL91" s="160"/>
      <c r="DM91" s="160"/>
      <c r="DN91" s="160"/>
      <c r="DO91" s="160"/>
      <c r="DP91" s="160"/>
      <c r="DQ91" s="160"/>
      <c r="DR91" s="160"/>
      <c r="DS91" s="160"/>
      <c r="DT91" s="160"/>
      <c r="DU91" s="160"/>
      <c r="DV91" s="160"/>
      <c r="DW91" s="160"/>
      <c r="DX91" s="160"/>
      <c r="DY91" s="160"/>
      <c r="DZ91" s="160"/>
      <c r="EA91" s="160"/>
      <c r="EB91" s="160"/>
      <c r="EC91" s="160"/>
      <c r="ED91" s="160"/>
      <c r="EE91" s="160"/>
      <c r="EF91" s="160"/>
      <c r="EG91" s="160"/>
      <c r="EH91" s="160"/>
      <c r="EI91" s="160"/>
      <c r="EJ91" s="160"/>
      <c r="EK91" s="160"/>
      <c r="EL91" s="160"/>
      <c r="EM91" s="160"/>
      <c r="EN91" s="160"/>
      <c r="EO91" s="160"/>
      <c r="EP91" s="160"/>
      <c r="EQ91" s="160"/>
      <c r="ER91" s="160"/>
      <c r="ES91" s="160"/>
      <c r="ET91" s="160"/>
      <c r="EU91" s="160"/>
      <c r="EV91" s="160"/>
      <c r="EW91" s="160"/>
      <c r="EX91" s="160"/>
      <c r="EY91" s="160"/>
      <c r="EZ91" s="160"/>
      <c r="FA91" s="160"/>
      <c r="FB91" s="160"/>
      <c r="FC91" s="160"/>
      <c r="FD91" s="160"/>
      <c r="FE91" s="160"/>
      <c r="FF91" s="160"/>
      <c r="FG91" s="160"/>
      <c r="FH91" s="160"/>
      <c r="FI91" s="160"/>
      <c r="FJ91" s="160"/>
      <c r="FK91" s="160"/>
      <c r="FL91" s="160"/>
      <c r="FM91" s="160"/>
      <c r="FN91" s="160"/>
      <c r="FO91" s="160"/>
      <c r="FP91" s="160"/>
      <c r="FQ91" s="160"/>
      <c r="FR91" s="160"/>
      <c r="FS91" s="160"/>
      <c r="FT91" s="160"/>
      <c r="FU91" s="160"/>
      <c r="FV91" s="160"/>
      <c r="FW91" s="160"/>
      <c r="FX91" s="160"/>
      <c r="FY91" s="160"/>
      <c r="FZ91" s="160"/>
      <c r="GA91" s="160"/>
      <c r="GB91" s="160"/>
      <c r="GC91" s="160"/>
      <c r="GD91" s="160"/>
      <c r="GE91" s="160"/>
      <c r="GF91" s="160"/>
      <c r="GG91" s="160"/>
      <c r="GH91" s="160"/>
      <c r="GI91" s="160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s="164" customFormat="1" x14ac:dyDescent="0.2">
      <c r="A92" s="160"/>
      <c r="B92" s="157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  <c r="BV92" s="160"/>
      <c r="BW92" s="160"/>
      <c r="BX92" s="160"/>
      <c r="BY92" s="160"/>
      <c r="BZ92" s="160"/>
      <c r="CA92" s="160"/>
      <c r="CB92" s="160"/>
      <c r="CC92" s="160"/>
      <c r="CD92" s="160"/>
      <c r="CE92" s="160"/>
      <c r="CF92" s="160"/>
      <c r="CG92" s="160"/>
      <c r="CH92" s="160"/>
      <c r="CI92" s="160"/>
      <c r="CJ92" s="160"/>
      <c r="CK92" s="160"/>
      <c r="CL92" s="160"/>
      <c r="CM92" s="160"/>
      <c r="CN92" s="160"/>
      <c r="CO92" s="160"/>
      <c r="CP92" s="160"/>
      <c r="CQ92" s="160"/>
      <c r="CR92" s="160"/>
      <c r="CS92" s="160"/>
      <c r="CT92" s="160"/>
      <c r="CU92" s="160"/>
      <c r="CV92" s="160"/>
      <c r="CW92" s="160"/>
      <c r="CX92" s="160"/>
      <c r="CY92" s="160"/>
      <c r="CZ92" s="160"/>
      <c r="DA92" s="160"/>
      <c r="DB92" s="160"/>
      <c r="DC92" s="160"/>
      <c r="DD92" s="160"/>
      <c r="DE92" s="160"/>
      <c r="DF92" s="160"/>
      <c r="DG92" s="160"/>
      <c r="DH92" s="160"/>
      <c r="DI92" s="160"/>
      <c r="DJ92" s="160"/>
      <c r="DK92" s="160"/>
      <c r="DL92" s="160"/>
      <c r="DM92" s="160"/>
      <c r="DN92" s="160"/>
      <c r="DO92" s="160"/>
      <c r="DP92" s="160"/>
      <c r="DQ92" s="160"/>
      <c r="DR92" s="160"/>
      <c r="DS92" s="160"/>
      <c r="DT92" s="160"/>
      <c r="DU92" s="160"/>
      <c r="DV92" s="160"/>
      <c r="DW92" s="160"/>
      <c r="DX92" s="160"/>
      <c r="DY92" s="160"/>
      <c r="DZ92" s="160"/>
      <c r="EA92" s="160"/>
      <c r="EB92" s="160"/>
      <c r="EC92" s="160"/>
      <c r="ED92" s="160"/>
      <c r="EE92" s="160"/>
      <c r="EF92" s="160"/>
      <c r="EG92" s="160"/>
      <c r="EH92" s="160"/>
      <c r="EI92" s="160"/>
      <c r="EJ92" s="160"/>
      <c r="EK92" s="160"/>
      <c r="EL92" s="160"/>
      <c r="EM92" s="160"/>
      <c r="EN92" s="160"/>
      <c r="EO92" s="160"/>
      <c r="EP92" s="160"/>
      <c r="EQ92" s="160"/>
      <c r="ER92" s="160"/>
      <c r="ES92" s="160"/>
      <c r="ET92" s="160"/>
      <c r="EU92" s="160"/>
      <c r="EV92" s="160"/>
      <c r="EW92" s="160"/>
      <c r="EX92" s="160"/>
      <c r="EY92" s="160"/>
      <c r="EZ92" s="160"/>
      <c r="FA92" s="160"/>
      <c r="FB92" s="160"/>
      <c r="FC92" s="160"/>
      <c r="FD92" s="160"/>
      <c r="FE92" s="160"/>
      <c r="FF92" s="160"/>
      <c r="FG92" s="160"/>
      <c r="FH92" s="160"/>
      <c r="FI92" s="160"/>
      <c r="FJ92" s="160"/>
      <c r="FK92" s="160"/>
      <c r="FL92" s="160"/>
      <c r="FM92" s="160"/>
      <c r="FN92" s="160"/>
      <c r="FO92" s="160"/>
      <c r="FP92" s="160"/>
      <c r="FQ92" s="160"/>
      <c r="FR92" s="160"/>
      <c r="FS92" s="160"/>
      <c r="FT92" s="160"/>
      <c r="FU92" s="160"/>
      <c r="FV92" s="160"/>
      <c r="FW92" s="160"/>
      <c r="FX92" s="160"/>
      <c r="FY92" s="160"/>
      <c r="FZ92" s="160"/>
      <c r="GA92" s="160"/>
      <c r="GB92" s="160"/>
      <c r="GC92" s="160"/>
      <c r="GD92" s="160"/>
      <c r="GE92" s="160"/>
      <c r="GF92" s="160"/>
      <c r="GG92" s="160"/>
      <c r="GH92" s="160"/>
      <c r="GI92" s="160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s="164" customFormat="1" x14ac:dyDescent="0.2">
      <c r="A93" s="160"/>
      <c r="B93" s="157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0"/>
      <c r="DF93" s="160"/>
      <c r="DG93" s="160"/>
      <c r="DH93" s="160"/>
      <c r="DI93" s="160"/>
      <c r="DJ93" s="160"/>
      <c r="DK93" s="160"/>
      <c r="DL93" s="160"/>
      <c r="DM93" s="160"/>
      <c r="DN93" s="160"/>
      <c r="DO93" s="160"/>
      <c r="DP93" s="160"/>
      <c r="DQ93" s="160"/>
      <c r="DR93" s="160"/>
      <c r="DS93" s="160"/>
      <c r="DT93" s="160"/>
      <c r="DU93" s="160"/>
      <c r="DV93" s="160"/>
      <c r="DW93" s="160"/>
      <c r="DX93" s="160"/>
      <c r="DY93" s="160"/>
      <c r="DZ93" s="160"/>
      <c r="EA93" s="160"/>
      <c r="EB93" s="160"/>
      <c r="EC93" s="160"/>
      <c r="ED93" s="160"/>
      <c r="EE93" s="160"/>
      <c r="EF93" s="160"/>
      <c r="EG93" s="160"/>
      <c r="EH93" s="160"/>
      <c r="EI93" s="160"/>
      <c r="EJ93" s="160"/>
      <c r="EK93" s="160"/>
      <c r="EL93" s="160"/>
      <c r="EM93" s="160"/>
      <c r="EN93" s="160"/>
      <c r="EO93" s="160"/>
      <c r="EP93" s="160"/>
      <c r="EQ93" s="160"/>
      <c r="ER93" s="160"/>
      <c r="ES93" s="160"/>
      <c r="ET93" s="160"/>
      <c r="EU93" s="160"/>
      <c r="EV93" s="160"/>
      <c r="EW93" s="160"/>
      <c r="EX93" s="160"/>
      <c r="EY93" s="160"/>
      <c r="EZ93" s="160"/>
      <c r="FA93" s="160"/>
      <c r="FB93" s="160"/>
      <c r="FC93" s="160"/>
      <c r="FD93" s="160"/>
      <c r="FE93" s="160"/>
      <c r="FF93" s="160"/>
      <c r="FG93" s="160"/>
      <c r="FH93" s="160"/>
      <c r="FI93" s="160"/>
      <c r="FJ93" s="160"/>
      <c r="FK93" s="160"/>
      <c r="FL93" s="160"/>
      <c r="FM93" s="160"/>
      <c r="FN93" s="160"/>
      <c r="FO93" s="160"/>
      <c r="FP93" s="160"/>
      <c r="FQ93" s="160"/>
      <c r="FR93" s="160"/>
      <c r="FS93" s="160"/>
      <c r="FT93" s="160"/>
      <c r="FU93" s="160"/>
      <c r="FV93" s="160"/>
      <c r="FW93" s="160"/>
      <c r="FX93" s="160"/>
      <c r="FY93" s="160"/>
      <c r="FZ93" s="160"/>
      <c r="GA93" s="160"/>
      <c r="GB93" s="160"/>
      <c r="GC93" s="160"/>
      <c r="GD93" s="160"/>
      <c r="GE93" s="160"/>
      <c r="GF93" s="160"/>
      <c r="GG93" s="160"/>
      <c r="GH93" s="160"/>
      <c r="GI93" s="160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3"/>
      <c r="HK93" s="163"/>
      <c r="HL93" s="163"/>
      <c r="HM93" s="163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3"/>
      <c r="HY93" s="163"/>
      <c r="HZ93" s="163"/>
      <c r="IA93" s="163"/>
      <c r="IB93" s="163"/>
      <c r="IC93" s="163"/>
      <c r="ID93" s="163"/>
      <c r="IE93" s="16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s="164" customFormat="1" x14ac:dyDescent="0.2">
      <c r="A94" s="160"/>
      <c r="B94" s="157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0"/>
      <c r="BV94" s="160"/>
      <c r="BW94" s="160"/>
      <c r="BX94" s="160"/>
      <c r="BY94" s="160"/>
      <c r="BZ94" s="160"/>
      <c r="CA94" s="160"/>
      <c r="CB94" s="160"/>
      <c r="CC94" s="160"/>
      <c r="CD94" s="160"/>
      <c r="CE94" s="160"/>
      <c r="CF94" s="160"/>
      <c r="CG94" s="160"/>
      <c r="CH94" s="160"/>
      <c r="CI94" s="160"/>
      <c r="CJ94" s="160"/>
      <c r="CK94" s="160"/>
      <c r="CL94" s="160"/>
      <c r="CM94" s="160"/>
      <c r="CN94" s="160"/>
      <c r="CO94" s="160"/>
      <c r="CP94" s="160"/>
      <c r="CQ94" s="160"/>
      <c r="CR94" s="160"/>
      <c r="CS94" s="160"/>
      <c r="CT94" s="160"/>
      <c r="CU94" s="160"/>
      <c r="CV94" s="160"/>
      <c r="CW94" s="160"/>
      <c r="CX94" s="160"/>
      <c r="CY94" s="160"/>
      <c r="CZ94" s="160"/>
      <c r="DA94" s="160"/>
      <c r="DB94" s="160"/>
      <c r="DC94" s="160"/>
      <c r="DD94" s="160"/>
      <c r="DE94" s="160"/>
      <c r="DF94" s="160"/>
      <c r="DG94" s="160"/>
      <c r="DH94" s="160"/>
      <c r="DI94" s="160"/>
      <c r="DJ94" s="160"/>
      <c r="DK94" s="160"/>
      <c r="DL94" s="160"/>
      <c r="DM94" s="160"/>
      <c r="DN94" s="160"/>
      <c r="DO94" s="160"/>
      <c r="DP94" s="160"/>
      <c r="DQ94" s="160"/>
      <c r="DR94" s="160"/>
      <c r="DS94" s="160"/>
      <c r="DT94" s="160"/>
      <c r="DU94" s="160"/>
      <c r="DV94" s="160"/>
      <c r="DW94" s="160"/>
      <c r="DX94" s="160"/>
      <c r="DY94" s="160"/>
      <c r="DZ94" s="160"/>
      <c r="EA94" s="160"/>
      <c r="EB94" s="160"/>
      <c r="EC94" s="160"/>
      <c r="ED94" s="160"/>
      <c r="EE94" s="160"/>
      <c r="EF94" s="160"/>
      <c r="EG94" s="160"/>
      <c r="EH94" s="160"/>
      <c r="EI94" s="160"/>
      <c r="EJ94" s="160"/>
      <c r="EK94" s="160"/>
      <c r="EL94" s="160"/>
      <c r="EM94" s="160"/>
      <c r="EN94" s="160"/>
      <c r="EO94" s="160"/>
      <c r="EP94" s="160"/>
      <c r="EQ94" s="160"/>
      <c r="ER94" s="160"/>
      <c r="ES94" s="160"/>
      <c r="ET94" s="160"/>
      <c r="EU94" s="160"/>
      <c r="EV94" s="160"/>
      <c r="EW94" s="160"/>
      <c r="EX94" s="160"/>
      <c r="EY94" s="160"/>
      <c r="EZ94" s="160"/>
      <c r="FA94" s="160"/>
      <c r="FB94" s="160"/>
      <c r="FC94" s="160"/>
      <c r="FD94" s="160"/>
      <c r="FE94" s="160"/>
      <c r="FF94" s="160"/>
      <c r="FG94" s="160"/>
      <c r="FH94" s="160"/>
      <c r="FI94" s="160"/>
      <c r="FJ94" s="160"/>
      <c r="FK94" s="160"/>
      <c r="FL94" s="160"/>
      <c r="FM94" s="160"/>
      <c r="FN94" s="160"/>
      <c r="FO94" s="160"/>
      <c r="FP94" s="160"/>
      <c r="FQ94" s="160"/>
      <c r="FR94" s="160"/>
      <c r="FS94" s="160"/>
      <c r="FT94" s="160"/>
      <c r="FU94" s="160"/>
      <c r="FV94" s="160"/>
      <c r="FW94" s="160"/>
      <c r="FX94" s="160"/>
      <c r="FY94" s="160"/>
      <c r="FZ94" s="160"/>
      <c r="GA94" s="160"/>
      <c r="GB94" s="160"/>
      <c r="GC94" s="160"/>
      <c r="GD94" s="160"/>
      <c r="GE94" s="160"/>
      <c r="GF94" s="160"/>
      <c r="GG94" s="160"/>
      <c r="GH94" s="160"/>
      <c r="GI94" s="160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3"/>
      <c r="HK94" s="163"/>
      <c r="HL94" s="163"/>
      <c r="HM94" s="163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3"/>
      <c r="HY94" s="163"/>
      <c r="HZ94" s="163"/>
      <c r="IA94" s="163"/>
      <c r="IB94" s="163"/>
      <c r="IC94" s="163"/>
      <c r="ID94" s="163"/>
      <c r="IE94" s="16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164" customFormat="1" x14ac:dyDescent="0.2">
      <c r="A95" s="160"/>
      <c r="B95" s="157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  <c r="BV95" s="160"/>
      <c r="BW95" s="160"/>
      <c r="BX95" s="160"/>
      <c r="BY95" s="160"/>
      <c r="BZ95" s="160"/>
      <c r="CA95" s="160"/>
      <c r="CB95" s="160"/>
      <c r="CC95" s="160"/>
      <c r="CD95" s="160"/>
      <c r="CE95" s="160"/>
      <c r="CF95" s="160"/>
      <c r="CG95" s="160"/>
      <c r="CH95" s="160"/>
      <c r="CI95" s="160"/>
      <c r="CJ95" s="160"/>
      <c r="CK95" s="160"/>
      <c r="CL95" s="160"/>
      <c r="CM95" s="160"/>
      <c r="CN95" s="160"/>
      <c r="CO95" s="160"/>
      <c r="CP95" s="160"/>
      <c r="CQ95" s="160"/>
      <c r="CR95" s="160"/>
      <c r="CS95" s="160"/>
      <c r="CT95" s="160"/>
      <c r="CU95" s="160"/>
      <c r="CV95" s="160"/>
      <c r="CW95" s="160"/>
      <c r="CX95" s="160"/>
      <c r="CY95" s="160"/>
      <c r="CZ95" s="160"/>
      <c r="DA95" s="160"/>
      <c r="DB95" s="160"/>
      <c r="DC95" s="160"/>
      <c r="DD95" s="160"/>
      <c r="DE95" s="160"/>
      <c r="DF95" s="160"/>
      <c r="DG95" s="160"/>
      <c r="DH95" s="160"/>
      <c r="DI95" s="160"/>
      <c r="DJ95" s="160"/>
      <c r="DK95" s="160"/>
      <c r="DL95" s="160"/>
      <c r="DM95" s="160"/>
      <c r="DN95" s="160"/>
      <c r="DO95" s="160"/>
      <c r="DP95" s="160"/>
      <c r="DQ95" s="160"/>
      <c r="DR95" s="160"/>
      <c r="DS95" s="160"/>
      <c r="DT95" s="160"/>
      <c r="DU95" s="160"/>
      <c r="DV95" s="160"/>
      <c r="DW95" s="160"/>
      <c r="DX95" s="160"/>
      <c r="DY95" s="160"/>
      <c r="DZ95" s="160"/>
      <c r="EA95" s="160"/>
      <c r="EB95" s="160"/>
      <c r="EC95" s="160"/>
      <c r="ED95" s="160"/>
      <c r="EE95" s="160"/>
      <c r="EF95" s="160"/>
      <c r="EG95" s="160"/>
      <c r="EH95" s="160"/>
      <c r="EI95" s="160"/>
      <c r="EJ95" s="160"/>
      <c r="EK95" s="160"/>
      <c r="EL95" s="160"/>
      <c r="EM95" s="160"/>
      <c r="EN95" s="160"/>
      <c r="EO95" s="160"/>
      <c r="EP95" s="160"/>
      <c r="EQ95" s="160"/>
      <c r="ER95" s="160"/>
      <c r="ES95" s="160"/>
      <c r="ET95" s="160"/>
      <c r="EU95" s="160"/>
      <c r="EV95" s="160"/>
      <c r="EW95" s="160"/>
      <c r="EX95" s="160"/>
      <c r="EY95" s="160"/>
      <c r="EZ95" s="160"/>
      <c r="FA95" s="160"/>
      <c r="FB95" s="160"/>
      <c r="FC95" s="160"/>
      <c r="FD95" s="160"/>
      <c r="FE95" s="160"/>
      <c r="FF95" s="160"/>
      <c r="FG95" s="160"/>
      <c r="FH95" s="160"/>
      <c r="FI95" s="160"/>
      <c r="FJ95" s="160"/>
      <c r="FK95" s="160"/>
      <c r="FL95" s="160"/>
      <c r="FM95" s="160"/>
      <c r="FN95" s="160"/>
      <c r="FO95" s="160"/>
      <c r="FP95" s="160"/>
      <c r="FQ95" s="160"/>
      <c r="FR95" s="160"/>
      <c r="FS95" s="160"/>
      <c r="FT95" s="160"/>
      <c r="FU95" s="160"/>
      <c r="FV95" s="160"/>
      <c r="FW95" s="160"/>
      <c r="FX95" s="160"/>
      <c r="FY95" s="160"/>
      <c r="FZ95" s="160"/>
      <c r="GA95" s="160"/>
      <c r="GB95" s="160"/>
      <c r="GC95" s="160"/>
      <c r="GD95" s="160"/>
      <c r="GE95" s="160"/>
      <c r="GF95" s="160"/>
      <c r="GG95" s="160"/>
      <c r="GH95" s="160"/>
      <c r="GI95" s="160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3"/>
      <c r="HK95" s="163"/>
      <c r="HL95" s="163"/>
      <c r="HM95" s="163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3"/>
      <c r="HY95" s="163"/>
      <c r="HZ95" s="163"/>
      <c r="IA95" s="163"/>
      <c r="IB95" s="163"/>
      <c r="IC95" s="163"/>
      <c r="ID95" s="163"/>
      <c r="IE95" s="16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164" customFormat="1" x14ac:dyDescent="0.2">
      <c r="A96" s="160"/>
      <c r="B96" s="157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  <c r="BV96" s="160"/>
      <c r="BW96" s="160"/>
      <c r="BX96" s="160"/>
      <c r="BY96" s="160"/>
      <c r="BZ96" s="160"/>
      <c r="CA96" s="160"/>
      <c r="CB96" s="160"/>
      <c r="CC96" s="160"/>
      <c r="CD96" s="160"/>
      <c r="CE96" s="160"/>
      <c r="CF96" s="160"/>
      <c r="CG96" s="160"/>
      <c r="CH96" s="160"/>
      <c r="CI96" s="160"/>
      <c r="CJ96" s="160"/>
      <c r="CK96" s="160"/>
      <c r="CL96" s="160"/>
      <c r="CM96" s="160"/>
      <c r="CN96" s="160"/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0"/>
      <c r="DB96" s="160"/>
      <c r="DC96" s="160"/>
      <c r="DD96" s="160"/>
      <c r="DE96" s="160"/>
      <c r="DF96" s="160"/>
      <c r="DG96" s="160"/>
      <c r="DH96" s="160"/>
      <c r="DI96" s="160"/>
      <c r="DJ96" s="160"/>
      <c r="DK96" s="160"/>
      <c r="DL96" s="160"/>
      <c r="DM96" s="160"/>
      <c r="DN96" s="160"/>
      <c r="DO96" s="160"/>
      <c r="DP96" s="160"/>
      <c r="DQ96" s="160"/>
      <c r="DR96" s="160"/>
      <c r="DS96" s="160"/>
      <c r="DT96" s="160"/>
      <c r="DU96" s="160"/>
      <c r="DV96" s="160"/>
      <c r="DW96" s="160"/>
      <c r="DX96" s="160"/>
      <c r="DY96" s="160"/>
      <c r="DZ96" s="160"/>
      <c r="EA96" s="160"/>
      <c r="EB96" s="160"/>
      <c r="EC96" s="160"/>
      <c r="ED96" s="160"/>
      <c r="EE96" s="160"/>
      <c r="EF96" s="160"/>
      <c r="EG96" s="160"/>
      <c r="EH96" s="160"/>
      <c r="EI96" s="160"/>
      <c r="EJ96" s="160"/>
      <c r="EK96" s="160"/>
      <c r="EL96" s="160"/>
      <c r="EM96" s="160"/>
      <c r="EN96" s="160"/>
      <c r="EO96" s="160"/>
      <c r="EP96" s="160"/>
      <c r="EQ96" s="160"/>
      <c r="ER96" s="160"/>
      <c r="ES96" s="160"/>
      <c r="ET96" s="160"/>
      <c r="EU96" s="160"/>
      <c r="EV96" s="160"/>
      <c r="EW96" s="160"/>
      <c r="EX96" s="160"/>
      <c r="EY96" s="160"/>
      <c r="EZ96" s="160"/>
      <c r="FA96" s="160"/>
      <c r="FB96" s="160"/>
      <c r="FC96" s="160"/>
      <c r="FD96" s="160"/>
      <c r="FE96" s="160"/>
      <c r="FF96" s="160"/>
      <c r="FG96" s="160"/>
      <c r="FH96" s="160"/>
      <c r="FI96" s="160"/>
      <c r="FJ96" s="160"/>
      <c r="FK96" s="160"/>
      <c r="FL96" s="160"/>
      <c r="FM96" s="160"/>
      <c r="FN96" s="160"/>
      <c r="FO96" s="160"/>
      <c r="FP96" s="160"/>
      <c r="FQ96" s="160"/>
      <c r="FR96" s="160"/>
      <c r="FS96" s="160"/>
      <c r="FT96" s="160"/>
      <c r="FU96" s="160"/>
      <c r="FV96" s="160"/>
      <c r="FW96" s="160"/>
      <c r="FX96" s="160"/>
      <c r="FY96" s="160"/>
      <c r="FZ96" s="160"/>
      <c r="GA96" s="160"/>
      <c r="GB96" s="160"/>
      <c r="GC96" s="160"/>
      <c r="GD96" s="160"/>
      <c r="GE96" s="160"/>
      <c r="GF96" s="160"/>
      <c r="GG96" s="160"/>
      <c r="GH96" s="160"/>
      <c r="GI96" s="160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3"/>
      <c r="HK96" s="163"/>
      <c r="HL96" s="163"/>
      <c r="HM96" s="163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3"/>
      <c r="HY96" s="163"/>
      <c r="HZ96" s="163"/>
      <c r="IA96" s="163"/>
      <c r="IB96" s="163"/>
      <c r="IC96" s="163"/>
      <c r="ID96" s="163"/>
      <c r="IE96" s="16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164" customFormat="1" x14ac:dyDescent="0.2">
      <c r="A97" s="160"/>
      <c r="B97" s="157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  <c r="BV97" s="160"/>
      <c r="BW97" s="160"/>
      <c r="BX97" s="160"/>
      <c r="BY97" s="160"/>
      <c r="BZ97" s="160"/>
      <c r="CA97" s="160"/>
      <c r="CB97" s="160"/>
      <c r="CC97" s="160"/>
      <c r="CD97" s="160"/>
      <c r="CE97" s="160"/>
      <c r="CF97" s="160"/>
      <c r="CG97" s="160"/>
      <c r="CH97" s="160"/>
      <c r="CI97" s="160"/>
      <c r="CJ97" s="160"/>
      <c r="CK97" s="160"/>
      <c r="CL97" s="160"/>
      <c r="CM97" s="160"/>
      <c r="CN97" s="160"/>
      <c r="CO97" s="160"/>
      <c r="CP97" s="160"/>
      <c r="CQ97" s="160"/>
      <c r="CR97" s="160"/>
      <c r="CS97" s="160"/>
      <c r="CT97" s="160"/>
      <c r="CU97" s="160"/>
      <c r="CV97" s="160"/>
      <c r="CW97" s="160"/>
      <c r="CX97" s="160"/>
      <c r="CY97" s="160"/>
      <c r="CZ97" s="160"/>
      <c r="DA97" s="160"/>
      <c r="DB97" s="160"/>
      <c r="DC97" s="160"/>
      <c r="DD97" s="160"/>
      <c r="DE97" s="160"/>
      <c r="DF97" s="160"/>
      <c r="DG97" s="160"/>
      <c r="DH97" s="160"/>
      <c r="DI97" s="160"/>
      <c r="DJ97" s="160"/>
      <c r="DK97" s="160"/>
      <c r="DL97" s="160"/>
      <c r="DM97" s="160"/>
      <c r="DN97" s="160"/>
      <c r="DO97" s="160"/>
      <c r="DP97" s="160"/>
      <c r="DQ97" s="160"/>
      <c r="DR97" s="160"/>
      <c r="DS97" s="160"/>
      <c r="DT97" s="160"/>
      <c r="DU97" s="160"/>
      <c r="DV97" s="160"/>
      <c r="DW97" s="160"/>
      <c r="DX97" s="160"/>
      <c r="DY97" s="160"/>
      <c r="DZ97" s="160"/>
      <c r="EA97" s="160"/>
      <c r="EB97" s="160"/>
      <c r="EC97" s="160"/>
      <c r="ED97" s="160"/>
      <c r="EE97" s="160"/>
      <c r="EF97" s="160"/>
      <c r="EG97" s="160"/>
      <c r="EH97" s="160"/>
      <c r="EI97" s="160"/>
      <c r="EJ97" s="160"/>
      <c r="EK97" s="160"/>
      <c r="EL97" s="160"/>
      <c r="EM97" s="160"/>
      <c r="EN97" s="160"/>
      <c r="EO97" s="160"/>
      <c r="EP97" s="160"/>
      <c r="EQ97" s="160"/>
      <c r="ER97" s="160"/>
      <c r="ES97" s="160"/>
      <c r="ET97" s="160"/>
      <c r="EU97" s="160"/>
      <c r="EV97" s="160"/>
      <c r="EW97" s="160"/>
      <c r="EX97" s="160"/>
      <c r="EY97" s="160"/>
      <c r="EZ97" s="160"/>
      <c r="FA97" s="160"/>
      <c r="FB97" s="160"/>
      <c r="FC97" s="160"/>
      <c r="FD97" s="160"/>
      <c r="FE97" s="160"/>
      <c r="FF97" s="160"/>
      <c r="FG97" s="160"/>
      <c r="FH97" s="160"/>
      <c r="FI97" s="160"/>
      <c r="FJ97" s="160"/>
      <c r="FK97" s="160"/>
      <c r="FL97" s="160"/>
      <c r="FM97" s="160"/>
      <c r="FN97" s="160"/>
      <c r="FO97" s="160"/>
      <c r="FP97" s="160"/>
      <c r="FQ97" s="160"/>
      <c r="FR97" s="160"/>
      <c r="FS97" s="160"/>
      <c r="FT97" s="160"/>
      <c r="FU97" s="160"/>
      <c r="FV97" s="160"/>
      <c r="FW97" s="160"/>
      <c r="FX97" s="160"/>
      <c r="FY97" s="160"/>
      <c r="FZ97" s="160"/>
      <c r="GA97" s="160"/>
      <c r="GB97" s="160"/>
      <c r="GC97" s="160"/>
      <c r="GD97" s="160"/>
      <c r="GE97" s="160"/>
      <c r="GF97" s="160"/>
      <c r="GG97" s="160"/>
      <c r="GH97" s="160"/>
      <c r="GI97" s="160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164" customFormat="1" x14ac:dyDescent="0.2">
      <c r="A98" s="160"/>
      <c r="B98" s="157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0"/>
      <c r="CO98" s="160"/>
      <c r="CP98" s="160"/>
      <c r="CQ98" s="160"/>
      <c r="CR98" s="160"/>
      <c r="CS98" s="160"/>
      <c r="CT98" s="160"/>
      <c r="CU98" s="160"/>
      <c r="CV98" s="160"/>
      <c r="CW98" s="160"/>
      <c r="CX98" s="160"/>
      <c r="CY98" s="160"/>
      <c r="CZ98" s="160"/>
      <c r="DA98" s="160"/>
      <c r="DB98" s="160"/>
      <c r="DC98" s="160"/>
      <c r="DD98" s="160"/>
      <c r="DE98" s="160"/>
      <c r="DF98" s="160"/>
      <c r="DG98" s="160"/>
      <c r="DH98" s="160"/>
      <c r="DI98" s="160"/>
      <c r="DJ98" s="160"/>
      <c r="DK98" s="160"/>
      <c r="DL98" s="160"/>
      <c r="DM98" s="160"/>
      <c r="DN98" s="160"/>
      <c r="DO98" s="160"/>
      <c r="DP98" s="160"/>
      <c r="DQ98" s="160"/>
      <c r="DR98" s="160"/>
      <c r="DS98" s="160"/>
      <c r="DT98" s="160"/>
      <c r="DU98" s="160"/>
      <c r="DV98" s="160"/>
      <c r="DW98" s="160"/>
      <c r="DX98" s="160"/>
      <c r="DY98" s="160"/>
      <c r="DZ98" s="160"/>
      <c r="EA98" s="160"/>
      <c r="EB98" s="160"/>
      <c r="EC98" s="160"/>
      <c r="ED98" s="160"/>
      <c r="EE98" s="160"/>
      <c r="EF98" s="160"/>
      <c r="EG98" s="160"/>
      <c r="EH98" s="160"/>
      <c r="EI98" s="160"/>
      <c r="EJ98" s="160"/>
      <c r="EK98" s="160"/>
      <c r="EL98" s="160"/>
      <c r="EM98" s="160"/>
      <c r="EN98" s="160"/>
      <c r="EO98" s="160"/>
      <c r="EP98" s="160"/>
      <c r="EQ98" s="160"/>
      <c r="ER98" s="160"/>
      <c r="ES98" s="160"/>
      <c r="ET98" s="160"/>
      <c r="EU98" s="160"/>
      <c r="EV98" s="160"/>
      <c r="EW98" s="160"/>
      <c r="EX98" s="160"/>
      <c r="EY98" s="160"/>
      <c r="EZ98" s="160"/>
      <c r="FA98" s="160"/>
      <c r="FB98" s="160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160"/>
      <c r="FP98" s="160"/>
      <c r="FQ98" s="160"/>
      <c r="FR98" s="160"/>
      <c r="FS98" s="160"/>
      <c r="FT98" s="160"/>
      <c r="FU98" s="160"/>
      <c r="FV98" s="160"/>
      <c r="FW98" s="160"/>
      <c r="FX98" s="160"/>
      <c r="FY98" s="160"/>
      <c r="FZ98" s="160"/>
      <c r="GA98" s="160"/>
      <c r="GB98" s="160"/>
      <c r="GC98" s="160"/>
      <c r="GD98" s="160"/>
      <c r="GE98" s="160"/>
      <c r="GF98" s="160"/>
      <c r="GG98" s="160"/>
      <c r="GH98" s="160"/>
      <c r="GI98" s="160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164" customFormat="1" x14ac:dyDescent="0.2">
      <c r="A99" s="160"/>
      <c r="B99" s="157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  <c r="BV99" s="160"/>
      <c r="BW99" s="160"/>
      <c r="BX99" s="160"/>
      <c r="BY99" s="160"/>
      <c r="BZ99" s="160"/>
      <c r="CA99" s="160"/>
      <c r="CB99" s="160"/>
      <c r="CC99" s="160"/>
      <c r="CD99" s="160"/>
      <c r="CE99" s="160"/>
      <c r="CF99" s="160"/>
      <c r="CG99" s="160"/>
      <c r="CH99" s="160"/>
      <c r="CI99" s="160"/>
      <c r="CJ99" s="160"/>
      <c r="CK99" s="160"/>
      <c r="CL99" s="160"/>
      <c r="CM99" s="160"/>
      <c r="CN99" s="160"/>
      <c r="CO99" s="160"/>
      <c r="CP99" s="160"/>
      <c r="CQ99" s="160"/>
      <c r="CR99" s="160"/>
      <c r="CS99" s="160"/>
      <c r="CT99" s="160"/>
      <c r="CU99" s="160"/>
      <c r="CV99" s="160"/>
      <c r="CW99" s="160"/>
      <c r="CX99" s="160"/>
      <c r="CY99" s="160"/>
      <c r="CZ99" s="160"/>
      <c r="DA99" s="160"/>
      <c r="DB99" s="160"/>
      <c r="DC99" s="160"/>
      <c r="DD99" s="160"/>
      <c r="DE99" s="160"/>
      <c r="DF99" s="160"/>
      <c r="DG99" s="160"/>
      <c r="DH99" s="160"/>
      <c r="DI99" s="160"/>
      <c r="DJ99" s="160"/>
      <c r="DK99" s="160"/>
      <c r="DL99" s="160"/>
      <c r="DM99" s="160"/>
      <c r="DN99" s="160"/>
      <c r="DO99" s="160"/>
      <c r="DP99" s="160"/>
      <c r="DQ99" s="160"/>
      <c r="DR99" s="160"/>
      <c r="DS99" s="160"/>
      <c r="DT99" s="160"/>
      <c r="DU99" s="160"/>
      <c r="DV99" s="160"/>
      <c r="DW99" s="160"/>
      <c r="DX99" s="160"/>
      <c r="DY99" s="160"/>
      <c r="DZ99" s="160"/>
      <c r="EA99" s="160"/>
      <c r="EB99" s="160"/>
      <c r="EC99" s="160"/>
      <c r="ED99" s="160"/>
      <c r="EE99" s="160"/>
      <c r="EF99" s="160"/>
      <c r="EG99" s="160"/>
      <c r="EH99" s="160"/>
      <c r="EI99" s="160"/>
      <c r="EJ99" s="160"/>
      <c r="EK99" s="160"/>
      <c r="EL99" s="160"/>
      <c r="EM99" s="160"/>
      <c r="EN99" s="160"/>
      <c r="EO99" s="160"/>
      <c r="EP99" s="160"/>
      <c r="EQ99" s="160"/>
      <c r="ER99" s="160"/>
      <c r="ES99" s="160"/>
      <c r="ET99" s="160"/>
      <c r="EU99" s="160"/>
      <c r="EV99" s="160"/>
      <c r="EW99" s="160"/>
      <c r="EX99" s="160"/>
      <c r="EY99" s="160"/>
      <c r="EZ99" s="160"/>
      <c r="FA99" s="160"/>
      <c r="FB99" s="160"/>
      <c r="FC99" s="160"/>
      <c r="FD99" s="160"/>
      <c r="FE99" s="160"/>
      <c r="FF99" s="160"/>
      <c r="FG99" s="160"/>
      <c r="FH99" s="160"/>
      <c r="FI99" s="160"/>
      <c r="FJ99" s="160"/>
      <c r="FK99" s="160"/>
      <c r="FL99" s="160"/>
      <c r="FM99" s="160"/>
      <c r="FN99" s="160"/>
      <c r="FO99" s="160"/>
      <c r="FP99" s="160"/>
      <c r="FQ99" s="160"/>
      <c r="FR99" s="160"/>
      <c r="FS99" s="160"/>
      <c r="FT99" s="160"/>
      <c r="FU99" s="160"/>
      <c r="FV99" s="160"/>
      <c r="FW99" s="160"/>
      <c r="FX99" s="160"/>
      <c r="FY99" s="160"/>
      <c r="FZ99" s="160"/>
      <c r="GA99" s="160"/>
      <c r="GB99" s="160"/>
      <c r="GC99" s="160"/>
      <c r="GD99" s="160"/>
      <c r="GE99" s="160"/>
      <c r="GF99" s="160"/>
      <c r="GG99" s="160"/>
      <c r="GH99" s="160"/>
      <c r="GI99" s="160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x14ac:dyDescent="0.2">
      <c r="A100" s="165"/>
      <c r="B100" s="166"/>
      <c r="C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7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167"/>
      <c r="DF100" s="167"/>
      <c r="DG100" s="167"/>
      <c r="DH100" s="167"/>
      <c r="DI100" s="167"/>
      <c r="DJ100" s="167"/>
      <c r="DK100" s="167"/>
      <c r="DL100" s="167"/>
      <c r="DM100" s="167"/>
      <c r="DN100" s="167"/>
      <c r="DO100" s="167"/>
      <c r="DP100" s="167"/>
      <c r="DQ100" s="167"/>
      <c r="DR100" s="167"/>
      <c r="DS100" s="167"/>
      <c r="DT100" s="167"/>
      <c r="DU100" s="167"/>
      <c r="DV100" s="167"/>
      <c r="DW100" s="167"/>
      <c r="DX100" s="167"/>
      <c r="DY100" s="167"/>
      <c r="DZ100" s="167"/>
      <c r="EA100" s="167"/>
      <c r="EB100" s="167"/>
      <c r="EC100" s="167"/>
      <c r="ED100" s="167"/>
      <c r="EE100" s="167"/>
      <c r="EF100" s="167"/>
      <c r="EG100" s="167"/>
      <c r="EH100" s="167"/>
      <c r="EI100" s="167"/>
      <c r="EJ100" s="167"/>
      <c r="EK100" s="167"/>
      <c r="EL100" s="167"/>
      <c r="EM100" s="167"/>
      <c r="EN100" s="167"/>
      <c r="EO100" s="167"/>
      <c r="EP100" s="167"/>
      <c r="EQ100" s="167"/>
      <c r="ER100" s="167"/>
      <c r="ES100" s="167"/>
      <c r="ET100" s="167"/>
      <c r="EU100" s="167"/>
      <c r="EV100" s="167"/>
      <c r="EW100" s="167"/>
      <c r="EX100" s="167"/>
      <c r="EY100" s="167"/>
      <c r="EZ100" s="167"/>
      <c r="FA100" s="167"/>
      <c r="FB100" s="167"/>
      <c r="FC100" s="167"/>
      <c r="FD100" s="167"/>
      <c r="FE100" s="167"/>
      <c r="FF100" s="167"/>
      <c r="FG100" s="167"/>
      <c r="FH100" s="167"/>
      <c r="FI100" s="167"/>
      <c r="FJ100" s="167"/>
      <c r="FK100" s="167"/>
      <c r="FL100" s="167"/>
      <c r="FM100" s="167"/>
      <c r="FN100" s="167"/>
      <c r="FO100" s="167"/>
      <c r="FP100" s="167"/>
      <c r="FQ100" s="167"/>
      <c r="FR100" s="167"/>
      <c r="FS100" s="167"/>
      <c r="FT100" s="167"/>
      <c r="FU100" s="167"/>
      <c r="FV100" s="167"/>
      <c r="FW100" s="167"/>
      <c r="FX100" s="167"/>
      <c r="FY100" s="167"/>
      <c r="FZ100" s="167"/>
      <c r="GA100" s="167"/>
      <c r="GB100" s="167"/>
      <c r="GC100" s="167"/>
      <c r="GD100" s="167"/>
      <c r="GE100" s="167"/>
      <c r="GF100" s="167"/>
      <c r="GG100" s="167"/>
      <c r="GH100" s="167"/>
      <c r="GI100" s="167"/>
    </row>
    <row r="101" spans="1:256" x14ac:dyDescent="0.2">
      <c r="A101" s="165"/>
      <c r="B101" s="166"/>
      <c r="C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67"/>
      <c r="BZ101" s="167"/>
      <c r="CA101" s="167"/>
      <c r="CB101" s="167"/>
      <c r="CC101" s="167"/>
      <c r="CD101" s="167"/>
      <c r="CE101" s="167"/>
      <c r="CF101" s="167"/>
      <c r="CG101" s="167"/>
      <c r="CH101" s="167"/>
      <c r="CI101" s="167"/>
      <c r="CJ101" s="167"/>
      <c r="CK101" s="167"/>
      <c r="CL101" s="167"/>
      <c r="CM101" s="167"/>
      <c r="CN101" s="167"/>
      <c r="CO101" s="167"/>
      <c r="CP101" s="167"/>
      <c r="CQ101" s="167"/>
      <c r="CR101" s="167"/>
      <c r="CS101" s="167"/>
      <c r="CT101" s="167"/>
      <c r="CU101" s="167"/>
      <c r="CV101" s="167"/>
      <c r="CW101" s="167"/>
      <c r="CX101" s="167"/>
      <c r="CY101" s="167"/>
      <c r="CZ101" s="167"/>
      <c r="DA101" s="167"/>
      <c r="DB101" s="167"/>
      <c r="DC101" s="167"/>
      <c r="DD101" s="167"/>
      <c r="DE101" s="167"/>
      <c r="DF101" s="167"/>
      <c r="DG101" s="167"/>
      <c r="DH101" s="167"/>
      <c r="DI101" s="167"/>
      <c r="DJ101" s="167"/>
      <c r="DK101" s="167"/>
      <c r="DL101" s="167"/>
      <c r="DM101" s="167"/>
      <c r="DN101" s="167"/>
      <c r="DO101" s="167"/>
      <c r="DP101" s="167"/>
      <c r="DQ101" s="167"/>
      <c r="DR101" s="167"/>
      <c r="DS101" s="167"/>
      <c r="DT101" s="167"/>
      <c r="DU101" s="167"/>
      <c r="DV101" s="167"/>
      <c r="DW101" s="167"/>
      <c r="DX101" s="167"/>
      <c r="DY101" s="167"/>
      <c r="DZ101" s="167"/>
      <c r="EA101" s="167"/>
      <c r="EB101" s="167"/>
      <c r="EC101" s="167"/>
      <c r="ED101" s="167"/>
      <c r="EE101" s="167"/>
      <c r="EF101" s="167"/>
      <c r="EG101" s="167"/>
      <c r="EH101" s="167"/>
      <c r="EI101" s="167"/>
      <c r="EJ101" s="167"/>
      <c r="EK101" s="167"/>
      <c r="EL101" s="167"/>
      <c r="EM101" s="167"/>
      <c r="EN101" s="167"/>
      <c r="EO101" s="167"/>
      <c r="EP101" s="167"/>
      <c r="EQ101" s="167"/>
      <c r="ER101" s="167"/>
      <c r="ES101" s="167"/>
      <c r="ET101" s="167"/>
      <c r="EU101" s="167"/>
      <c r="EV101" s="167"/>
      <c r="EW101" s="167"/>
      <c r="EX101" s="167"/>
      <c r="EY101" s="167"/>
      <c r="EZ101" s="167"/>
      <c r="FA101" s="167"/>
      <c r="FB101" s="167"/>
      <c r="FC101" s="167"/>
      <c r="FD101" s="167"/>
      <c r="FE101" s="167"/>
      <c r="FF101" s="167"/>
      <c r="FG101" s="167"/>
      <c r="FH101" s="167"/>
      <c r="FI101" s="167"/>
      <c r="FJ101" s="167"/>
      <c r="FK101" s="167"/>
      <c r="FL101" s="167"/>
      <c r="FM101" s="167"/>
      <c r="FN101" s="167"/>
      <c r="FO101" s="167"/>
      <c r="FP101" s="167"/>
      <c r="FQ101" s="167"/>
      <c r="FR101" s="167"/>
      <c r="FS101" s="167"/>
      <c r="FT101" s="167"/>
      <c r="FU101" s="167"/>
      <c r="FV101" s="167"/>
      <c r="FW101" s="167"/>
      <c r="FX101" s="167"/>
      <c r="FY101" s="167"/>
      <c r="FZ101" s="167"/>
      <c r="GA101" s="167"/>
      <c r="GB101" s="167"/>
      <c r="GC101" s="167"/>
      <c r="GD101" s="167"/>
      <c r="GE101" s="167"/>
      <c r="GF101" s="167"/>
      <c r="GG101" s="167"/>
      <c r="GH101" s="167"/>
      <c r="GI101" s="167"/>
    </row>
    <row r="102" spans="1:256" x14ac:dyDescent="0.2">
      <c r="A102" s="165"/>
      <c r="B102" s="166"/>
      <c r="C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67"/>
      <c r="BU102" s="167"/>
      <c r="BV102" s="167"/>
      <c r="BW102" s="167"/>
      <c r="BX102" s="167"/>
      <c r="BY102" s="167"/>
      <c r="BZ102" s="167"/>
      <c r="CA102" s="167"/>
      <c r="CB102" s="167"/>
      <c r="CC102" s="167"/>
      <c r="CD102" s="167"/>
      <c r="CE102" s="167"/>
      <c r="CF102" s="167"/>
      <c r="CG102" s="167"/>
      <c r="CH102" s="167"/>
      <c r="CI102" s="167"/>
      <c r="CJ102" s="167"/>
      <c r="CK102" s="167"/>
      <c r="CL102" s="167"/>
      <c r="CM102" s="167"/>
      <c r="CN102" s="167"/>
      <c r="CO102" s="167"/>
      <c r="CP102" s="167"/>
      <c r="CQ102" s="167"/>
      <c r="CR102" s="167"/>
      <c r="CS102" s="167"/>
      <c r="CT102" s="167"/>
      <c r="CU102" s="167"/>
      <c r="CV102" s="167"/>
      <c r="CW102" s="167"/>
      <c r="CX102" s="167"/>
      <c r="CY102" s="167"/>
      <c r="CZ102" s="167"/>
      <c r="DA102" s="167"/>
      <c r="DB102" s="167"/>
      <c r="DC102" s="167"/>
      <c r="DD102" s="167"/>
      <c r="DE102" s="167"/>
      <c r="DF102" s="167"/>
      <c r="DG102" s="167"/>
      <c r="DH102" s="167"/>
      <c r="DI102" s="167"/>
      <c r="DJ102" s="167"/>
      <c r="DK102" s="167"/>
      <c r="DL102" s="167"/>
      <c r="DM102" s="167"/>
      <c r="DN102" s="167"/>
      <c r="DO102" s="167"/>
      <c r="DP102" s="167"/>
      <c r="DQ102" s="167"/>
      <c r="DR102" s="167"/>
      <c r="DS102" s="167"/>
      <c r="DT102" s="167"/>
      <c r="DU102" s="167"/>
      <c r="DV102" s="167"/>
      <c r="DW102" s="167"/>
      <c r="DX102" s="167"/>
      <c r="DY102" s="167"/>
      <c r="DZ102" s="167"/>
      <c r="EA102" s="167"/>
      <c r="EB102" s="167"/>
      <c r="EC102" s="167"/>
      <c r="ED102" s="167"/>
      <c r="EE102" s="167"/>
      <c r="EF102" s="167"/>
      <c r="EG102" s="167"/>
      <c r="EH102" s="167"/>
      <c r="EI102" s="167"/>
      <c r="EJ102" s="167"/>
      <c r="EK102" s="167"/>
      <c r="EL102" s="167"/>
      <c r="EM102" s="167"/>
      <c r="EN102" s="167"/>
      <c r="EO102" s="167"/>
      <c r="EP102" s="167"/>
      <c r="EQ102" s="167"/>
      <c r="ER102" s="167"/>
      <c r="ES102" s="167"/>
      <c r="ET102" s="167"/>
      <c r="EU102" s="167"/>
      <c r="EV102" s="167"/>
      <c r="EW102" s="167"/>
      <c r="EX102" s="167"/>
      <c r="EY102" s="167"/>
      <c r="EZ102" s="167"/>
      <c r="FA102" s="167"/>
      <c r="FB102" s="167"/>
      <c r="FC102" s="167"/>
      <c r="FD102" s="167"/>
      <c r="FE102" s="167"/>
      <c r="FF102" s="167"/>
      <c r="FG102" s="167"/>
      <c r="FH102" s="167"/>
      <c r="FI102" s="167"/>
      <c r="FJ102" s="167"/>
      <c r="FK102" s="167"/>
      <c r="FL102" s="167"/>
      <c r="FM102" s="167"/>
      <c r="FN102" s="167"/>
      <c r="FO102" s="167"/>
      <c r="FP102" s="167"/>
      <c r="FQ102" s="167"/>
      <c r="FR102" s="167"/>
      <c r="FS102" s="167"/>
      <c r="FT102" s="167"/>
      <c r="FU102" s="167"/>
      <c r="FV102" s="167"/>
      <c r="FW102" s="167"/>
      <c r="FX102" s="167"/>
      <c r="FY102" s="167"/>
      <c r="FZ102" s="167"/>
      <c r="GA102" s="167"/>
      <c r="GB102" s="167"/>
      <c r="GC102" s="167"/>
      <c r="GD102" s="167"/>
      <c r="GE102" s="167"/>
      <c r="GF102" s="167"/>
      <c r="GG102" s="167"/>
      <c r="GH102" s="167"/>
      <c r="GI102" s="167"/>
    </row>
    <row r="103" spans="1:256" x14ac:dyDescent="0.2">
      <c r="A103" s="165"/>
      <c r="B103" s="166"/>
      <c r="C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67"/>
      <c r="BZ103" s="167"/>
      <c r="CA103" s="167"/>
      <c r="CB103" s="167"/>
      <c r="CC103" s="167"/>
      <c r="CD103" s="167"/>
      <c r="CE103" s="167"/>
      <c r="CF103" s="167"/>
      <c r="CG103" s="167"/>
      <c r="CH103" s="167"/>
      <c r="CI103" s="167"/>
      <c r="CJ103" s="167"/>
      <c r="CK103" s="167"/>
      <c r="CL103" s="167"/>
      <c r="CM103" s="167"/>
      <c r="CN103" s="167"/>
      <c r="CO103" s="167"/>
      <c r="CP103" s="167"/>
      <c r="CQ103" s="167"/>
      <c r="CR103" s="167"/>
      <c r="CS103" s="167"/>
      <c r="CT103" s="167"/>
      <c r="CU103" s="167"/>
      <c r="CV103" s="167"/>
      <c r="CW103" s="167"/>
      <c r="CX103" s="167"/>
      <c r="CY103" s="167"/>
      <c r="CZ103" s="167"/>
      <c r="DA103" s="167"/>
      <c r="DB103" s="167"/>
      <c r="DC103" s="167"/>
      <c r="DD103" s="167"/>
      <c r="DE103" s="167"/>
      <c r="DF103" s="167"/>
      <c r="DG103" s="167"/>
      <c r="DH103" s="167"/>
      <c r="DI103" s="167"/>
      <c r="DJ103" s="167"/>
      <c r="DK103" s="167"/>
      <c r="DL103" s="167"/>
      <c r="DM103" s="167"/>
      <c r="DN103" s="167"/>
      <c r="DO103" s="167"/>
      <c r="DP103" s="167"/>
      <c r="DQ103" s="167"/>
      <c r="DR103" s="167"/>
      <c r="DS103" s="167"/>
      <c r="DT103" s="167"/>
      <c r="DU103" s="167"/>
      <c r="DV103" s="167"/>
      <c r="DW103" s="167"/>
      <c r="DX103" s="167"/>
      <c r="DY103" s="167"/>
      <c r="DZ103" s="167"/>
      <c r="EA103" s="167"/>
      <c r="EB103" s="167"/>
      <c r="EC103" s="167"/>
      <c r="ED103" s="167"/>
      <c r="EE103" s="167"/>
      <c r="EF103" s="167"/>
      <c r="EG103" s="167"/>
      <c r="EH103" s="167"/>
      <c r="EI103" s="167"/>
      <c r="EJ103" s="167"/>
      <c r="EK103" s="167"/>
      <c r="EL103" s="167"/>
      <c r="EM103" s="167"/>
      <c r="EN103" s="167"/>
      <c r="EO103" s="167"/>
      <c r="EP103" s="167"/>
      <c r="EQ103" s="167"/>
      <c r="ER103" s="167"/>
      <c r="ES103" s="167"/>
      <c r="ET103" s="167"/>
      <c r="EU103" s="167"/>
      <c r="EV103" s="167"/>
      <c r="EW103" s="167"/>
      <c r="EX103" s="167"/>
      <c r="EY103" s="167"/>
      <c r="EZ103" s="167"/>
      <c r="FA103" s="167"/>
      <c r="FB103" s="167"/>
      <c r="FC103" s="167"/>
      <c r="FD103" s="167"/>
      <c r="FE103" s="167"/>
      <c r="FF103" s="167"/>
      <c r="FG103" s="167"/>
      <c r="FH103" s="167"/>
      <c r="FI103" s="167"/>
      <c r="FJ103" s="167"/>
      <c r="FK103" s="167"/>
      <c r="FL103" s="167"/>
      <c r="FM103" s="167"/>
      <c r="FN103" s="167"/>
      <c r="FO103" s="167"/>
      <c r="FP103" s="167"/>
      <c r="FQ103" s="167"/>
      <c r="FR103" s="167"/>
      <c r="FS103" s="167"/>
      <c r="FT103" s="167"/>
      <c r="FU103" s="167"/>
      <c r="FV103" s="167"/>
      <c r="FW103" s="167"/>
      <c r="FX103" s="167"/>
      <c r="FY103" s="167"/>
      <c r="FZ103" s="167"/>
      <c r="GA103" s="167"/>
      <c r="GB103" s="167"/>
      <c r="GC103" s="167"/>
      <c r="GD103" s="167"/>
      <c r="GE103" s="167"/>
      <c r="GF103" s="167"/>
      <c r="GG103" s="167"/>
      <c r="GH103" s="167"/>
      <c r="GI103" s="167"/>
    </row>
    <row r="104" spans="1:256" x14ac:dyDescent="0.2">
      <c r="A104" s="165"/>
      <c r="B104" s="166"/>
      <c r="C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7"/>
      <c r="CQ104" s="167"/>
      <c r="CR104" s="167"/>
      <c r="CS104" s="167"/>
      <c r="CT104" s="167"/>
      <c r="CU104" s="167"/>
      <c r="CV104" s="167"/>
      <c r="CW104" s="167"/>
      <c r="CX104" s="167"/>
      <c r="CY104" s="167"/>
      <c r="CZ104" s="167"/>
      <c r="DA104" s="167"/>
      <c r="DB104" s="167"/>
      <c r="DC104" s="167"/>
      <c r="DD104" s="167"/>
      <c r="DE104" s="167"/>
      <c r="DF104" s="167"/>
      <c r="DG104" s="167"/>
      <c r="DH104" s="167"/>
      <c r="DI104" s="167"/>
      <c r="DJ104" s="167"/>
      <c r="DK104" s="167"/>
      <c r="DL104" s="167"/>
      <c r="DM104" s="167"/>
      <c r="DN104" s="167"/>
      <c r="DO104" s="167"/>
      <c r="DP104" s="167"/>
      <c r="DQ104" s="167"/>
      <c r="DR104" s="167"/>
      <c r="DS104" s="167"/>
      <c r="DT104" s="167"/>
      <c r="DU104" s="167"/>
      <c r="DV104" s="167"/>
      <c r="DW104" s="167"/>
      <c r="DX104" s="167"/>
      <c r="DY104" s="167"/>
      <c r="DZ104" s="167"/>
      <c r="EA104" s="167"/>
      <c r="EB104" s="167"/>
      <c r="EC104" s="167"/>
      <c r="ED104" s="167"/>
      <c r="EE104" s="167"/>
      <c r="EF104" s="167"/>
      <c r="EG104" s="167"/>
      <c r="EH104" s="167"/>
      <c r="EI104" s="167"/>
      <c r="EJ104" s="167"/>
      <c r="EK104" s="167"/>
      <c r="EL104" s="167"/>
      <c r="EM104" s="167"/>
      <c r="EN104" s="167"/>
      <c r="EO104" s="167"/>
      <c r="EP104" s="167"/>
      <c r="EQ104" s="167"/>
      <c r="ER104" s="167"/>
      <c r="ES104" s="167"/>
      <c r="ET104" s="167"/>
      <c r="EU104" s="167"/>
      <c r="EV104" s="167"/>
      <c r="EW104" s="167"/>
      <c r="EX104" s="167"/>
      <c r="EY104" s="167"/>
      <c r="EZ104" s="167"/>
      <c r="FA104" s="167"/>
      <c r="FB104" s="167"/>
      <c r="FC104" s="167"/>
      <c r="FD104" s="167"/>
      <c r="FE104" s="167"/>
      <c r="FF104" s="167"/>
      <c r="FG104" s="167"/>
      <c r="FH104" s="167"/>
      <c r="FI104" s="167"/>
      <c r="FJ104" s="167"/>
      <c r="FK104" s="167"/>
      <c r="FL104" s="167"/>
      <c r="FM104" s="167"/>
      <c r="FN104" s="167"/>
      <c r="FO104" s="167"/>
      <c r="FP104" s="167"/>
      <c r="FQ104" s="167"/>
      <c r="FR104" s="167"/>
      <c r="FS104" s="167"/>
      <c r="FT104" s="167"/>
      <c r="FU104" s="167"/>
      <c r="FV104" s="167"/>
      <c r="FW104" s="167"/>
      <c r="FX104" s="167"/>
      <c r="FY104" s="167"/>
      <c r="FZ104" s="167"/>
      <c r="GA104" s="167"/>
      <c r="GB104" s="167"/>
      <c r="GC104" s="167"/>
      <c r="GD104" s="167"/>
      <c r="GE104" s="167"/>
      <c r="GF104" s="167"/>
      <c r="GG104" s="167"/>
      <c r="GH104" s="167"/>
      <c r="GI104" s="167"/>
    </row>
    <row r="105" spans="1:256" x14ac:dyDescent="0.2">
      <c r="A105" s="165"/>
      <c r="B105" s="166"/>
      <c r="C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7"/>
      <c r="EC105" s="167"/>
      <c r="ED105" s="167"/>
      <c r="EE105" s="167"/>
      <c r="EF105" s="167"/>
      <c r="EG105" s="167"/>
      <c r="EH105" s="167"/>
      <c r="EI105" s="167"/>
      <c r="EJ105" s="167"/>
      <c r="EK105" s="167"/>
      <c r="EL105" s="167"/>
      <c r="EM105" s="167"/>
      <c r="EN105" s="167"/>
      <c r="EO105" s="167"/>
      <c r="EP105" s="167"/>
      <c r="EQ105" s="167"/>
      <c r="ER105" s="167"/>
      <c r="ES105" s="167"/>
      <c r="ET105" s="167"/>
      <c r="EU105" s="167"/>
      <c r="EV105" s="167"/>
      <c r="EW105" s="167"/>
      <c r="EX105" s="167"/>
      <c r="EY105" s="167"/>
      <c r="EZ105" s="167"/>
      <c r="FA105" s="167"/>
      <c r="FB105" s="167"/>
      <c r="FC105" s="167"/>
      <c r="FD105" s="167"/>
      <c r="FE105" s="167"/>
      <c r="FF105" s="167"/>
      <c r="FG105" s="167"/>
      <c r="FH105" s="167"/>
      <c r="FI105" s="167"/>
      <c r="FJ105" s="167"/>
      <c r="FK105" s="167"/>
      <c r="FL105" s="167"/>
      <c r="FM105" s="167"/>
      <c r="FN105" s="167"/>
      <c r="FO105" s="167"/>
      <c r="FP105" s="167"/>
      <c r="FQ105" s="167"/>
      <c r="FR105" s="167"/>
      <c r="FS105" s="167"/>
      <c r="FT105" s="167"/>
      <c r="FU105" s="167"/>
      <c r="FV105" s="167"/>
      <c r="FW105" s="167"/>
      <c r="FX105" s="167"/>
      <c r="FY105" s="167"/>
      <c r="FZ105" s="167"/>
      <c r="GA105" s="167"/>
      <c r="GB105" s="167"/>
      <c r="GC105" s="167"/>
      <c r="GD105" s="167"/>
      <c r="GE105" s="167"/>
      <c r="GF105" s="167"/>
      <c r="GG105" s="167"/>
      <c r="GH105" s="167"/>
      <c r="GI105" s="167"/>
    </row>
    <row r="106" spans="1:256" x14ac:dyDescent="0.2">
      <c r="A106" s="165"/>
      <c r="B106" s="166"/>
      <c r="C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7"/>
      <c r="CJ106" s="167"/>
      <c r="CK106" s="167"/>
      <c r="CL106" s="167"/>
      <c r="CM106" s="167"/>
      <c r="CN106" s="167"/>
      <c r="CO106" s="167"/>
      <c r="CP106" s="167"/>
      <c r="CQ106" s="167"/>
      <c r="CR106" s="167"/>
      <c r="CS106" s="167"/>
      <c r="CT106" s="167"/>
      <c r="CU106" s="167"/>
      <c r="CV106" s="167"/>
      <c r="CW106" s="167"/>
      <c r="CX106" s="167"/>
      <c r="CY106" s="167"/>
      <c r="CZ106" s="167"/>
      <c r="DA106" s="167"/>
      <c r="DB106" s="167"/>
      <c r="DC106" s="167"/>
      <c r="DD106" s="167"/>
      <c r="DE106" s="167"/>
      <c r="DF106" s="167"/>
      <c r="DG106" s="167"/>
      <c r="DH106" s="167"/>
      <c r="DI106" s="167"/>
      <c r="DJ106" s="167"/>
      <c r="DK106" s="167"/>
      <c r="DL106" s="167"/>
      <c r="DM106" s="167"/>
      <c r="DN106" s="167"/>
      <c r="DO106" s="167"/>
      <c r="DP106" s="167"/>
      <c r="DQ106" s="167"/>
      <c r="DR106" s="167"/>
      <c r="DS106" s="167"/>
      <c r="DT106" s="167"/>
      <c r="DU106" s="167"/>
      <c r="DV106" s="167"/>
      <c r="DW106" s="167"/>
      <c r="DX106" s="167"/>
      <c r="DY106" s="167"/>
      <c r="DZ106" s="167"/>
      <c r="EA106" s="167"/>
      <c r="EB106" s="167"/>
      <c r="EC106" s="167"/>
      <c r="ED106" s="167"/>
      <c r="EE106" s="167"/>
      <c r="EF106" s="167"/>
      <c r="EG106" s="167"/>
      <c r="EH106" s="167"/>
      <c r="EI106" s="167"/>
      <c r="EJ106" s="167"/>
      <c r="EK106" s="167"/>
      <c r="EL106" s="167"/>
      <c r="EM106" s="167"/>
      <c r="EN106" s="167"/>
      <c r="EO106" s="167"/>
      <c r="EP106" s="167"/>
      <c r="EQ106" s="167"/>
      <c r="ER106" s="167"/>
      <c r="ES106" s="167"/>
      <c r="ET106" s="167"/>
      <c r="EU106" s="167"/>
      <c r="EV106" s="167"/>
      <c r="EW106" s="167"/>
      <c r="EX106" s="167"/>
      <c r="EY106" s="167"/>
      <c r="EZ106" s="167"/>
      <c r="FA106" s="167"/>
      <c r="FB106" s="167"/>
      <c r="FC106" s="167"/>
      <c r="FD106" s="167"/>
      <c r="FE106" s="167"/>
      <c r="FF106" s="167"/>
      <c r="FG106" s="167"/>
      <c r="FH106" s="167"/>
      <c r="FI106" s="167"/>
      <c r="FJ106" s="167"/>
      <c r="FK106" s="167"/>
      <c r="FL106" s="167"/>
      <c r="FM106" s="167"/>
      <c r="FN106" s="167"/>
      <c r="FO106" s="167"/>
      <c r="FP106" s="167"/>
      <c r="FQ106" s="167"/>
      <c r="FR106" s="167"/>
      <c r="FS106" s="167"/>
      <c r="FT106" s="167"/>
      <c r="FU106" s="167"/>
      <c r="FV106" s="167"/>
      <c r="FW106" s="167"/>
      <c r="FX106" s="167"/>
      <c r="FY106" s="167"/>
      <c r="FZ106" s="167"/>
      <c r="GA106" s="167"/>
      <c r="GB106" s="167"/>
      <c r="GC106" s="167"/>
      <c r="GD106" s="167"/>
      <c r="GE106" s="167"/>
      <c r="GF106" s="167"/>
      <c r="GG106" s="167"/>
      <c r="GH106" s="167"/>
      <c r="GI106" s="167"/>
    </row>
    <row r="107" spans="1:256" x14ac:dyDescent="0.2">
      <c r="A107" s="165"/>
      <c r="B107" s="166"/>
      <c r="C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  <c r="CV107" s="167"/>
      <c r="CW107" s="167"/>
      <c r="CX107" s="167"/>
      <c r="CY107" s="167"/>
      <c r="CZ107" s="167"/>
      <c r="DA107" s="167"/>
      <c r="DB107" s="167"/>
      <c r="DC107" s="167"/>
      <c r="DD107" s="167"/>
      <c r="DE107" s="167"/>
      <c r="DF107" s="167"/>
      <c r="DG107" s="167"/>
      <c r="DH107" s="167"/>
      <c r="DI107" s="167"/>
      <c r="DJ107" s="167"/>
      <c r="DK107" s="167"/>
      <c r="DL107" s="167"/>
      <c r="DM107" s="167"/>
      <c r="DN107" s="167"/>
      <c r="DO107" s="167"/>
      <c r="DP107" s="167"/>
      <c r="DQ107" s="167"/>
      <c r="DR107" s="167"/>
      <c r="DS107" s="167"/>
      <c r="DT107" s="167"/>
      <c r="DU107" s="167"/>
      <c r="DV107" s="167"/>
      <c r="DW107" s="167"/>
      <c r="DX107" s="167"/>
      <c r="DY107" s="167"/>
      <c r="DZ107" s="167"/>
      <c r="EA107" s="167"/>
      <c r="EB107" s="167"/>
      <c r="EC107" s="167"/>
      <c r="ED107" s="167"/>
      <c r="EE107" s="167"/>
      <c r="EF107" s="167"/>
      <c r="EG107" s="167"/>
      <c r="EH107" s="167"/>
      <c r="EI107" s="167"/>
      <c r="EJ107" s="167"/>
      <c r="EK107" s="167"/>
      <c r="EL107" s="167"/>
      <c r="EM107" s="167"/>
      <c r="EN107" s="167"/>
      <c r="EO107" s="167"/>
      <c r="EP107" s="167"/>
      <c r="EQ107" s="167"/>
      <c r="ER107" s="167"/>
      <c r="ES107" s="167"/>
      <c r="ET107" s="167"/>
      <c r="EU107" s="167"/>
      <c r="EV107" s="167"/>
      <c r="EW107" s="167"/>
      <c r="EX107" s="167"/>
      <c r="EY107" s="167"/>
      <c r="EZ107" s="167"/>
      <c r="FA107" s="167"/>
      <c r="FB107" s="167"/>
      <c r="FC107" s="167"/>
      <c r="FD107" s="167"/>
      <c r="FE107" s="167"/>
      <c r="FF107" s="167"/>
      <c r="FG107" s="167"/>
      <c r="FH107" s="167"/>
      <c r="FI107" s="167"/>
      <c r="FJ107" s="167"/>
      <c r="FK107" s="167"/>
      <c r="FL107" s="167"/>
      <c r="FM107" s="167"/>
      <c r="FN107" s="167"/>
      <c r="FO107" s="167"/>
      <c r="FP107" s="167"/>
      <c r="FQ107" s="167"/>
      <c r="FR107" s="167"/>
      <c r="FS107" s="167"/>
      <c r="FT107" s="167"/>
      <c r="FU107" s="167"/>
      <c r="FV107" s="167"/>
      <c r="FW107" s="167"/>
      <c r="FX107" s="167"/>
      <c r="FY107" s="167"/>
      <c r="FZ107" s="167"/>
      <c r="GA107" s="167"/>
      <c r="GB107" s="167"/>
      <c r="GC107" s="167"/>
      <c r="GD107" s="167"/>
      <c r="GE107" s="167"/>
      <c r="GF107" s="167"/>
      <c r="GG107" s="167"/>
      <c r="GH107" s="167"/>
      <c r="GI107" s="167"/>
    </row>
  </sheetData>
  <mergeCells count="320">
    <mergeCell ref="IA3:IA7"/>
    <mergeCell ref="IB3:IB7"/>
    <mergeCell ref="IC3:IC7"/>
    <mergeCell ref="ID3:ID7"/>
    <mergeCell ref="IE3:IE7"/>
    <mergeCell ref="F9:GI9"/>
    <mergeCell ref="HU3:HU7"/>
    <mergeCell ref="HV3:HV7"/>
    <mergeCell ref="HW3:HW7"/>
    <mergeCell ref="HX3:HX7"/>
    <mergeCell ref="HY3:HY7"/>
    <mergeCell ref="HZ3:HZ7"/>
    <mergeCell ref="HO3:HO7"/>
    <mergeCell ref="HP3:HP7"/>
    <mergeCell ref="HQ3:HQ7"/>
    <mergeCell ref="HR3:HR7"/>
    <mergeCell ref="HS3:HS7"/>
    <mergeCell ref="HT3:HT7"/>
    <mergeCell ref="HI3:HI7"/>
    <mergeCell ref="HJ3:HJ7"/>
    <mergeCell ref="HK3:HK7"/>
    <mergeCell ref="HL3:HL7"/>
    <mergeCell ref="HM3:HM7"/>
    <mergeCell ref="HN3:HN7"/>
    <mergeCell ref="HC3:HC7"/>
    <mergeCell ref="HD3:HD7"/>
    <mergeCell ref="HE3:HE7"/>
    <mergeCell ref="HF3:HF7"/>
    <mergeCell ref="HG3:HG7"/>
    <mergeCell ref="HH3:HH7"/>
    <mergeCell ref="GW3:GW7"/>
    <mergeCell ref="GX3:GX7"/>
    <mergeCell ref="GY3:GY7"/>
    <mergeCell ref="GZ3:GZ7"/>
    <mergeCell ref="HA3:HA7"/>
    <mergeCell ref="HB3:HB7"/>
    <mergeCell ref="GQ3:GQ7"/>
    <mergeCell ref="GR3:GR7"/>
    <mergeCell ref="GS3:GS7"/>
    <mergeCell ref="GT3:GT7"/>
    <mergeCell ref="GU3:GU7"/>
    <mergeCell ref="GV3:GV7"/>
    <mergeCell ref="GK3:GK7"/>
    <mergeCell ref="GL3:GL7"/>
    <mergeCell ref="GM3:GM7"/>
    <mergeCell ref="GN3:GN7"/>
    <mergeCell ref="GO3:GO7"/>
    <mergeCell ref="GP3:GP7"/>
    <mergeCell ref="GE3:GE7"/>
    <mergeCell ref="GF3:GF7"/>
    <mergeCell ref="GG3:GG7"/>
    <mergeCell ref="GH3:GH7"/>
    <mergeCell ref="GI3:GI7"/>
    <mergeCell ref="GJ3:GJ7"/>
    <mergeCell ref="FY3:FY7"/>
    <mergeCell ref="FZ3:FZ7"/>
    <mergeCell ref="GA3:GA7"/>
    <mergeCell ref="GB3:GB7"/>
    <mergeCell ref="GC3:GC7"/>
    <mergeCell ref="GD3:GD7"/>
    <mergeCell ref="FS3:FS7"/>
    <mergeCell ref="FT3:FT7"/>
    <mergeCell ref="FU3:FU7"/>
    <mergeCell ref="FV3:FV7"/>
    <mergeCell ref="FW3:FW7"/>
    <mergeCell ref="FX3:FX7"/>
    <mergeCell ref="FM3:FM7"/>
    <mergeCell ref="FN3:FN7"/>
    <mergeCell ref="FO3:FO7"/>
    <mergeCell ref="FP3:FP7"/>
    <mergeCell ref="FQ3:FQ7"/>
    <mergeCell ref="FR3:FR7"/>
    <mergeCell ref="FG3:FG7"/>
    <mergeCell ref="FH3:FH7"/>
    <mergeCell ref="FI3:FI7"/>
    <mergeCell ref="FJ3:FJ7"/>
    <mergeCell ref="FK3:FK7"/>
    <mergeCell ref="FL3:FL7"/>
    <mergeCell ref="FA3:FA7"/>
    <mergeCell ref="FB3:FB7"/>
    <mergeCell ref="FC3:FC7"/>
    <mergeCell ref="FD3:FD7"/>
    <mergeCell ref="FE3:FE7"/>
    <mergeCell ref="FF3:FF7"/>
    <mergeCell ref="EU3:EU7"/>
    <mergeCell ref="EV3:EV7"/>
    <mergeCell ref="EW3:EW7"/>
    <mergeCell ref="EX3:EX7"/>
    <mergeCell ref="EY3:EY7"/>
    <mergeCell ref="EZ3:EZ7"/>
    <mergeCell ref="EO3:EO7"/>
    <mergeCell ref="EP3:EP7"/>
    <mergeCell ref="EQ3:EQ7"/>
    <mergeCell ref="ER3:ER7"/>
    <mergeCell ref="ES3:ES7"/>
    <mergeCell ref="ET3:ET7"/>
    <mergeCell ref="EI3:EI7"/>
    <mergeCell ref="EJ3:EJ7"/>
    <mergeCell ref="EK3:EK7"/>
    <mergeCell ref="EL3:EL7"/>
    <mergeCell ref="EM3:EM7"/>
    <mergeCell ref="EN3:EN7"/>
    <mergeCell ref="EC3:EC7"/>
    <mergeCell ref="ED3:ED7"/>
    <mergeCell ref="EE3:EE7"/>
    <mergeCell ref="EF3:EF7"/>
    <mergeCell ref="EG3:EG7"/>
    <mergeCell ref="EH3:EH7"/>
    <mergeCell ref="DW3:DW7"/>
    <mergeCell ref="DX3:DX7"/>
    <mergeCell ref="DY3:DY7"/>
    <mergeCell ref="DZ3:DZ7"/>
    <mergeCell ref="EA3:EA7"/>
    <mergeCell ref="EB3:EB7"/>
    <mergeCell ref="DQ3:DQ7"/>
    <mergeCell ref="DR3:DR7"/>
    <mergeCell ref="DS3:DS7"/>
    <mergeCell ref="DT3:DT7"/>
    <mergeCell ref="DU3:DU7"/>
    <mergeCell ref="DV3:DV7"/>
    <mergeCell ref="DK3:DK7"/>
    <mergeCell ref="DL3:DL7"/>
    <mergeCell ref="DM3:DM7"/>
    <mergeCell ref="DN3:DN7"/>
    <mergeCell ref="DO3:DO7"/>
    <mergeCell ref="DP3:DP7"/>
    <mergeCell ref="DE3:DE7"/>
    <mergeCell ref="DF3:DF7"/>
    <mergeCell ref="DG3:DG7"/>
    <mergeCell ref="DH3:DH7"/>
    <mergeCell ref="DI3:DI7"/>
    <mergeCell ref="DJ3:DJ7"/>
    <mergeCell ref="CY3:CY7"/>
    <mergeCell ref="CZ3:CZ7"/>
    <mergeCell ref="DA3:DA7"/>
    <mergeCell ref="DB3:DB7"/>
    <mergeCell ref="DC3:DC7"/>
    <mergeCell ref="DD3:DD7"/>
    <mergeCell ref="CS3:CS7"/>
    <mergeCell ref="CT3:CT7"/>
    <mergeCell ref="CU3:CU7"/>
    <mergeCell ref="CV3:CV7"/>
    <mergeCell ref="CW3:CW7"/>
    <mergeCell ref="CX3:CX7"/>
    <mergeCell ref="CM3:CM7"/>
    <mergeCell ref="CN3:CN7"/>
    <mergeCell ref="CO3:CO7"/>
    <mergeCell ref="CP3:CP7"/>
    <mergeCell ref="CQ3:CQ7"/>
    <mergeCell ref="CR3:CR7"/>
    <mergeCell ref="CG3:CG7"/>
    <mergeCell ref="CH3:CH7"/>
    <mergeCell ref="CI3:CI7"/>
    <mergeCell ref="CJ3:CJ7"/>
    <mergeCell ref="CK3:CK7"/>
    <mergeCell ref="CL3:CL7"/>
    <mergeCell ref="CA3:CA7"/>
    <mergeCell ref="CB3:CB7"/>
    <mergeCell ref="CC3:CC7"/>
    <mergeCell ref="CD3:CD7"/>
    <mergeCell ref="CE3:CE7"/>
    <mergeCell ref="CF3:CF7"/>
    <mergeCell ref="BU3:BU7"/>
    <mergeCell ref="BV3:BV7"/>
    <mergeCell ref="BW3:BW7"/>
    <mergeCell ref="BX3:BX7"/>
    <mergeCell ref="BY3:BY7"/>
    <mergeCell ref="BZ3:BZ7"/>
    <mergeCell ref="BO3:BO7"/>
    <mergeCell ref="BP3:BP7"/>
    <mergeCell ref="BQ3:BQ7"/>
    <mergeCell ref="BR3:BR7"/>
    <mergeCell ref="BS3:BS7"/>
    <mergeCell ref="BT3:BT7"/>
    <mergeCell ref="BI3:BI7"/>
    <mergeCell ref="BJ3:BJ7"/>
    <mergeCell ref="BK3:BK7"/>
    <mergeCell ref="BL3:BL7"/>
    <mergeCell ref="BM3:BM7"/>
    <mergeCell ref="BN3:BN7"/>
    <mergeCell ref="BC3:BC7"/>
    <mergeCell ref="BD3:BD7"/>
    <mergeCell ref="BE3:BE7"/>
    <mergeCell ref="BF3:BF7"/>
    <mergeCell ref="BG3:BG7"/>
    <mergeCell ref="BH3:BH7"/>
    <mergeCell ref="AW3:AW7"/>
    <mergeCell ref="AX3:AX7"/>
    <mergeCell ref="AY3:AY7"/>
    <mergeCell ref="AZ3:AZ7"/>
    <mergeCell ref="BA3:BA7"/>
    <mergeCell ref="BB3:BB7"/>
    <mergeCell ref="AQ3:AQ7"/>
    <mergeCell ref="AR3:AR7"/>
    <mergeCell ref="AS3:AS7"/>
    <mergeCell ref="AT3:AT7"/>
    <mergeCell ref="AU3:AU7"/>
    <mergeCell ref="AV3:AV7"/>
    <mergeCell ref="AK3:AK7"/>
    <mergeCell ref="AL3:AL7"/>
    <mergeCell ref="AM3:AM7"/>
    <mergeCell ref="AN3:AN7"/>
    <mergeCell ref="AO3:AO7"/>
    <mergeCell ref="AP3:AP7"/>
    <mergeCell ref="AE3:AE7"/>
    <mergeCell ref="AF3:AF7"/>
    <mergeCell ref="AG3:AG7"/>
    <mergeCell ref="AH3:AH7"/>
    <mergeCell ref="AI3:AI7"/>
    <mergeCell ref="AJ3:AJ7"/>
    <mergeCell ref="Y3:Y7"/>
    <mergeCell ref="Z3:Z7"/>
    <mergeCell ref="AA3:AA7"/>
    <mergeCell ref="AB3:AB7"/>
    <mergeCell ref="AC3:AC7"/>
    <mergeCell ref="AD3:AD7"/>
    <mergeCell ref="S3:S7"/>
    <mergeCell ref="T3:T7"/>
    <mergeCell ref="U3:U7"/>
    <mergeCell ref="V3:V7"/>
    <mergeCell ref="W3:W7"/>
    <mergeCell ref="X3:X7"/>
    <mergeCell ref="M3:M7"/>
    <mergeCell ref="N3:N7"/>
    <mergeCell ref="O3:O7"/>
    <mergeCell ref="P3:P7"/>
    <mergeCell ref="Q3:Q7"/>
    <mergeCell ref="R3:R7"/>
    <mergeCell ref="G3:G7"/>
    <mergeCell ref="H3:H7"/>
    <mergeCell ref="I3:I7"/>
    <mergeCell ref="J3:J7"/>
    <mergeCell ref="K3:K7"/>
    <mergeCell ref="L3:L7"/>
    <mergeCell ref="HT2:HV2"/>
    <mergeCell ref="HW2:HY2"/>
    <mergeCell ref="HZ2:IB2"/>
    <mergeCell ref="IC2:IE2"/>
    <mergeCell ref="A3:A7"/>
    <mergeCell ref="B3:B7"/>
    <mergeCell ref="C3:C7"/>
    <mergeCell ref="D3:D7"/>
    <mergeCell ref="E3:E7"/>
    <mergeCell ref="F3:F7"/>
    <mergeCell ref="HB2:HD2"/>
    <mergeCell ref="HE2:HG2"/>
    <mergeCell ref="HH2:HJ2"/>
    <mergeCell ref="HK2:HM2"/>
    <mergeCell ref="HN2:HP2"/>
    <mergeCell ref="HQ2:HS2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A1:GI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.31496062992125984" right="0.11811023622047245" top="0" bottom="0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16"/>
  <sheetViews>
    <sheetView zoomScaleNormal="100" workbookViewId="0">
      <pane xSplit="2" ySplit="8" topLeftCell="F9" activePane="bottomRight" state="frozen"/>
      <selection pane="topRight" activeCell="C1" sqref="C1"/>
      <selection pane="bottomLeft" activeCell="A10" sqref="A10"/>
      <selection pane="bottomRight" activeCell="F2" sqref="F2:H2"/>
    </sheetView>
  </sheetViews>
  <sheetFormatPr defaultColWidth="8.85546875" defaultRowHeight="12.75" outlineLevelRow="1" outlineLevelCol="1" x14ac:dyDescent="0.2"/>
  <cols>
    <col min="1" max="1" width="3.5703125" style="278" customWidth="1"/>
    <col min="2" max="2" width="28.42578125" style="277" customWidth="1"/>
    <col min="3" max="3" width="15.5703125" style="278" hidden="1" customWidth="1" outlineLevel="1"/>
    <col min="4" max="4" width="16.7109375" style="278" hidden="1" customWidth="1" outlineLevel="1"/>
    <col min="5" max="5" width="14.7109375" style="278" hidden="1" customWidth="1" outlineLevel="1"/>
    <col min="6" max="6" width="15.28515625" style="278" customWidth="1" collapsed="1"/>
    <col min="7" max="7" width="17.140625" style="278" customWidth="1"/>
    <col min="8" max="8" width="15" style="278" customWidth="1"/>
    <col min="9" max="9" width="15.28515625" style="278" hidden="1" customWidth="1" outlineLevel="1"/>
    <col min="10" max="10" width="17.42578125" style="278" hidden="1" customWidth="1" outlineLevel="1"/>
    <col min="11" max="11" width="15.5703125" style="278" hidden="1" customWidth="1" outlineLevel="1"/>
    <col min="12" max="12" width="10.7109375" style="278" customWidth="1" collapsed="1"/>
    <col min="13" max="13" width="11.28515625" style="278" customWidth="1"/>
    <col min="14" max="15" width="10.7109375" style="278" customWidth="1"/>
    <col min="16" max="16" width="11.85546875" style="278" customWidth="1"/>
    <col min="17" max="17" width="10.7109375" style="278" customWidth="1"/>
    <col min="18" max="18" width="15.7109375" style="278" hidden="1" customWidth="1" outlineLevel="1"/>
    <col min="19" max="19" width="16.28515625" style="278" hidden="1" customWidth="1" outlineLevel="1"/>
    <col min="20" max="20" width="13.85546875" style="278" hidden="1" customWidth="1" outlineLevel="1"/>
    <col min="21" max="21" width="15.28515625" style="278" customWidth="1" collapsed="1"/>
    <col min="22" max="22" width="16" style="278" customWidth="1"/>
    <col min="23" max="23" width="13" style="278" customWidth="1"/>
    <col min="24" max="24" width="15.28515625" style="278" hidden="1" customWidth="1" outlineLevel="1"/>
    <col min="25" max="25" width="16" style="278" hidden="1" customWidth="1" outlineLevel="1"/>
    <col min="26" max="26" width="14.5703125" style="278" hidden="1" customWidth="1" outlineLevel="1"/>
    <col min="27" max="27" width="10.7109375" style="278" customWidth="1" collapsed="1"/>
    <col min="28" max="28" width="11.28515625" style="278" customWidth="1"/>
    <col min="29" max="30" width="10.7109375" style="278" customWidth="1"/>
    <col min="31" max="31" width="11.140625" style="278" customWidth="1"/>
    <col min="32" max="32" width="10.7109375" style="278" customWidth="1"/>
    <col min="33" max="33" width="13.5703125" style="278" hidden="1" customWidth="1" outlineLevel="1"/>
    <col min="34" max="34" width="16" style="278" hidden="1" customWidth="1" outlineLevel="1"/>
    <col min="35" max="35" width="14.28515625" style="278" hidden="1" customWidth="1" outlineLevel="1"/>
    <col min="36" max="36" width="13" style="278" customWidth="1" collapsed="1"/>
    <col min="37" max="37" width="16" style="278" customWidth="1"/>
    <col min="38" max="38" width="14.140625" style="278" customWidth="1"/>
    <col min="39" max="39" width="13" style="278" hidden="1" customWidth="1" outlineLevel="1"/>
    <col min="40" max="41" width="14.28515625" style="278" hidden="1" customWidth="1" outlineLevel="1"/>
    <col min="42" max="42" width="10.7109375" style="278" customWidth="1" collapsed="1"/>
    <col min="43" max="43" width="11.85546875" style="278" customWidth="1"/>
    <col min="44" max="45" width="10.7109375" style="278" customWidth="1"/>
    <col min="46" max="46" width="11.42578125" style="278" customWidth="1"/>
    <col min="47" max="47" width="10.7109375" style="278" customWidth="1"/>
    <col min="48" max="49" width="16" style="278" hidden="1" customWidth="1" outlineLevel="1"/>
    <col min="50" max="50" width="13" style="278" hidden="1" customWidth="1" outlineLevel="1"/>
    <col min="51" max="51" width="14.28515625" style="278" customWidth="1" collapsed="1"/>
    <col min="52" max="52" width="16" style="278" customWidth="1"/>
    <col min="53" max="53" width="13" style="278" customWidth="1"/>
    <col min="54" max="54" width="14.28515625" style="278" hidden="1" customWidth="1" outlineLevel="1"/>
    <col min="55" max="55" width="16" style="278" hidden="1" customWidth="1" outlineLevel="1"/>
    <col min="56" max="56" width="13.140625" style="278" hidden="1" customWidth="1" outlineLevel="1"/>
    <col min="57" max="57" width="10.7109375" style="278" customWidth="1" collapsed="1"/>
    <col min="58" max="58" width="11.5703125" style="278" customWidth="1"/>
    <col min="59" max="60" width="10.7109375" style="278" customWidth="1"/>
    <col min="61" max="61" width="11.7109375" style="278" customWidth="1"/>
    <col min="62" max="62" width="10.7109375" style="278" customWidth="1"/>
    <col min="63" max="63" width="13" style="278" hidden="1" customWidth="1" outlineLevel="1"/>
    <col min="64" max="64" width="16" style="278" hidden="1" customWidth="1" outlineLevel="1"/>
    <col min="65" max="65" width="13" style="278" hidden="1" customWidth="1" outlineLevel="1"/>
    <col min="66" max="66" width="12.28515625" style="278" customWidth="1" collapsed="1"/>
    <col min="67" max="67" width="16" style="278" customWidth="1"/>
    <col min="68" max="68" width="13" style="278" customWidth="1"/>
    <col min="69" max="69" width="12.28515625" style="278" hidden="1" customWidth="1" outlineLevel="1"/>
    <col min="70" max="70" width="16.140625" style="278" hidden="1" customWidth="1" outlineLevel="1"/>
    <col min="71" max="71" width="13.85546875" style="278" hidden="1" customWidth="1" outlineLevel="1"/>
    <col min="72" max="72" width="10.7109375" style="278" customWidth="1" collapsed="1"/>
    <col min="73" max="73" width="11.7109375" style="278" customWidth="1"/>
    <col min="74" max="75" width="10.7109375" style="278" customWidth="1"/>
    <col min="76" max="76" width="11.5703125" style="278" customWidth="1"/>
    <col min="77" max="77" width="10.7109375" style="278" customWidth="1"/>
    <col min="78" max="78" width="14.5703125" style="278" hidden="1" customWidth="1" outlineLevel="1"/>
    <col min="79" max="79" width="16" style="278" hidden="1" customWidth="1" outlineLevel="1"/>
    <col min="80" max="80" width="13" style="278" hidden="1" customWidth="1" outlineLevel="1"/>
    <col min="81" max="81" width="14.42578125" style="278" customWidth="1" collapsed="1"/>
    <col min="82" max="82" width="16" style="278" customWidth="1"/>
    <col min="83" max="83" width="13" style="278" customWidth="1"/>
    <col min="84" max="84" width="14.42578125" style="278" hidden="1" customWidth="1" outlineLevel="1"/>
    <col min="85" max="85" width="15.140625" style="278" hidden="1" customWidth="1" outlineLevel="1"/>
    <col min="86" max="86" width="14.140625" style="278" hidden="1" customWidth="1" outlineLevel="1"/>
    <col min="87" max="87" width="10.7109375" style="278" customWidth="1" collapsed="1"/>
    <col min="88" max="88" width="11.85546875" style="278" customWidth="1"/>
    <col min="89" max="90" width="10.7109375" style="278" customWidth="1"/>
    <col min="91" max="91" width="11.5703125" style="278" customWidth="1"/>
    <col min="92" max="92" width="10.7109375" style="278" customWidth="1"/>
    <col min="93" max="93" width="13.7109375" style="278" hidden="1" customWidth="1" outlineLevel="1"/>
    <col min="94" max="94" width="16" style="278" hidden="1" customWidth="1" outlineLevel="1"/>
    <col min="95" max="95" width="14.28515625" style="278" hidden="1" customWidth="1" outlineLevel="1"/>
    <col min="96" max="96" width="13.28515625" style="278" customWidth="1" collapsed="1"/>
    <col min="97" max="97" width="16" style="278" customWidth="1"/>
    <col min="98" max="98" width="13" style="278" customWidth="1"/>
    <col min="99" max="99" width="13.28515625" style="278" hidden="1" customWidth="1" outlineLevel="1"/>
    <col min="100" max="100" width="14.140625" style="278" hidden="1" customWidth="1" outlineLevel="1"/>
    <col min="101" max="101" width="13.140625" style="278" hidden="1" customWidth="1" outlineLevel="1"/>
    <col min="102" max="102" width="10.7109375" style="278" customWidth="1" collapsed="1"/>
    <col min="103" max="103" width="11" style="278" customWidth="1"/>
    <col min="104" max="105" width="10.7109375" style="278" customWidth="1"/>
    <col min="106" max="106" width="11.140625" style="278" customWidth="1"/>
    <col min="107" max="107" width="10.7109375" style="278" customWidth="1"/>
    <col min="108" max="108" width="14.85546875" style="278" hidden="1" customWidth="1" outlineLevel="1"/>
    <col min="109" max="109" width="16" style="278" hidden="1" customWidth="1" outlineLevel="1"/>
    <col min="110" max="110" width="14.5703125" style="278" hidden="1" customWidth="1" outlineLevel="1"/>
    <col min="111" max="111" width="15.28515625" style="278" customWidth="1" collapsed="1"/>
    <col min="112" max="112" width="16" style="278" customWidth="1"/>
    <col min="113" max="113" width="13" style="278" customWidth="1"/>
    <col min="114" max="114" width="15.28515625" style="278" hidden="1" customWidth="1" outlineLevel="1"/>
    <col min="115" max="115" width="17.7109375" style="278" hidden="1" customWidth="1" outlineLevel="1"/>
    <col min="116" max="116" width="14.28515625" style="278" hidden="1" customWidth="1" outlineLevel="1"/>
    <col min="117" max="117" width="10.7109375" style="278" customWidth="1" collapsed="1"/>
    <col min="118" max="118" width="11.28515625" style="278" customWidth="1"/>
    <col min="119" max="120" width="10.7109375" style="278" customWidth="1"/>
    <col min="121" max="121" width="11.42578125" style="278" customWidth="1"/>
    <col min="122" max="122" width="10.7109375" style="278" customWidth="1"/>
    <col min="123" max="123" width="14.28515625" style="278" hidden="1" customWidth="1" outlineLevel="1"/>
    <col min="124" max="124" width="16" style="278" hidden="1" customWidth="1" outlineLevel="1"/>
    <col min="125" max="125" width="13" style="278" hidden="1" customWidth="1" outlineLevel="1"/>
    <col min="126" max="126" width="14" style="278" customWidth="1" collapsed="1"/>
    <col min="127" max="127" width="16" style="278" customWidth="1"/>
    <col min="128" max="128" width="13" style="278" customWidth="1"/>
    <col min="129" max="129" width="14" style="278" hidden="1" customWidth="1" outlineLevel="1"/>
    <col min="130" max="130" width="14.7109375" style="278" hidden="1" customWidth="1" outlineLevel="1"/>
    <col min="131" max="131" width="14" style="278" hidden="1" customWidth="1" outlineLevel="1"/>
    <col min="132" max="132" width="9.5703125" style="278" customWidth="1" collapsed="1"/>
    <col min="133" max="133" width="11.28515625" style="278" customWidth="1"/>
    <col min="134" max="134" width="10" style="278" customWidth="1"/>
    <col min="135" max="137" width="10.85546875" style="278" customWidth="1"/>
    <col min="138" max="138" width="13.28515625" style="278" hidden="1" customWidth="1" outlineLevel="1"/>
    <col min="139" max="139" width="16" style="278" hidden="1" customWidth="1" outlineLevel="1"/>
    <col min="140" max="140" width="14.28515625" style="278" hidden="1" customWidth="1" outlineLevel="1"/>
    <col min="141" max="141" width="14.7109375" style="278" customWidth="1" collapsed="1"/>
    <col min="142" max="142" width="16" style="278" customWidth="1"/>
    <col min="143" max="143" width="13" style="278" customWidth="1"/>
    <col min="144" max="144" width="14.7109375" style="278" hidden="1" customWidth="1" outlineLevel="1"/>
    <col min="145" max="145" width="14.85546875" style="278" hidden="1" customWidth="1" outlineLevel="1"/>
    <col min="146" max="146" width="13.28515625" style="278" hidden="1" customWidth="1" outlineLevel="1"/>
    <col min="147" max="147" width="10.7109375" style="278" customWidth="1" collapsed="1"/>
    <col min="148" max="148" width="11.28515625" style="278" customWidth="1"/>
    <col min="149" max="150" width="10.7109375" style="278" customWidth="1"/>
    <col min="151" max="151" width="11.28515625" style="278" customWidth="1"/>
    <col min="152" max="152" width="10.7109375" style="278" customWidth="1"/>
    <col min="153" max="153" width="13" style="278" hidden="1" customWidth="1" outlineLevel="1"/>
    <col min="154" max="154" width="16" style="278" hidden="1" customWidth="1" outlineLevel="1"/>
    <col min="155" max="155" width="13" style="278" hidden="1" customWidth="1" outlineLevel="1"/>
    <col min="156" max="156" width="13.5703125" style="278" customWidth="1" collapsed="1"/>
    <col min="157" max="157" width="16" style="278" customWidth="1"/>
    <col min="158" max="158" width="13" style="278" customWidth="1"/>
    <col min="159" max="159" width="12.7109375" style="278" hidden="1" customWidth="1" outlineLevel="1"/>
    <col min="160" max="160" width="14.5703125" style="278" hidden="1" customWidth="1" outlineLevel="1"/>
    <col min="161" max="161" width="13" style="278" hidden="1" customWidth="1" outlineLevel="1"/>
    <col min="162" max="162" width="10.7109375" style="278" customWidth="1" collapsed="1"/>
    <col min="163" max="163" width="11.42578125" style="278" customWidth="1"/>
    <col min="164" max="165" width="10.7109375" style="278" customWidth="1"/>
    <col min="166" max="166" width="11.7109375" style="278" customWidth="1"/>
    <col min="167" max="167" width="10.7109375" style="278" customWidth="1"/>
    <col min="168" max="170" width="14.140625" style="278" hidden="1" customWidth="1" outlineLevel="1"/>
    <col min="171" max="171" width="14.140625" style="278" customWidth="1" collapsed="1"/>
    <col min="172" max="173" width="14.140625" style="278" customWidth="1"/>
    <col min="174" max="176" width="14.140625" style="278" hidden="1" customWidth="1" outlineLevel="1"/>
    <col min="177" max="177" width="12.42578125" style="278" customWidth="1" collapsed="1"/>
    <col min="178" max="179" width="14.140625" style="278" customWidth="1"/>
    <col min="180" max="180" width="10.7109375" style="278" customWidth="1"/>
    <col min="181" max="181" width="11" style="278" customWidth="1"/>
    <col min="182" max="182" width="10.7109375" style="278" customWidth="1"/>
    <col min="183" max="183" width="10.7109375" style="278" hidden="1" customWidth="1" outlineLevel="1"/>
    <col min="184" max="184" width="11" style="278" hidden="1" customWidth="1" outlineLevel="1"/>
    <col min="185" max="186" width="10.7109375" style="278" hidden="1" customWidth="1" outlineLevel="1"/>
    <col min="187" max="187" width="10.85546875" style="278" hidden="1" customWidth="1" outlineLevel="1"/>
    <col min="188" max="189" width="10.7109375" style="278" hidden="1" customWidth="1" outlineLevel="1"/>
    <col min="190" max="190" width="11" style="278" hidden="1" customWidth="1" outlineLevel="1"/>
    <col min="191" max="192" width="10.7109375" style="278" hidden="1" customWidth="1" outlineLevel="1"/>
    <col min="193" max="193" width="11.85546875" style="278" hidden="1" customWidth="1" outlineLevel="1"/>
    <col min="194" max="195" width="10.7109375" style="278" hidden="1" customWidth="1" outlineLevel="1"/>
    <col min="196" max="196" width="11.140625" style="278" hidden="1" customWidth="1" outlineLevel="1"/>
    <col min="197" max="197" width="10.7109375" style="278" hidden="1" customWidth="1" outlineLevel="1"/>
    <col min="198" max="198" width="12.42578125" style="278" hidden="1" customWidth="1" outlineLevel="1"/>
    <col min="199" max="199" width="11.85546875" style="278" hidden="1" customWidth="1" outlineLevel="1"/>
    <col min="200" max="201" width="10.7109375" style="278" hidden="1" customWidth="1" outlineLevel="1"/>
    <col min="202" max="202" width="11.42578125" style="278" hidden="1" customWidth="1" outlineLevel="1"/>
    <col min="203" max="204" width="10.7109375" style="278" hidden="1" customWidth="1" outlineLevel="1"/>
    <col min="205" max="205" width="11.5703125" style="278" hidden="1" customWidth="1" outlineLevel="1"/>
    <col min="206" max="207" width="10.7109375" style="278" hidden="1" customWidth="1" outlineLevel="1"/>
    <col min="208" max="208" width="11.5703125" style="278" hidden="1" customWidth="1" outlineLevel="1"/>
    <col min="209" max="210" width="10.7109375" style="278" hidden="1" customWidth="1" outlineLevel="1"/>
    <col min="211" max="211" width="11.5703125" style="278" hidden="1" customWidth="1" outlineLevel="1"/>
    <col min="212" max="212" width="10.7109375" style="278" hidden="1" customWidth="1" outlineLevel="1"/>
    <col min="213" max="213" width="8.85546875" style="280" collapsed="1"/>
    <col min="214" max="238" width="8.85546875" style="280"/>
    <col min="239" max="16384" width="8.85546875" style="278"/>
  </cols>
  <sheetData>
    <row r="1" spans="1:238" s="171" customFormat="1" ht="36.75" customHeight="1" x14ac:dyDescent="0.25">
      <c r="A1" s="170"/>
      <c r="B1" s="1" t="s">
        <v>121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</row>
    <row r="2" spans="1:238" s="60" customFormat="1" ht="69.75" customHeight="1" x14ac:dyDescent="0.2">
      <c r="A2" s="4"/>
      <c r="B2" s="5"/>
      <c r="C2" s="296" t="s">
        <v>122</v>
      </c>
      <c r="D2" s="296"/>
      <c r="E2" s="296"/>
      <c r="F2" s="296" t="s">
        <v>123</v>
      </c>
      <c r="G2" s="296"/>
      <c r="H2" s="296"/>
      <c r="I2" s="296" t="s">
        <v>124</v>
      </c>
      <c r="J2" s="296"/>
      <c r="K2" s="296"/>
      <c r="L2" s="290" t="s">
        <v>125</v>
      </c>
      <c r="M2" s="291"/>
      <c r="N2" s="292"/>
      <c r="O2" s="290" t="s">
        <v>126</v>
      </c>
      <c r="P2" s="291"/>
      <c r="Q2" s="292"/>
      <c r="R2" s="297" t="s">
        <v>127</v>
      </c>
      <c r="S2" s="298"/>
      <c r="T2" s="299"/>
      <c r="U2" s="44" t="s">
        <v>128</v>
      </c>
      <c r="V2" s="44"/>
      <c r="W2" s="44"/>
      <c r="X2" s="44" t="s">
        <v>129</v>
      </c>
      <c r="Y2" s="44"/>
      <c r="Z2" s="44"/>
      <c r="AA2" s="45" t="s">
        <v>130</v>
      </c>
      <c r="AB2" s="46"/>
      <c r="AC2" s="47"/>
      <c r="AD2" s="45" t="s">
        <v>131</v>
      </c>
      <c r="AE2" s="46"/>
      <c r="AF2" s="47"/>
      <c r="AG2" s="178" t="s">
        <v>132</v>
      </c>
      <c r="AH2" s="178"/>
      <c r="AI2" s="178"/>
      <c r="AJ2" s="178" t="s">
        <v>133</v>
      </c>
      <c r="AK2" s="178"/>
      <c r="AL2" s="178"/>
      <c r="AM2" s="178" t="s">
        <v>134</v>
      </c>
      <c r="AN2" s="178"/>
      <c r="AO2" s="178"/>
      <c r="AP2" s="179" t="s">
        <v>135</v>
      </c>
      <c r="AQ2" s="180"/>
      <c r="AR2" s="181"/>
      <c r="AS2" s="179" t="s">
        <v>136</v>
      </c>
      <c r="AT2" s="180"/>
      <c r="AU2" s="181"/>
      <c r="AV2" s="9" t="s">
        <v>137</v>
      </c>
      <c r="AW2" s="10"/>
      <c r="AX2" s="11"/>
      <c r="AY2" s="43" t="s">
        <v>138</v>
      </c>
      <c r="AZ2" s="43"/>
      <c r="BA2" s="43"/>
      <c r="BB2" s="43" t="s">
        <v>139</v>
      </c>
      <c r="BC2" s="43"/>
      <c r="BD2" s="43"/>
      <c r="BE2" s="6" t="s">
        <v>140</v>
      </c>
      <c r="BF2" s="7"/>
      <c r="BG2" s="8"/>
      <c r="BH2" s="6" t="s">
        <v>141</v>
      </c>
      <c r="BI2" s="7"/>
      <c r="BJ2" s="8"/>
      <c r="BK2" s="182" t="s">
        <v>142</v>
      </c>
      <c r="BL2" s="183"/>
      <c r="BM2" s="184"/>
      <c r="BN2" s="185" t="s">
        <v>143</v>
      </c>
      <c r="BO2" s="185"/>
      <c r="BP2" s="185"/>
      <c r="BQ2" s="185" t="s">
        <v>144</v>
      </c>
      <c r="BR2" s="185"/>
      <c r="BS2" s="185"/>
      <c r="BT2" s="186" t="s">
        <v>145</v>
      </c>
      <c r="BU2" s="187"/>
      <c r="BV2" s="188"/>
      <c r="BW2" s="186" t="s">
        <v>146</v>
      </c>
      <c r="BX2" s="187"/>
      <c r="BY2" s="188"/>
      <c r="BZ2" s="189" t="s">
        <v>147</v>
      </c>
      <c r="CA2" s="190"/>
      <c r="CB2" s="191"/>
      <c r="CC2" s="31" t="s">
        <v>148</v>
      </c>
      <c r="CD2" s="31"/>
      <c r="CE2" s="31"/>
      <c r="CF2" s="31" t="s">
        <v>149</v>
      </c>
      <c r="CG2" s="31"/>
      <c r="CH2" s="31"/>
      <c r="CI2" s="32" t="s">
        <v>150</v>
      </c>
      <c r="CJ2" s="33"/>
      <c r="CK2" s="34"/>
      <c r="CL2" s="32" t="s">
        <v>151</v>
      </c>
      <c r="CM2" s="33"/>
      <c r="CN2" s="34"/>
      <c r="CO2" s="192" t="s">
        <v>152</v>
      </c>
      <c r="CP2" s="193"/>
      <c r="CQ2" s="194"/>
      <c r="CR2" s="195" t="s">
        <v>153</v>
      </c>
      <c r="CS2" s="195"/>
      <c r="CT2" s="195"/>
      <c r="CU2" s="195" t="s">
        <v>154</v>
      </c>
      <c r="CV2" s="195"/>
      <c r="CW2" s="195"/>
      <c r="CX2" s="196" t="s">
        <v>155</v>
      </c>
      <c r="CY2" s="197"/>
      <c r="CZ2" s="198"/>
      <c r="DA2" s="196" t="s">
        <v>156</v>
      </c>
      <c r="DB2" s="197"/>
      <c r="DC2" s="198"/>
      <c r="DD2" s="199" t="s">
        <v>157</v>
      </c>
      <c r="DE2" s="200"/>
      <c r="DF2" s="201"/>
      <c r="DG2" s="202" t="s">
        <v>158</v>
      </c>
      <c r="DH2" s="202"/>
      <c r="DI2" s="202"/>
      <c r="DJ2" s="202" t="s">
        <v>159</v>
      </c>
      <c r="DK2" s="202"/>
      <c r="DL2" s="202"/>
      <c r="DM2" s="203" t="s">
        <v>160</v>
      </c>
      <c r="DN2" s="204"/>
      <c r="DO2" s="205"/>
      <c r="DP2" s="203" t="s">
        <v>161</v>
      </c>
      <c r="DQ2" s="204"/>
      <c r="DR2" s="205"/>
      <c r="DS2" s="206" t="s">
        <v>162</v>
      </c>
      <c r="DT2" s="206"/>
      <c r="DU2" s="206"/>
      <c r="DV2" s="206" t="s">
        <v>163</v>
      </c>
      <c r="DW2" s="206"/>
      <c r="DX2" s="206"/>
      <c r="DY2" s="206" t="s">
        <v>164</v>
      </c>
      <c r="DZ2" s="206"/>
      <c r="EA2" s="206"/>
      <c r="EB2" s="207" t="s">
        <v>165</v>
      </c>
      <c r="EC2" s="207"/>
      <c r="ED2" s="207"/>
      <c r="EE2" s="207" t="s">
        <v>166</v>
      </c>
      <c r="EF2" s="207"/>
      <c r="EG2" s="207"/>
      <c r="EH2" s="9" t="s">
        <v>167</v>
      </c>
      <c r="EI2" s="10"/>
      <c r="EJ2" s="11"/>
      <c r="EK2" s="43" t="s">
        <v>168</v>
      </c>
      <c r="EL2" s="43"/>
      <c r="EM2" s="43"/>
      <c r="EN2" s="43" t="s">
        <v>169</v>
      </c>
      <c r="EO2" s="43"/>
      <c r="EP2" s="43"/>
      <c r="EQ2" s="6" t="s">
        <v>170</v>
      </c>
      <c r="ER2" s="7"/>
      <c r="ES2" s="8"/>
      <c r="ET2" s="6" t="s">
        <v>171</v>
      </c>
      <c r="EU2" s="7"/>
      <c r="EV2" s="8"/>
      <c r="EW2" s="208" t="s">
        <v>172</v>
      </c>
      <c r="EX2" s="208"/>
      <c r="EY2" s="208"/>
      <c r="EZ2" s="208" t="s">
        <v>173</v>
      </c>
      <c r="FA2" s="208"/>
      <c r="FB2" s="208"/>
      <c r="FC2" s="208" t="s">
        <v>174</v>
      </c>
      <c r="FD2" s="208"/>
      <c r="FE2" s="208"/>
      <c r="FF2" s="209" t="s">
        <v>175</v>
      </c>
      <c r="FG2" s="210"/>
      <c r="FH2" s="211"/>
      <c r="FI2" s="209" t="s">
        <v>176</v>
      </c>
      <c r="FJ2" s="210"/>
      <c r="FK2" s="211"/>
      <c r="FL2" s="202" t="s">
        <v>177</v>
      </c>
      <c r="FM2" s="202"/>
      <c r="FN2" s="202"/>
      <c r="FO2" s="202" t="s">
        <v>178</v>
      </c>
      <c r="FP2" s="202"/>
      <c r="FQ2" s="202"/>
      <c r="FR2" s="202" t="s">
        <v>179</v>
      </c>
      <c r="FS2" s="202"/>
      <c r="FT2" s="202"/>
      <c r="FU2" s="203" t="s">
        <v>180</v>
      </c>
      <c r="FV2" s="204"/>
      <c r="FW2" s="204"/>
      <c r="FX2" s="212" t="s">
        <v>181</v>
      </c>
      <c r="FY2" s="212"/>
      <c r="FZ2" s="212"/>
      <c r="GA2" s="176" t="s">
        <v>182</v>
      </c>
      <c r="GB2" s="176"/>
      <c r="GC2" s="177"/>
      <c r="GD2" s="58" t="s">
        <v>183</v>
      </c>
      <c r="GE2" s="176"/>
      <c r="GF2" s="177"/>
      <c r="GG2" s="213" t="s">
        <v>184</v>
      </c>
      <c r="GH2" s="214"/>
      <c r="GI2" s="215"/>
      <c r="GJ2" s="213" t="s">
        <v>185</v>
      </c>
      <c r="GK2" s="214"/>
      <c r="GL2" s="215"/>
      <c r="GM2" s="24" t="s">
        <v>186</v>
      </c>
      <c r="GN2" s="25"/>
      <c r="GO2" s="26"/>
      <c r="GP2" s="24" t="s">
        <v>187</v>
      </c>
      <c r="GQ2" s="25"/>
      <c r="GR2" s="26"/>
      <c r="GS2" s="216" t="s">
        <v>188</v>
      </c>
      <c r="GT2" s="217"/>
      <c r="GU2" s="218"/>
      <c r="GV2" s="216" t="s">
        <v>189</v>
      </c>
      <c r="GW2" s="217"/>
      <c r="GX2" s="218"/>
      <c r="GY2" s="219" t="s">
        <v>190</v>
      </c>
      <c r="GZ2" s="220"/>
      <c r="HA2" s="220"/>
      <c r="HB2" s="221" t="s">
        <v>191</v>
      </c>
      <c r="HC2" s="221"/>
      <c r="HD2" s="221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</row>
    <row r="3" spans="1:238" s="70" customFormat="1" ht="13.35" customHeight="1" x14ac:dyDescent="0.2">
      <c r="A3" s="61"/>
      <c r="B3" s="62" t="s">
        <v>80</v>
      </c>
      <c r="C3" s="63" t="s">
        <v>81</v>
      </c>
      <c r="D3" s="65" t="s">
        <v>82</v>
      </c>
      <c r="E3" s="63" t="s">
        <v>83</v>
      </c>
      <c r="F3" s="63" t="s">
        <v>81</v>
      </c>
      <c r="G3" s="65" t="s">
        <v>82</v>
      </c>
      <c r="H3" s="63" t="s">
        <v>83</v>
      </c>
      <c r="I3" s="63" t="s">
        <v>81</v>
      </c>
      <c r="J3" s="65" t="s">
        <v>82</v>
      </c>
      <c r="K3" s="63" t="s">
        <v>83</v>
      </c>
      <c r="L3" s="65" t="s">
        <v>81</v>
      </c>
      <c r="M3" s="65" t="s">
        <v>82</v>
      </c>
      <c r="N3" s="65" t="s">
        <v>83</v>
      </c>
      <c r="O3" s="65" t="s">
        <v>81</v>
      </c>
      <c r="P3" s="65" t="s">
        <v>82</v>
      </c>
      <c r="Q3" s="65" t="s">
        <v>83</v>
      </c>
      <c r="R3" s="65" t="s">
        <v>81</v>
      </c>
      <c r="S3" s="65" t="s">
        <v>82</v>
      </c>
      <c r="T3" s="65" t="s">
        <v>83</v>
      </c>
      <c r="U3" s="63" t="s">
        <v>81</v>
      </c>
      <c r="V3" s="65" t="s">
        <v>82</v>
      </c>
      <c r="W3" s="63" t="s">
        <v>83</v>
      </c>
      <c r="X3" s="63" t="s">
        <v>81</v>
      </c>
      <c r="Y3" s="65" t="s">
        <v>82</v>
      </c>
      <c r="Z3" s="63" t="s">
        <v>83</v>
      </c>
      <c r="AA3" s="63" t="s">
        <v>81</v>
      </c>
      <c r="AB3" s="65" t="s">
        <v>82</v>
      </c>
      <c r="AC3" s="63" t="s">
        <v>83</v>
      </c>
      <c r="AD3" s="65" t="s">
        <v>81</v>
      </c>
      <c r="AE3" s="65" t="s">
        <v>82</v>
      </c>
      <c r="AF3" s="65" t="s">
        <v>83</v>
      </c>
      <c r="AG3" s="65" t="s">
        <v>81</v>
      </c>
      <c r="AH3" s="65" t="s">
        <v>82</v>
      </c>
      <c r="AI3" s="63" t="s">
        <v>83</v>
      </c>
      <c r="AJ3" s="63" t="s">
        <v>81</v>
      </c>
      <c r="AK3" s="65" t="s">
        <v>82</v>
      </c>
      <c r="AL3" s="63" t="s">
        <v>83</v>
      </c>
      <c r="AM3" s="63" t="s">
        <v>81</v>
      </c>
      <c r="AN3" s="65" t="s">
        <v>82</v>
      </c>
      <c r="AO3" s="63" t="s">
        <v>83</v>
      </c>
      <c r="AP3" s="63" t="s">
        <v>81</v>
      </c>
      <c r="AQ3" s="65" t="s">
        <v>82</v>
      </c>
      <c r="AR3" s="63" t="s">
        <v>83</v>
      </c>
      <c r="AS3" s="65" t="s">
        <v>81</v>
      </c>
      <c r="AT3" s="65" t="s">
        <v>82</v>
      </c>
      <c r="AU3" s="65" t="s">
        <v>83</v>
      </c>
      <c r="AV3" s="65" t="s">
        <v>81</v>
      </c>
      <c r="AW3" s="65" t="s">
        <v>82</v>
      </c>
      <c r="AX3" s="63" t="s">
        <v>83</v>
      </c>
      <c r="AY3" s="63" t="s">
        <v>81</v>
      </c>
      <c r="AZ3" s="65" t="s">
        <v>82</v>
      </c>
      <c r="BA3" s="63" t="s">
        <v>83</v>
      </c>
      <c r="BB3" s="63" t="s">
        <v>81</v>
      </c>
      <c r="BC3" s="65" t="s">
        <v>82</v>
      </c>
      <c r="BD3" s="63" t="s">
        <v>83</v>
      </c>
      <c r="BE3" s="63" t="s">
        <v>81</v>
      </c>
      <c r="BF3" s="65" t="s">
        <v>82</v>
      </c>
      <c r="BG3" s="63" t="s">
        <v>83</v>
      </c>
      <c r="BH3" s="65" t="s">
        <v>81</v>
      </c>
      <c r="BI3" s="65" t="s">
        <v>82</v>
      </c>
      <c r="BJ3" s="65" t="s">
        <v>83</v>
      </c>
      <c r="BK3" s="63" t="s">
        <v>192</v>
      </c>
      <c r="BL3" s="65" t="s">
        <v>82</v>
      </c>
      <c r="BM3" s="63" t="s">
        <v>83</v>
      </c>
      <c r="BN3" s="63" t="s">
        <v>81</v>
      </c>
      <c r="BO3" s="65" t="s">
        <v>82</v>
      </c>
      <c r="BP3" s="63" t="s">
        <v>83</v>
      </c>
      <c r="BQ3" s="63" t="s">
        <v>81</v>
      </c>
      <c r="BR3" s="65" t="s">
        <v>82</v>
      </c>
      <c r="BS3" s="65" t="s">
        <v>83</v>
      </c>
      <c r="BT3" s="65" t="s">
        <v>81</v>
      </c>
      <c r="BU3" s="65" t="s">
        <v>82</v>
      </c>
      <c r="BV3" s="65" t="s">
        <v>83</v>
      </c>
      <c r="BW3" s="65" t="s">
        <v>81</v>
      </c>
      <c r="BX3" s="65" t="s">
        <v>82</v>
      </c>
      <c r="BY3" s="65" t="s">
        <v>83</v>
      </c>
      <c r="BZ3" s="63" t="s">
        <v>81</v>
      </c>
      <c r="CA3" s="65" t="s">
        <v>82</v>
      </c>
      <c r="CB3" s="63" t="s">
        <v>83</v>
      </c>
      <c r="CC3" s="63" t="s">
        <v>81</v>
      </c>
      <c r="CD3" s="65" t="s">
        <v>82</v>
      </c>
      <c r="CE3" s="63" t="s">
        <v>83</v>
      </c>
      <c r="CF3" s="63" t="s">
        <v>81</v>
      </c>
      <c r="CG3" s="65" t="s">
        <v>82</v>
      </c>
      <c r="CH3" s="63" t="s">
        <v>83</v>
      </c>
      <c r="CI3" s="63" t="s">
        <v>81</v>
      </c>
      <c r="CJ3" s="65" t="s">
        <v>82</v>
      </c>
      <c r="CK3" s="63" t="s">
        <v>83</v>
      </c>
      <c r="CL3" s="65" t="s">
        <v>81</v>
      </c>
      <c r="CM3" s="65" t="s">
        <v>82</v>
      </c>
      <c r="CN3" s="65" t="s">
        <v>83</v>
      </c>
      <c r="CO3" s="65" t="s">
        <v>81</v>
      </c>
      <c r="CP3" s="65" t="s">
        <v>82</v>
      </c>
      <c r="CQ3" s="63" t="s">
        <v>83</v>
      </c>
      <c r="CR3" s="63" t="s">
        <v>81</v>
      </c>
      <c r="CS3" s="65" t="s">
        <v>82</v>
      </c>
      <c r="CT3" s="63" t="s">
        <v>83</v>
      </c>
      <c r="CU3" s="63" t="s">
        <v>81</v>
      </c>
      <c r="CV3" s="65" t="s">
        <v>82</v>
      </c>
      <c r="CW3" s="63" t="s">
        <v>83</v>
      </c>
      <c r="CX3" s="65" t="s">
        <v>81</v>
      </c>
      <c r="CY3" s="65" t="s">
        <v>82</v>
      </c>
      <c r="CZ3" s="65" t="s">
        <v>83</v>
      </c>
      <c r="DA3" s="65" t="s">
        <v>81</v>
      </c>
      <c r="DB3" s="65" t="s">
        <v>82</v>
      </c>
      <c r="DC3" s="65" t="s">
        <v>193</v>
      </c>
      <c r="DD3" s="63" t="s">
        <v>81</v>
      </c>
      <c r="DE3" s="65" t="s">
        <v>82</v>
      </c>
      <c r="DF3" s="63" t="s">
        <v>83</v>
      </c>
      <c r="DG3" s="63" t="s">
        <v>81</v>
      </c>
      <c r="DH3" s="65" t="s">
        <v>82</v>
      </c>
      <c r="DI3" s="63" t="s">
        <v>83</v>
      </c>
      <c r="DJ3" s="63" t="s">
        <v>81</v>
      </c>
      <c r="DK3" s="65" t="s">
        <v>82</v>
      </c>
      <c r="DL3" s="63" t="s">
        <v>83</v>
      </c>
      <c r="DM3" s="65" t="s">
        <v>81</v>
      </c>
      <c r="DN3" s="65" t="s">
        <v>82</v>
      </c>
      <c r="DO3" s="65" t="s">
        <v>83</v>
      </c>
      <c r="DP3" s="65" t="s">
        <v>81</v>
      </c>
      <c r="DQ3" s="65" t="s">
        <v>82</v>
      </c>
      <c r="DR3" s="65" t="s">
        <v>83</v>
      </c>
      <c r="DS3" s="63" t="s">
        <v>81</v>
      </c>
      <c r="DT3" s="65" t="s">
        <v>82</v>
      </c>
      <c r="DU3" s="63" t="s">
        <v>83</v>
      </c>
      <c r="DV3" s="63" t="s">
        <v>81</v>
      </c>
      <c r="DW3" s="65" t="s">
        <v>82</v>
      </c>
      <c r="DX3" s="63" t="s">
        <v>83</v>
      </c>
      <c r="DY3" s="63" t="s">
        <v>81</v>
      </c>
      <c r="DZ3" s="65" t="s">
        <v>82</v>
      </c>
      <c r="EA3" s="63" t="s">
        <v>83</v>
      </c>
      <c r="EB3" s="63" t="s">
        <v>81</v>
      </c>
      <c r="EC3" s="65" t="s">
        <v>82</v>
      </c>
      <c r="ED3" s="63" t="s">
        <v>83</v>
      </c>
      <c r="EE3" s="65" t="s">
        <v>81</v>
      </c>
      <c r="EF3" s="65" t="s">
        <v>82</v>
      </c>
      <c r="EG3" s="65" t="s">
        <v>83</v>
      </c>
      <c r="EH3" s="63" t="s">
        <v>81</v>
      </c>
      <c r="EI3" s="65" t="s">
        <v>82</v>
      </c>
      <c r="EJ3" s="63" t="s">
        <v>83</v>
      </c>
      <c r="EK3" s="63" t="s">
        <v>81</v>
      </c>
      <c r="EL3" s="65" t="s">
        <v>82</v>
      </c>
      <c r="EM3" s="63" t="s">
        <v>83</v>
      </c>
      <c r="EN3" s="63" t="s">
        <v>81</v>
      </c>
      <c r="EO3" s="65" t="s">
        <v>82</v>
      </c>
      <c r="EP3" s="63" t="s">
        <v>83</v>
      </c>
      <c r="EQ3" s="63" t="s">
        <v>81</v>
      </c>
      <c r="ER3" s="65" t="s">
        <v>82</v>
      </c>
      <c r="ES3" s="63" t="s">
        <v>83</v>
      </c>
      <c r="ET3" s="65" t="s">
        <v>81</v>
      </c>
      <c r="EU3" s="65" t="s">
        <v>82</v>
      </c>
      <c r="EV3" s="65" t="s">
        <v>83</v>
      </c>
      <c r="EW3" s="63" t="s">
        <v>81</v>
      </c>
      <c r="EX3" s="65" t="s">
        <v>82</v>
      </c>
      <c r="EY3" s="63" t="s">
        <v>83</v>
      </c>
      <c r="EZ3" s="63" t="s">
        <v>81</v>
      </c>
      <c r="FA3" s="65" t="s">
        <v>82</v>
      </c>
      <c r="FB3" s="63" t="s">
        <v>83</v>
      </c>
      <c r="FC3" s="63" t="s">
        <v>81</v>
      </c>
      <c r="FD3" s="65" t="s">
        <v>82</v>
      </c>
      <c r="FE3" s="63" t="s">
        <v>83</v>
      </c>
      <c r="FF3" s="63" t="s">
        <v>81</v>
      </c>
      <c r="FG3" s="65" t="s">
        <v>82</v>
      </c>
      <c r="FH3" s="63" t="s">
        <v>83</v>
      </c>
      <c r="FI3" s="65" t="s">
        <v>81</v>
      </c>
      <c r="FJ3" s="65" t="s">
        <v>82</v>
      </c>
      <c r="FK3" s="65" t="s">
        <v>193</v>
      </c>
      <c r="FL3" s="63" t="s">
        <v>81</v>
      </c>
      <c r="FM3" s="65" t="s">
        <v>82</v>
      </c>
      <c r="FN3" s="63" t="s">
        <v>83</v>
      </c>
      <c r="FO3" s="63" t="s">
        <v>81</v>
      </c>
      <c r="FP3" s="65" t="s">
        <v>82</v>
      </c>
      <c r="FQ3" s="63" t="s">
        <v>83</v>
      </c>
      <c r="FR3" s="63" t="s">
        <v>81</v>
      </c>
      <c r="FS3" s="65" t="s">
        <v>82</v>
      </c>
      <c r="FT3" s="63" t="s">
        <v>83</v>
      </c>
      <c r="FU3" s="63" t="s">
        <v>81</v>
      </c>
      <c r="FV3" s="65" t="s">
        <v>82</v>
      </c>
      <c r="FW3" s="223" t="s">
        <v>83</v>
      </c>
      <c r="FX3" s="65" t="s">
        <v>81</v>
      </c>
      <c r="FY3" s="65" t="s">
        <v>82</v>
      </c>
      <c r="FZ3" s="65" t="s">
        <v>193</v>
      </c>
      <c r="GA3" s="224" t="s">
        <v>81</v>
      </c>
      <c r="GB3" s="225" t="s">
        <v>82</v>
      </c>
      <c r="GC3" s="225" t="s">
        <v>83</v>
      </c>
      <c r="GD3" s="226" t="s">
        <v>81</v>
      </c>
      <c r="GE3" s="225" t="s">
        <v>82</v>
      </c>
      <c r="GF3" s="225" t="s">
        <v>83</v>
      </c>
      <c r="GG3" s="226" t="s">
        <v>81</v>
      </c>
      <c r="GH3" s="225" t="s">
        <v>82</v>
      </c>
      <c r="GI3" s="225" t="s">
        <v>83</v>
      </c>
      <c r="GJ3" s="226" t="s">
        <v>81</v>
      </c>
      <c r="GK3" s="225" t="s">
        <v>82</v>
      </c>
      <c r="GL3" s="225" t="s">
        <v>83</v>
      </c>
      <c r="GM3" s="226" t="s">
        <v>81</v>
      </c>
      <c r="GN3" s="225" t="s">
        <v>82</v>
      </c>
      <c r="GO3" s="225" t="s">
        <v>83</v>
      </c>
      <c r="GP3" s="226" t="s">
        <v>81</v>
      </c>
      <c r="GQ3" s="225" t="s">
        <v>82</v>
      </c>
      <c r="GR3" s="225" t="s">
        <v>83</v>
      </c>
      <c r="GS3" s="226" t="s">
        <v>81</v>
      </c>
      <c r="GT3" s="225" t="s">
        <v>82</v>
      </c>
      <c r="GU3" s="225" t="s">
        <v>83</v>
      </c>
      <c r="GV3" s="226" t="s">
        <v>81</v>
      </c>
      <c r="GW3" s="225" t="s">
        <v>82</v>
      </c>
      <c r="GX3" s="225" t="s">
        <v>83</v>
      </c>
      <c r="GY3" s="226" t="s">
        <v>81</v>
      </c>
      <c r="GZ3" s="225" t="s">
        <v>82</v>
      </c>
      <c r="HA3" s="227" t="s">
        <v>83</v>
      </c>
      <c r="HB3" s="67" t="s">
        <v>81</v>
      </c>
      <c r="HC3" s="65" t="s">
        <v>82</v>
      </c>
      <c r="HD3" s="65" t="s">
        <v>83</v>
      </c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</row>
    <row r="4" spans="1:238" s="70" customFormat="1" ht="13.35" customHeight="1" x14ac:dyDescent="0.2">
      <c r="A4" s="61"/>
      <c r="B4" s="62"/>
      <c r="C4" s="63"/>
      <c r="D4" s="65"/>
      <c r="E4" s="63"/>
      <c r="F4" s="63"/>
      <c r="G4" s="65"/>
      <c r="H4" s="63"/>
      <c r="I4" s="63"/>
      <c r="J4" s="65"/>
      <c r="K4" s="63"/>
      <c r="L4" s="65"/>
      <c r="M4" s="65"/>
      <c r="N4" s="65"/>
      <c r="O4" s="65"/>
      <c r="P4" s="65"/>
      <c r="Q4" s="65"/>
      <c r="R4" s="65"/>
      <c r="S4" s="65"/>
      <c r="T4" s="65"/>
      <c r="U4" s="63"/>
      <c r="V4" s="65"/>
      <c r="W4" s="63"/>
      <c r="X4" s="63"/>
      <c r="Y4" s="65"/>
      <c r="Z4" s="63"/>
      <c r="AA4" s="63"/>
      <c r="AB4" s="65"/>
      <c r="AC4" s="63"/>
      <c r="AD4" s="65"/>
      <c r="AE4" s="65"/>
      <c r="AF4" s="65"/>
      <c r="AG4" s="65"/>
      <c r="AH4" s="65"/>
      <c r="AI4" s="63"/>
      <c r="AJ4" s="63"/>
      <c r="AK4" s="65"/>
      <c r="AL4" s="63"/>
      <c r="AM4" s="63"/>
      <c r="AN4" s="65"/>
      <c r="AO4" s="63"/>
      <c r="AP4" s="63"/>
      <c r="AQ4" s="65"/>
      <c r="AR4" s="63"/>
      <c r="AS4" s="65"/>
      <c r="AT4" s="65"/>
      <c r="AU4" s="65"/>
      <c r="AV4" s="65"/>
      <c r="AW4" s="65"/>
      <c r="AX4" s="63"/>
      <c r="AY4" s="63"/>
      <c r="AZ4" s="65"/>
      <c r="BA4" s="63"/>
      <c r="BB4" s="63"/>
      <c r="BC4" s="65"/>
      <c r="BD4" s="63"/>
      <c r="BE4" s="63"/>
      <c r="BF4" s="65"/>
      <c r="BG4" s="63"/>
      <c r="BH4" s="65"/>
      <c r="BI4" s="65"/>
      <c r="BJ4" s="65"/>
      <c r="BK4" s="63"/>
      <c r="BL4" s="65"/>
      <c r="BM4" s="63"/>
      <c r="BN4" s="63"/>
      <c r="BO4" s="65"/>
      <c r="BP4" s="63"/>
      <c r="BQ4" s="63"/>
      <c r="BR4" s="65"/>
      <c r="BS4" s="65"/>
      <c r="BT4" s="65"/>
      <c r="BU4" s="65"/>
      <c r="BV4" s="65"/>
      <c r="BW4" s="65"/>
      <c r="BX4" s="65"/>
      <c r="BY4" s="65"/>
      <c r="BZ4" s="63"/>
      <c r="CA4" s="65"/>
      <c r="CB4" s="63"/>
      <c r="CC4" s="63"/>
      <c r="CD4" s="65"/>
      <c r="CE4" s="63"/>
      <c r="CF4" s="63"/>
      <c r="CG4" s="65"/>
      <c r="CH4" s="63"/>
      <c r="CI4" s="63"/>
      <c r="CJ4" s="65"/>
      <c r="CK4" s="63"/>
      <c r="CL4" s="65"/>
      <c r="CM4" s="65"/>
      <c r="CN4" s="65"/>
      <c r="CO4" s="65"/>
      <c r="CP4" s="65"/>
      <c r="CQ4" s="63"/>
      <c r="CR4" s="63"/>
      <c r="CS4" s="65"/>
      <c r="CT4" s="63"/>
      <c r="CU4" s="63"/>
      <c r="CV4" s="65"/>
      <c r="CW4" s="63"/>
      <c r="CX4" s="65"/>
      <c r="CY4" s="65"/>
      <c r="CZ4" s="65"/>
      <c r="DA4" s="65"/>
      <c r="DB4" s="65"/>
      <c r="DC4" s="65"/>
      <c r="DD4" s="63"/>
      <c r="DE4" s="65"/>
      <c r="DF4" s="63"/>
      <c r="DG4" s="63"/>
      <c r="DH4" s="65"/>
      <c r="DI4" s="63"/>
      <c r="DJ4" s="63"/>
      <c r="DK4" s="65"/>
      <c r="DL4" s="63"/>
      <c r="DM4" s="65"/>
      <c r="DN4" s="65"/>
      <c r="DO4" s="65"/>
      <c r="DP4" s="65"/>
      <c r="DQ4" s="65"/>
      <c r="DR4" s="65"/>
      <c r="DS4" s="63"/>
      <c r="DT4" s="65"/>
      <c r="DU4" s="63"/>
      <c r="DV4" s="63"/>
      <c r="DW4" s="65"/>
      <c r="DX4" s="63"/>
      <c r="DY4" s="63"/>
      <c r="DZ4" s="65"/>
      <c r="EA4" s="63"/>
      <c r="EB4" s="63"/>
      <c r="EC4" s="65"/>
      <c r="ED4" s="63"/>
      <c r="EE4" s="65"/>
      <c r="EF4" s="65"/>
      <c r="EG4" s="65"/>
      <c r="EH4" s="63"/>
      <c r="EI4" s="65"/>
      <c r="EJ4" s="63"/>
      <c r="EK4" s="63"/>
      <c r="EL4" s="65"/>
      <c r="EM4" s="63"/>
      <c r="EN4" s="63"/>
      <c r="EO4" s="65"/>
      <c r="EP4" s="63"/>
      <c r="EQ4" s="63"/>
      <c r="ER4" s="65"/>
      <c r="ES4" s="63"/>
      <c r="ET4" s="65"/>
      <c r="EU4" s="65"/>
      <c r="EV4" s="65"/>
      <c r="EW4" s="63"/>
      <c r="EX4" s="65"/>
      <c r="EY4" s="63"/>
      <c r="EZ4" s="63"/>
      <c r="FA4" s="65"/>
      <c r="FB4" s="63"/>
      <c r="FC4" s="63"/>
      <c r="FD4" s="65"/>
      <c r="FE4" s="63"/>
      <c r="FF4" s="63"/>
      <c r="FG4" s="65"/>
      <c r="FH4" s="63"/>
      <c r="FI4" s="65"/>
      <c r="FJ4" s="65"/>
      <c r="FK4" s="65"/>
      <c r="FL4" s="63"/>
      <c r="FM4" s="65"/>
      <c r="FN4" s="63"/>
      <c r="FO4" s="63"/>
      <c r="FP4" s="65"/>
      <c r="FQ4" s="63"/>
      <c r="FR4" s="63"/>
      <c r="FS4" s="65"/>
      <c r="FT4" s="63"/>
      <c r="FU4" s="63"/>
      <c r="FV4" s="65"/>
      <c r="FW4" s="223"/>
      <c r="FX4" s="65"/>
      <c r="FY4" s="65"/>
      <c r="FZ4" s="65"/>
      <c r="GA4" s="228"/>
      <c r="GB4" s="229"/>
      <c r="GC4" s="229"/>
      <c r="GD4" s="230"/>
      <c r="GE4" s="229"/>
      <c r="GF4" s="229"/>
      <c r="GG4" s="230"/>
      <c r="GH4" s="229"/>
      <c r="GI4" s="229"/>
      <c r="GJ4" s="230"/>
      <c r="GK4" s="229"/>
      <c r="GL4" s="229"/>
      <c r="GM4" s="230"/>
      <c r="GN4" s="229"/>
      <c r="GO4" s="229"/>
      <c r="GP4" s="230"/>
      <c r="GQ4" s="229"/>
      <c r="GR4" s="229"/>
      <c r="GS4" s="230"/>
      <c r="GT4" s="229"/>
      <c r="GU4" s="229"/>
      <c r="GV4" s="230"/>
      <c r="GW4" s="229"/>
      <c r="GX4" s="229"/>
      <c r="GY4" s="230"/>
      <c r="GZ4" s="229"/>
      <c r="HA4" s="231"/>
      <c r="HB4" s="67"/>
      <c r="HC4" s="65"/>
      <c r="HD4" s="6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</row>
    <row r="5" spans="1:238" s="70" customFormat="1" ht="13.35" customHeight="1" x14ac:dyDescent="0.2">
      <c r="A5" s="61"/>
      <c r="B5" s="62"/>
      <c r="C5" s="63"/>
      <c r="D5" s="65"/>
      <c r="E5" s="63"/>
      <c r="F5" s="63"/>
      <c r="G5" s="65"/>
      <c r="H5" s="63"/>
      <c r="I5" s="63"/>
      <c r="J5" s="65"/>
      <c r="K5" s="63"/>
      <c r="L5" s="65"/>
      <c r="M5" s="65"/>
      <c r="N5" s="65"/>
      <c r="O5" s="65"/>
      <c r="P5" s="65"/>
      <c r="Q5" s="65"/>
      <c r="R5" s="65"/>
      <c r="S5" s="65"/>
      <c r="T5" s="65"/>
      <c r="U5" s="63"/>
      <c r="V5" s="65"/>
      <c r="W5" s="63"/>
      <c r="X5" s="63"/>
      <c r="Y5" s="65"/>
      <c r="Z5" s="63"/>
      <c r="AA5" s="63"/>
      <c r="AB5" s="65"/>
      <c r="AC5" s="63"/>
      <c r="AD5" s="65"/>
      <c r="AE5" s="65"/>
      <c r="AF5" s="65"/>
      <c r="AG5" s="65"/>
      <c r="AH5" s="65"/>
      <c r="AI5" s="63"/>
      <c r="AJ5" s="63"/>
      <c r="AK5" s="65"/>
      <c r="AL5" s="63"/>
      <c r="AM5" s="63"/>
      <c r="AN5" s="65"/>
      <c r="AO5" s="63"/>
      <c r="AP5" s="63"/>
      <c r="AQ5" s="65"/>
      <c r="AR5" s="63"/>
      <c r="AS5" s="65"/>
      <c r="AT5" s="65"/>
      <c r="AU5" s="65"/>
      <c r="AV5" s="65"/>
      <c r="AW5" s="65"/>
      <c r="AX5" s="63"/>
      <c r="AY5" s="63"/>
      <c r="AZ5" s="65"/>
      <c r="BA5" s="63"/>
      <c r="BB5" s="63"/>
      <c r="BC5" s="65"/>
      <c r="BD5" s="63"/>
      <c r="BE5" s="63"/>
      <c r="BF5" s="65"/>
      <c r="BG5" s="63"/>
      <c r="BH5" s="65"/>
      <c r="BI5" s="65"/>
      <c r="BJ5" s="65"/>
      <c r="BK5" s="63"/>
      <c r="BL5" s="65"/>
      <c r="BM5" s="63"/>
      <c r="BN5" s="63"/>
      <c r="BO5" s="65"/>
      <c r="BP5" s="63"/>
      <c r="BQ5" s="63"/>
      <c r="BR5" s="65"/>
      <c r="BS5" s="65"/>
      <c r="BT5" s="65"/>
      <c r="BU5" s="65"/>
      <c r="BV5" s="65"/>
      <c r="BW5" s="65"/>
      <c r="BX5" s="65"/>
      <c r="BY5" s="65"/>
      <c r="BZ5" s="63"/>
      <c r="CA5" s="65"/>
      <c r="CB5" s="63"/>
      <c r="CC5" s="63"/>
      <c r="CD5" s="65"/>
      <c r="CE5" s="63"/>
      <c r="CF5" s="63"/>
      <c r="CG5" s="65"/>
      <c r="CH5" s="63"/>
      <c r="CI5" s="63"/>
      <c r="CJ5" s="65"/>
      <c r="CK5" s="63"/>
      <c r="CL5" s="65"/>
      <c r="CM5" s="65"/>
      <c r="CN5" s="65"/>
      <c r="CO5" s="65"/>
      <c r="CP5" s="65"/>
      <c r="CQ5" s="63"/>
      <c r="CR5" s="63"/>
      <c r="CS5" s="65"/>
      <c r="CT5" s="63"/>
      <c r="CU5" s="63"/>
      <c r="CV5" s="65"/>
      <c r="CW5" s="63"/>
      <c r="CX5" s="65"/>
      <c r="CY5" s="65"/>
      <c r="CZ5" s="65"/>
      <c r="DA5" s="65"/>
      <c r="DB5" s="65"/>
      <c r="DC5" s="65"/>
      <c r="DD5" s="63"/>
      <c r="DE5" s="65"/>
      <c r="DF5" s="63"/>
      <c r="DG5" s="63"/>
      <c r="DH5" s="65"/>
      <c r="DI5" s="63"/>
      <c r="DJ5" s="63"/>
      <c r="DK5" s="65"/>
      <c r="DL5" s="63"/>
      <c r="DM5" s="65"/>
      <c r="DN5" s="65"/>
      <c r="DO5" s="65"/>
      <c r="DP5" s="65"/>
      <c r="DQ5" s="65"/>
      <c r="DR5" s="65"/>
      <c r="DS5" s="63"/>
      <c r="DT5" s="65"/>
      <c r="DU5" s="63"/>
      <c r="DV5" s="63"/>
      <c r="DW5" s="65"/>
      <c r="DX5" s="63"/>
      <c r="DY5" s="63"/>
      <c r="DZ5" s="65"/>
      <c r="EA5" s="63"/>
      <c r="EB5" s="63"/>
      <c r="EC5" s="65"/>
      <c r="ED5" s="63"/>
      <c r="EE5" s="65"/>
      <c r="EF5" s="65"/>
      <c r="EG5" s="65"/>
      <c r="EH5" s="63"/>
      <c r="EI5" s="65"/>
      <c r="EJ5" s="63"/>
      <c r="EK5" s="63"/>
      <c r="EL5" s="65"/>
      <c r="EM5" s="63"/>
      <c r="EN5" s="63"/>
      <c r="EO5" s="65"/>
      <c r="EP5" s="63"/>
      <c r="EQ5" s="63"/>
      <c r="ER5" s="65"/>
      <c r="ES5" s="63"/>
      <c r="ET5" s="65"/>
      <c r="EU5" s="65"/>
      <c r="EV5" s="65"/>
      <c r="EW5" s="63"/>
      <c r="EX5" s="65"/>
      <c r="EY5" s="63"/>
      <c r="EZ5" s="63"/>
      <c r="FA5" s="65"/>
      <c r="FB5" s="63"/>
      <c r="FC5" s="63"/>
      <c r="FD5" s="65"/>
      <c r="FE5" s="63"/>
      <c r="FF5" s="63"/>
      <c r="FG5" s="65"/>
      <c r="FH5" s="63"/>
      <c r="FI5" s="65"/>
      <c r="FJ5" s="65"/>
      <c r="FK5" s="65"/>
      <c r="FL5" s="63"/>
      <c r="FM5" s="65"/>
      <c r="FN5" s="63"/>
      <c r="FO5" s="63"/>
      <c r="FP5" s="65"/>
      <c r="FQ5" s="63"/>
      <c r="FR5" s="63"/>
      <c r="FS5" s="65"/>
      <c r="FT5" s="63"/>
      <c r="FU5" s="63"/>
      <c r="FV5" s="65"/>
      <c r="FW5" s="223"/>
      <c r="FX5" s="65"/>
      <c r="FY5" s="65"/>
      <c r="FZ5" s="65"/>
      <c r="GA5" s="228"/>
      <c r="GB5" s="229"/>
      <c r="GC5" s="229"/>
      <c r="GD5" s="230"/>
      <c r="GE5" s="229"/>
      <c r="GF5" s="229"/>
      <c r="GG5" s="230"/>
      <c r="GH5" s="229"/>
      <c r="GI5" s="229"/>
      <c r="GJ5" s="230"/>
      <c r="GK5" s="229"/>
      <c r="GL5" s="229"/>
      <c r="GM5" s="230"/>
      <c r="GN5" s="229"/>
      <c r="GO5" s="229"/>
      <c r="GP5" s="230"/>
      <c r="GQ5" s="229"/>
      <c r="GR5" s="229"/>
      <c r="GS5" s="230"/>
      <c r="GT5" s="229"/>
      <c r="GU5" s="229"/>
      <c r="GV5" s="230"/>
      <c r="GW5" s="229"/>
      <c r="GX5" s="229"/>
      <c r="GY5" s="230"/>
      <c r="GZ5" s="229"/>
      <c r="HA5" s="231"/>
      <c r="HB5" s="67"/>
      <c r="HC5" s="65"/>
      <c r="HD5" s="6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</row>
    <row r="6" spans="1:238" s="70" customFormat="1" ht="13.35" customHeight="1" x14ac:dyDescent="0.2">
      <c r="A6" s="61"/>
      <c r="B6" s="62"/>
      <c r="C6" s="63"/>
      <c r="D6" s="65"/>
      <c r="E6" s="63"/>
      <c r="F6" s="63"/>
      <c r="G6" s="65"/>
      <c r="H6" s="63"/>
      <c r="I6" s="63"/>
      <c r="J6" s="65"/>
      <c r="K6" s="63"/>
      <c r="L6" s="65"/>
      <c r="M6" s="65"/>
      <c r="N6" s="65"/>
      <c r="O6" s="65"/>
      <c r="P6" s="65"/>
      <c r="Q6" s="65"/>
      <c r="R6" s="65"/>
      <c r="S6" s="65"/>
      <c r="T6" s="65"/>
      <c r="U6" s="63"/>
      <c r="V6" s="65"/>
      <c r="W6" s="63"/>
      <c r="X6" s="63"/>
      <c r="Y6" s="65"/>
      <c r="Z6" s="63"/>
      <c r="AA6" s="63"/>
      <c r="AB6" s="65"/>
      <c r="AC6" s="63"/>
      <c r="AD6" s="65"/>
      <c r="AE6" s="65"/>
      <c r="AF6" s="65"/>
      <c r="AG6" s="65"/>
      <c r="AH6" s="65"/>
      <c r="AI6" s="63"/>
      <c r="AJ6" s="63"/>
      <c r="AK6" s="65"/>
      <c r="AL6" s="63"/>
      <c r="AM6" s="63"/>
      <c r="AN6" s="65"/>
      <c r="AO6" s="63"/>
      <c r="AP6" s="63"/>
      <c r="AQ6" s="65"/>
      <c r="AR6" s="63"/>
      <c r="AS6" s="65"/>
      <c r="AT6" s="65"/>
      <c r="AU6" s="65"/>
      <c r="AV6" s="65"/>
      <c r="AW6" s="65"/>
      <c r="AX6" s="63"/>
      <c r="AY6" s="63"/>
      <c r="AZ6" s="65"/>
      <c r="BA6" s="63"/>
      <c r="BB6" s="63"/>
      <c r="BC6" s="65"/>
      <c r="BD6" s="63"/>
      <c r="BE6" s="63"/>
      <c r="BF6" s="65"/>
      <c r="BG6" s="63"/>
      <c r="BH6" s="65"/>
      <c r="BI6" s="65"/>
      <c r="BJ6" s="65"/>
      <c r="BK6" s="63"/>
      <c r="BL6" s="65"/>
      <c r="BM6" s="63"/>
      <c r="BN6" s="63"/>
      <c r="BO6" s="65"/>
      <c r="BP6" s="63"/>
      <c r="BQ6" s="63"/>
      <c r="BR6" s="65"/>
      <c r="BS6" s="65"/>
      <c r="BT6" s="65"/>
      <c r="BU6" s="65"/>
      <c r="BV6" s="65"/>
      <c r="BW6" s="65"/>
      <c r="BX6" s="65"/>
      <c r="BY6" s="65"/>
      <c r="BZ6" s="63"/>
      <c r="CA6" s="65"/>
      <c r="CB6" s="63"/>
      <c r="CC6" s="63"/>
      <c r="CD6" s="65"/>
      <c r="CE6" s="63"/>
      <c r="CF6" s="63"/>
      <c r="CG6" s="65"/>
      <c r="CH6" s="63"/>
      <c r="CI6" s="63"/>
      <c r="CJ6" s="65"/>
      <c r="CK6" s="63"/>
      <c r="CL6" s="65"/>
      <c r="CM6" s="65"/>
      <c r="CN6" s="65"/>
      <c r="CO6" s="65"/>
      <c r="CP6" s="65"/>
      <c r="CQ6" s="63"/>
      <c r="CR6" s="63"/>
      <c r="CS6" s="65"/>
      <c r="CT6" s="63"/>
      <c r="CU6" s="63"/>
      <c r="CV6" s="65"/>
      <c r="CW6" s="63"/>
      <c r="CX6" s="65"/>
      <c r="CY6" s="65"/>
      <c r="CZ6" s="65"/>
      <c r="DA6" s="65"/>
      <c r="DB6" s="65"/>
      <c r="DC6" s="65"/>
      <c r="DD6" s="63"/>
      <c r="DE6" s="65"/>
      <c r="DF6" s="63"/>
      <c r="DG6" s="63"/>
      <c r="DH6" s="65"/>
      <c r="DI6" s="63"/>
      <c r="DJ6" s="63"/>
      <c r="DK6" s="65"/>
      <c r="DL6" s="63"/>
      <c r="DM6" s="65"/>
      <c r="DN6" s="65"/>
      <c r="DO6" s="65"/>
      <c r="DP6" s="65"/>
      <c r="DQ6" s="65"/>
      <c r="DR6" s="65"/>
      <c r="DS6" s="63"/>
      <c r="DT6" s="65"/>
      <c r="DU6" s="63"/>
      <c r="DV6" s="63"/>
      <c r="DW6" s="65"/>
      <c r="DX6" s="63"/>
      <c r="DY6" s="63"/>
      <c r="DZ6" s="65"/>
      <c r="EA6" s="63"/>
      <c r="EB6" s="63"/>
      <c r="EC6" s="65"/>
      <c r="ED6" s="63"/>
      <c r="EE6" s="65"/>
      <c r="EF6" s="65"/>
      <c r="EG6" s="65"/>
      <c r="EH6" s="63"/>
      <c r="EI6" s="65"/>
      <c r="EJ6" s="63"/>
      <c r="EK6" s="63"/>
      <c r="EL6" s="65"/>
      <c r="EM6" s="63"/>
      <c r="EN6" s="63"/>
      <c r="EO6" s="65"/>
      <c r="EP6" s="63"/>
      <c r="EQ6" s="63"/>
      <c r="ER6" s="65"/>
      <c r="ES6" s="63"/>
      <c r="ET6" s="65"/>
      <c r="EU6" s="65"/>
      <c r="EV6" s="65"/>
      <c r="EW6" s="63"/>
      <c r="EX6" s="65"/>
      <c r="EY6" s="63"/>
      <c r="EZ6" s="63"/>
      <c r="FA6" s="65"/>
      <c r="FB6" s="63"/>
      <c r="FC6" s="63"/>
      <c r="FD6" s="65"/>
      <c r="FE6" s="63"/>
      <c r="FF6" s="63"/>
      <c r="FG6" s="65"/>
      <c r="FH6" s="63"/>
      <c r="FI6" s="65"/>
      <c r="FJ6" s="65"/>
      <c r="FK6" s="65"/>
      <c r="FL6" s="63"/>
      <c r="FM6" s="65"/>
      <c r="FN6" s="63"/>
      <c r="FO6" s="63"/>
      <c r="FP6" s="65"/>
      <c r="FQ6" s="63"/>
      <c r="FR6" s="63"/>
      <c r="FS6" s="65"/>
      <c r="FT6" s="63"/>
      <c r="FU6" s="63"/>
      <c r="FV6" s="65"/>
      <c r="FW6" s="223"/>
      <c r="FX6" s="65"/>
      <c r="FY6" s="65"/>
      <c r="FZ6" s="65"/>
      <c r="GA6" s="228"/>
      <c r="GB6" s="229"/>
      <c r="GC6" s="229"/>
      <c r="GD6" s="230"/>
      <c r="GE6" s="229"/>
      <c r="GF6" s="229"/>
      <c r="GG6" s="230"/>
      <c r="GH6" s="229"/>
      <c r="GI6" s="229"/>
      <c r="GJ6" s="230"/>
      <c r="GK6" s="229"/>
      <c r="GL6" s="229"/>
      <c r="GM6" s="230"/>
      <c r="GN6" s="229"/>
      <c r="GO6" s="229"/>
      <c r="GP6" s="230"/>
      <c r="GQ6" s="229"/>
      <c r="GR6" s="229"/>
      <c r="GS6" s="230"/>
      <c r="GT6" s="229"/>
      <c r="GU6" s="229"/>
      <c r="GV6" s="230"/>
      <c r="GW6" s="229"/>
      <c r="GX6" s="229"/>
      <c r="GY6" s="230"/>
      <c r="GZ6" s="229"/>
      <c r="HA6" s="231"/>
      <c r="HB6" s="67"/>
      <c r="HC6" s="65"/>
      <c r="HD6" s="6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</row>
    <row r="7" spans="1:238" s="70" customFormat="1" ht="13.35" customHeight="1" x14ac:dyDescent="0.2">
      <c r="A7" s="61"/>
      <c r="B7" s="62"/>
      <c r="C7" s="63"/>
      <c r="D7" s="65"/>
      <c r="E7" s="63"/>
      <c r="F7" s="63"/>
      <c r="G7" s="65"/>
      <c r="H7" s="63"/>
      <c r="I7" s="63"/>
      <c r="J7" s="65"/>
      <c r="K7" s="63"/>
      <c r="L7" s="65"/>
      <c r="M7" s="65"/>
      <c r="N7" s="65"/>
      <c r="O7" s="65"/>
      <c r="P7" s="65"/>
      <c r="Q7" s="65"/>
      <c r="R7" s="65"/>
      <c r="S7" s="65"/>
      <c r="T7" s="65"/>
      <c r="U7" s="63"/>
      <c r="V7" s="65"/>
      <c r="W7" s="63"/>
      <c r="X7" s="63"/>
      <c r="Y7" s="65"/>
      <c r="Z7" s="63"/>
      <c r="AA7" s="63"/>
      <c r="AB7" s="65"/>
      <c r="AC7" s="63"/>
      <c r="AD7" s="65"/>
      <c r="AE7" s="65"/>
      <c r="AF7" s="65"/>
      <c r="AG7" s="65"/>
      <c r="AH7" s="65"/>
      <c r="AI7" s="63"/>
      <c r="AJ7" s="63"/>
      <c r="AK7" s="65"/>
      <c r="AL7" s="63"/>
      <c r="AM7" s="63"/>
      <c r="AN7" s="65"/>
      <c r="AO7" s="63"/>
      <c r="AP7" s="63"/>
      <c r="AQ7" s="65"/>
      <c r="AR7" s="63"/>
      <c r="AS7" s="65"/>
      <c r="AT7" s="65"/>
      <c r="AU7" s="65"/>
      <c r="AV7" s="65"/>
      <c r="AW7" s="65"/>
      <c r="AX7" s="63"/>
      <c r="AY7" s="63"/>
      <c r="AZ7" s="65"/>
      <c r="BA7" s="63"/>
      <c r="BB7" s="63"/>
      <c r="BC7" s="65"/>
      <c r="BD7" s="63"/>
      <c r="BE7" s="63"/>
      <c r="BF7" s="65"/>
      <c r="BG7" s="63"/>
      <c r="BH7" s="65"/>
      <c r="BI7" s="65"/>
      <c r="BJ7" s="65"/>
      <c r="BK7" s="63"/>
      <c r="BL7" s="65"/>
      <c r="BM7" s="63"/>
      <c r="BN7" s="63"/>
      <c r="BO7" s="65"/>
      <c r="BP7" s="63"/>
      <c r="BQ7" s="63"/>
      <c r="BR7" s="65"/>
      <c r="BS7" s="65"/>
      <c r="BT7" s="65"/>
      <c r="BU7" s="65"/>
      <c r="BV7" s="65"/>
      <c r="BW7" s="65"/>
      <c r="BX7" s="65"/>
      <c r="BY7" s="65"/>
      <c r="BZ7" s="63"/>
      <c r="CA7" s="65"/>
      <c r="CB7" s="63"/>
      <c r="CC7" s="63"/>
      <c r="CD7" s="65"/>
      <c r="CE7" s="63"/>
      <c r="CF7" s="63"/>
      <c r="CG7" s="65"/>
      <c r="CH7" s="63"/>
      <c r="CI7" s="63"/>
      <c r="CJ7" s="65"/>
      <c r="CK7" s="63"/>
      <c r="CL7" s="65"/>
      <c r="CM7" s="65"/>
      <c r="CN7" s="65"/>
      <c r="CO7" s="65"/>
      <c r="CP7" s="65"/>
      <c r="CQ7" s="63"/>
      <c r="CR7" s="63"/>
      <c r="CS7" s="65"/>
      <c r="CT7" s="63"/>
      <c r="CU7" s="63"/>
      <c r="CV7" s="65"/>
      <c r="CW7" s="63"/>
      <c r="CX7" s="65"/>
      <c r="CY7" s="65"/>
      <c r="CZ7" s="65"/>
      <c r="DA7" s="65"/>
      <c r="DB7" s="65"/>
      <c r="DC7" s="65"/>
      <c r="DD7" s="63"/>
      <c r="DE7" s="65"/>
      <c r="DF7" s="63"/>
      <c r="DG7" s="63"/>
      <c r="DH7" s="65"/>
      <c r="DI7" s="63"/>
      <c r="DJ7" s="63"/>
      <c r="DK7" s="65"/>
      <c r="DL7" s="63"/>
      <c r="DM7" s="65"/>
      <c r="DN7" s="65"/>
      <c r="DO7" s="65"/>
      <c r="DP7" s="65"/>
      <c r="DQ7" s="65"/>
      <c r="DR7" s="65"/>
      <c r="DS7" s="63"/>
      <c r="DT7" s="65"/>
      <c r="DU7" s="63"/>
      <c r="DV7" s="63"/>
      <c r="DW7" s="65"/>
      <c r="DX7" s="63"/>
      <c r="DY7" s="63"/>
      <c r="DZ7" s="65"/>
      <c r="EA7" s="63"/>
      <c r="EB7" s="63"/>
      <c r="EC7" s="65"/>
      <c r="ED7" s="63"/>
      <c r="EE7" s="65"/>
      <c r="EF7" s="65"/>
      <c r="EG7" s="65"/>
      <c r="EH7" s="63"/>
      <c r="EI7" s="65"/>
      <c r="EJ7" s="63"/>
      <c r="EK7" s="63"/>
      <c r="EL7" s="65"/>
      <c r="EM7" s="63"/>
      <c r="EN7" s="63"/>
      <c r="EO7" s="65"/>
      <c r="EP7" s="63"/>
      <c r="EQ7" s="63"/>
      <c r="ER7" s="65"/>
      <c r="ES7" s="63"/>
      <c r="ET7" s="65"/>
      <c r="EU7" s="65"/>
      <c r="EV7" s="65"/>
      <c r="EW7" s="63"/>
      <c r="EX7" s="65"/>
      <c r="EY7" s="63"/>
      <c r="EZ7" s="63"/>
      <c r="FA7" s="65"/>
      <c r="FB7" s="63"/>
      <c r="FC7" s="63"/>
      <c r="FD7" s="65"/>
      <c r="FE7" s="63"/>
      <c r="FF7" s="63"/>
      <c r="FG7" s="65"/>
      <c r="FH7" s="63"/>
      <c r="FI7" s="65"/>
      <c r="FJ7" s="65"/>
      <c r="FK7" s="65"/>
      <c r="FL7" s="63"/>
      <c r="FM7" s="65"/>
      <c r="FN7" s="63"/>
      <c r="FO7" s="63"/>
      <c r="FP7" s="65"/>
      <c r="FQ7" s="63"/>
      <c r="FR7" s="63"/>
      <c r="FS7" s="65"/>
      <c r="FT7" s="63"/>
      <c r="FU7" s="63"/>
      <c r="FV7" s="65"/>
      <c r="FW7" s="223"/>
      <c r="FX7" s="65"/>
      <c r="FY7" s="65"/>
      <c r="FZ7" s="65"/>
      <c r="GA7" s="232"/>
      <c r="GB7" s="233"/>
      <c r="GC7" s="233"/>
      <c r="GD7" s="234"/>
      <c r="GE7" s="233"/>
      <c r="GF7" s="233"/>
      <c r="GG7" s="234"/>
      <c r="GH7" s="233"/>
      <c r="GI7" s="233"/>
      <c r="GJ7" s="234"/>
      <c r="GK7" s="233"/>
      <c r="GL7" s="233"/>
      <c r="GM7" s="234"/>
      <c r="GN7" s="233"/>
      <c r="GO7" s="233"/>
      <c r="GP7" s="234"/>
      <c r="GQ7" s="233"/>
      <c r="GR7" s="233"/>
      <c r="GS7" s="234"/>
      <c r="GT7" s="233"/>
      <c r="GU7" s="233"/>
      <c r="GV7" s="234"/>
      <c r="GW7" s="233"/>
      <c r="GX7" s="233"/>
      <c r="GY7" s="234"/>
      <c r="GZ7" s="233"/>
      <c r="HA7" s="235"/>
      <c r="HB7" s="67"/>
      <c r="HC7" s="65"/>
      <c r="HD7" s="6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</row>
    <row r="8" spans="1:238" s="70" customFormat="1" x14ac:dyDescent="0.2">
      <c r="A8" s="236">
        <v>1</v>
      </c>
      <c r="B8" s="237">
        <f>A8+1</f>
        <v>2</v>
      </c>
      <c r="C8" s="238">
        <f>B8+1</f>
        <v>3</v>
      </c>
      <c r="D8" s="238">
        <f t="shared" ref="D8:BO8" si="0">C8+1</f>
        <v>4</v>
      </c>
      <c r="E8" s="238">
        <f t="shared" si="0"/>
        <v>5</v>
      </c>
      <c r="F8" s="238">
        <f t="shared" si="0"/>
        <v>6</v>
      </c>
      <c r="G8" s="238">
        <f t="shared" si="0"/>
        <v>7</v>
      </c>
      <c r="H8" s="238">
        <f t="shared" si="0"/>
        <v>8</v>
      </c>
      <c r="I8" s="238">
        <f>H8+1</f>
        <v>9</v>
      </c>
      <c r="J8" s="238">
        <f>I8+1</f>
        <v>10</v>
      </c>
      <c r="K8" s="238">
        <f>J8+1</f>
        <v>11</v>
      </c>
      <c r="L8" s="238">
        <f t="shared" si="0"/>
        <v>12</v>
      </c>
      <c r="M8" s="238">
        <f t="shared" si="0"/>
        <v>13</v>
      </c>
      <c r="N8" s="238">
        <f t="shared" si="0"/>
        <v>14</v>
      </c>
      <c r="O8" s="238">
        <f t="shared" si="0"/>
        <v>15</v>
      </c>
      <c r="P8" s="238">
        <f t="shared" si="0"/>
        <v>16</v>
      </c>
      <c r="Q8" s="238">
        <f t="shared" si="0"/>
        <v>17</v>
      </c>
      <c r="R8" s="238">
        <f t="shared" si="0"/>
        <v>18</v>
      </c>
      <c r="S8" s="238">
        <f t="shared" si="0"/>
        <v>19</v>
      </c>
      <c r="T8" s="238">
        <f t="shared" si="0"/>
        <v>20</v>
      </c>
      <c r="U8" s="238">
        <f t="shared" si="0"/>
        <v>21</v>
      </c>
      <c r="V8" s="238">
        <f t="shared" si="0"/>
        <v>22</v>
      </c>
      <c r="W8" s="238">
        <f t="shared" si="0"/>
        <v>23</v>
      </c>
      <c r="X8" s="238">
        <f>W8+1</f>
        <v>24</v>
      </c>
      <c r="Y8" s="238">
        <f>X8+1</f>
        <v>25</v>
      </c>
      <c r="Z8" s="238">
        <f>Y8+1</f>
        <v>26</v>
      </c>
      <c r="AA8" s="238">
        <f t="shared" si="0"/>
        <v>27</v>
      </c>
      <c r="AB8" s="238">
        <f t="shared" si="0"/>
        <v>28</v>
      </c>
      <c r="AC8" s="238">
        <f t="shared" si="0"/>
        <v>29</v>
      </c>
      <c r="AD8" s="238">
        <f t="shared" si="0"/>
        <v>30</v>
      </c>
      <c r="AE8" s="238">
        <f t="shared" si="0"/>
        <v>31</v>
      </c>
      <c r="AF8" s="238">
        <f t="shared" si="0"/>
        <v>32</v>
      </c>
      <c r="AG8" s="238">
        <f t="shared" si="0"/>
        <v>33</v>
      </c>
      <c r="AH8" s="238">
        <f>AG8+1</f>
        <v>34</v>
      </c>
      <c r="AI8" s="238">
        <f>AH8+1</f>
        <v>35</v>
      </c>
      <c r="AJ8" s="238">
        <f t="shared" si="0"/>
        <v>36</v>
      </c>
      <c r="AK8" s="238">
        <f>AJ8+1</f>
        <v>37</v>
      </c>
      <c r="AL8" s="238">
        <f>AK8+1</f>
        <v>38</v>
      </c>
      <c r="AM8" s="238">
        <f>AL8+1</f>
        <v>39</v>
      </c>
      <c r="AN8" s="238">
        <f>AM8+1</f>
        <v>40</v>
      </c>
      <c r="AO8" s="238">
        <f>AN8+1</f>
        <v>41</v>
      </c>
      <c r="AP8" s="238">
        <f t="shared" si="0"/>
        <v>42</v>
      </c>
      <c r="AQ8" s="238">
        <f t="shared" si="0"/>
        <v>43</v>
      </c>
      <c r="AR8" s="238">
        <f t="shared" si="0"/>
        <v>44</v>
      </c>
      <c r="AS8" s="238">
        <f t="shared" si="0"/>
        <v>45</v>
      </c>
      <c r="AT8" s="238">
        <f t="shared" si="0"/>
        <v>46</v>
      </c>
      <c r="AU8" s="238">
        <f t="shared" si="0"/>
        <v>47</v>
      </c>
      <c r="AV8" s="238">
        <f t="shared" si="0"/>
        <v>48</v>
      </c>
      <c r="AW8" s="238">
        <f>AV8+1</f>
        <v>49</v>
      </c>
      <c r="AX8" s="238">
        <f>AW8+1</f>
        <v>50</v>
      </c>
      <c r="AY8" s="238">
        <f t="shared" si="0"/>
        <v>51</v>
      </c>
      <c r="AZ8" s="238">
        <f>AY8+1</f>
        <v>52</v>
      </c>
      <c r="BA8" s="238">
        <f>AZ8+1</f>
        <v>53</v>
      </c>
      <c r="BB8" s="238">
        <f>BA8+1</f>
        <v>54</v>
      </c>
      <c r="BC8" s="238">
        <f>BB8+1</f>
        <v>55</v>
      </c>
      <c r="BD8" s="238">
        <f>BC8+1</f>
        <v>56</v>
      </c>
      <c r="BE8" s="238">
        <f t="shared" si="0"/>
        <v>57</v>
      </c>
      <c r="BF8" s="238">
        <f t="shared" si="0"/>
        <v>58</v>
      </c>
      <c r="BG8" s="238">
        <f t="shared" si="0"/>
        <v>59</v>
      </c>
      <c r="BH8" s="238">
        <f t="shared" si="0"/>
        <v>60</v>
      </c>
      <c r="BI8" s="238">
        <f t="shared" si="0"/>
        <v>61</v>
      </c>
      <c r="BJ8" s="238">
        <f t="shared" si="0"/>
        <v>62</v>
      </c>
      <c r="BK8" s="238">
        <f t="shared" si="0"/>
        <v>63</v>
      </c>
      <c r="BL8" s="238">
        <f>BK8+1</f>
        <v>64</v>
      </c>
      <c r="BM8" s="238">
        <f>BL8+1</f>
        <v>65</v>
      </c>
      <c r="BN8" s="238">
        <f t="shared" si="0"/>
        <v>66</v>
      </c>
      <c r="BO8" s="238">
        <f t="shared" si="0"/>
        <v>67</v>
      </c>
      <c r="BP8" s="238">
        <f t="shared" ref="BP8:DR8" si="1">BO8+1</f>
        <v>68</v>
      </c>
      <c r="BQ8" s="238">
        <f t="shared" si="1"/>
        <v>69</v>
      </c>
      <c r="BR8" s="238">
        <f t="shared" si="1"/>
        <v>70</v>
      </c>
      <c r="BS8" s="238">
        <f t="shared" si="1"/>
        <v>71</v>
      </c>
      <c r="BT8" s="238">
        <f t="shared" si="1"/>
        <v>72</v>
      </c>
      <c r="BU8" s="238">
        <f t="shared" si="1"/>
        <v>73</v>
      </c>
      <c r="BV8" s="238">
        <f t="shared" si="1"/>
        <v>74</v>
      </c>
      <c r="BW8" s="238">
        <f t="shared" si="1"/>
        <v>75</v>
      </c>
      <c r="BX8" s="238">
        <f t="shared" si="1"/>
        <v>76</v>
      </c>
      <c r="BY8" s="238">
        <f t="shared" si="1"/>
        <v>77</v>
      </c>
      <c r="BZ8" s="238">
        <f t="shared" si="1"/>
        <v>78</v>
      </c>
      <c r="CA8" s="238">
        <f t="shared" si="1"/>
        <v>79</v>
      </c>
      <c r="CB8" s="238">
        <f t="shared" si="1"/>
        <v>80</v>
      </c>
      <c r="CC8" s="238">
        <f t="shared" si="1"/>
        <v>81</v>
      </c>
      <c r="CD8" s="238">
        <f t="shared" si="1"/>
        <v>82</v>
      </c>
      <c r="CE8" s="238">
        <f t="shared" si="1"/>
        <v>83</v>
      </c>
      <c r="CF8" s="238">
        <f t="shared" si="1"/>
        <v>84</v>
      </c>
      <c r="CG8" s="238">
        <f t="shared" si="1"/>
        <v>85</v>
      </c>
      <c r="CH8" s="238">
        <f t="shared" si="1"/>
        <v>86</v>
      </c>
      <c r="CI8" s="238">
        <f t="shared" si="1"/>
        <v>87</v>
      </c>
      <c r="CJ8" s="238">
        <f t="shared" si="1"/>
        <v>88</v>
      </c>
      <c r="CK8" s="238">
        <f t="shared" si="1"/>
        <v>89</v>
      </c>
      <c r="CL8" s="238">
        <f t="shared" si="1"/>
        <v>90</v>
      </c>
      <c r="CM8" s="238">
        <f t="shared" si="1"/>
        <v>91</v>
      </c>
      <c r="CN8" s="238">
        <f t="shared" si="1"/>
        <v>92</v>
      </c>
      <c r="CO8" s="238">
        <f t="shared" si="1"/>
        <v>93</v>
      </c>
      <c r="CP8" s="238">
        <f t="shared" si="1"/>
        <v>94</v>
      </c>
      <c r="CQ8" s="238">
        <f t="shared" si="1"/>
        <v>95</v>
      </c>
      <c r="CR8" s="238">
        <f t="shared" si="1"/>
        <v>96</v>
      </c>
      <c r="CS8" s="238">
        <f t="shared" si="1"/>
        <v>97</v>
      </c>
      <c r="CT8" s="238">
        <f t="shared" si="1"/>
        <v>98</v>
      </c>
      <c r="CU8" s="238">
        <f t="shared" si="1"/>
        <v>99</v>
      </c>
      <c r="CV8" s="238">
        <f t="shared" si="1"/>
        <v>100</v>
      </c>
      <c r="CW8" s="238">
        <f t="shared" si="1"/>
        <v>101</v>
      </c>
      <c r="CX8" s="238">
        <f t="shared" si="1"/>
        <v>102</v>
      </c>
      <c r="CY8" s="238">
        <f t="shared" si="1"/>
        <v>103</v>
      </c>
      <c r="CZ8" s="238">
        <f t="shared" si="1"/>
        <v>104</v>
      </c>
      <c r="DA8" s="238">
        <f t="shared" si="1"/>
        <v>105</v>
      </c>
      <c r="DB8" s="238">
        <f t="shared" si="1"/>
        <v>106</v>
      </c>
      <c r="DC8" s="238">
        <f t="shared" si="1"/>
        <v>107</v>
      </c>
      <c r="DD8" s="238">
        <f t="shared" si="1"/>
        <v>108</v>
      </c>
      <c r="DE8" s="238">
        <f t="shared" si="1"/>
        <v>109</v>
      </c>
      <c r="DF8" s="238">
        <f t="shared" si="1"/>
        <v>110</v>
      </c>
      <c r="DG8" s="238">
        <f t="shared" si="1"/>
        <v>111</v>
      </c>
      <c r="DH8" s="238">
        <f t="shared" si="1"/>
        <v>112</v>
      </c>
      <c r="DI8" s="238">
        <f t="shared" si="1"/>
        <v>113</v>
      </c>
      <c r="DJ8" s="238">
        <f t="shared" si="1"/>
        <v>114</v>
      </c>
      <c r="DK8" s="238">
        <f t="shared" si="1"/>
        <v>115</v>
      </c>
      <c r="DL8" s="238">
        <f t="shared" si="1"/>
        <v>116</v>
      </c>
      <c r="DM8" s="238">
        <f t="shared" si="1"/>
        <v>117</v>
      </c>
      <c r="DN8" s="238">
        <f t="shared" si="1"/>
        <v>118</v>
      </c>
      <c r="DO8" s="238">
        <f t="shared" si="1"/>
        <v>119</v>
      </c>
      <c r="DP8" s="238">
        <f t="shared" si="1"/>
        <v>120</v>
      </c>
      <c r="DQ8" s="238">
        <f t="shared" si="1"/>
        <v>121</v>
      </c>
      <c r="DR8" s="238">
        <f t="shared" si="1"/>
        <v>122</v>
      </c>
      <c r="DS8" s="238">
        <v>123</v>
      </c>
      <c r="DT8" s="238">
        <f t="shared" ref="DT8:DY8" si="2">DS8+1</f>
        <v>124</v>
      </c>
      <c r="DU8" s="238">
        <f t="shared" si="2"/>
        <v>125</v>
      </c>
      <c r="DV8" s="238">
        <f t="shared" si="2"/>
        <v>126</v>
      </c>
      <c r="DW8" s="238">
        <f t="shared" si="2"/>
        <v>127</v>
      </c>
      <c r="DX8" s="238">
        <f t="shared" si="2"/>
        <v>128</v>
      </c>
      <c r="DY8" s="238">
        <f t="shared" si="2"/>
        <v>129</v>
      </c>
      <c r="DZ8" s="238">
        <v>127</v>
      </c>
      <c r="EA8" s="238">
        <f>DZ8+1</f>
        <v>128</v>
      </c>
      <c r="EB8" s="238">
        <f>EA8+1</f>
        <v>129</v>
      </c>
      <c r="EC8" s="238">
        <v>133</v>
      </c>
      <c r="ED8" s="238">
        <f>EC8+1</f>
        <v>134</v>
      </c>
      <c r="EE8" s="238">
        <v>135</v>
      </c>
      <c r="EF8" s="238">
        <f>EE8+1</f>
        <v>136</v>
      </c>
      <c r="EG8" s="238">
        <v>137</v>
      </c>
      <c r="EH8" s="238">
        <v>138</v>
      </c>
      <c r="EI8" s="238">
        <f t="shared" ref="EI8:GT8" si="3">EH8+1</f>
        <v>139</v>
      </c>
      <c r="EJ8" s="238">
        <f t="shared" si="3"/>
        <v>140</v>
      </c>
      <c r="EK8" s="238">
        <f t="shared" si="3"/>
        <v>141</v>
      </c>
      <c r="EL8" s="238">
        <f t="shared" si="3"/>
        <v>142</v>
      </c>
      <c r="EM8" s="238">
        <f t="shared" si="3"/>
        <v>143</v>
      </c>
      <c r="EN8" s="238">
        <f t="shared" si="3"/>
        <v>144</v>
      </c>
      <c r="EO8" s="238">
        <f t="shared" si="3"/>
        <v>145</v>
      </c>
      <c r="EP8" s="238">
        <f t="shared" si="3"/>
        <v>146</v>
      </c>
      <c r="EQ8" s="238">
        <f t="shared" si="3"/>
        <v>147</v>
      </c>
      <c r="ER8" s="238">
        <f t="shared" si="3"/>
        <v>148</v>
      </c>
      <c r="ES8" s="238">
        <f t="shared" si="3"/>
        <v>149</v>
      </c>
      <c r="ET8" s="238">
        <f t="shared" si="3"/>
        <v>150</v>
      </c>
      <c r="EU8" s="238">
        <f t="shared" si="3"/>
        <v>151</v>
      </c>
      <c r="EV8" s="238">
        <f t="shared" si="3"/>
        <v>152</v>
      </c>
      <c r="EW8" s="238">
        <f t="shared" si="3"/>
        <v>153</v>
      </c>
      <c r="EX8" s="238">
        <f>EW8+1</f>
        <v>154</v>
      </c>
      <c r="EY8" s="238">
        <f>EX8+1</f>
        <v>155</v>
      </c>
      <c r="EZ8" s="238">
        <f t="shared" si="3"/>
        <v>156</v>
      </c>
      <c r="FA8" s="238">
        <f>EZ8+1</f>
        <v>157</v>
      </c>
      <c r="FB8" s="238">
        <f>FA8+1</f>
        <v>158</v>
      </c>
      <c r="FC8" s="238">
        <f>FB8+1</f>
        <v>159</v>
      </c>
      <c r="FD8" s="238">
        <f>FC8+1</f>
        <v>160</v>
      </c>
      <c r="FE8" s="238">
        <f>FD8+1</f>
        <v>161</v>
      </c>
      <c r="FF8" s="238">
        <f t="shared" si="3"/>
        <v>162</v>
      </c>
      <c r="FG8" s="238">
        <f t="shared" si="3"/>
        <v>163</v>
      </c>
      <c r="FH8" s="238">
        <f t="shared" si="3"/>
        <v>164</v>
      </c>
      <c r="FI8" s="238">
        <f t="shared" si="3"/>
        <v>165</v>
      </c>
      <c r="FJ8" s="238">
        <f t="shared" si="3"/>
        <v>166</v>
      </c>
      <c r="FK8" s="238">
        <f t="shared" si="3"/>
        <v>167</v>
      </c>
      <c r="FL8" s="238">
        <f t="shared" si="3"/>
        <v>168</v>
      </c>
      <c r="FM8" s="238">
        <f>FL8+1</f>
        <v>169</v>
      </c>
      <c r="FN8" s="238">
        <f>FM8+1</f>
        <v>170</v>
      </c>
      <c r="FO8" s="238">
        <f t="shared" si="3"/>
        <v>171</v>
      </c>
      <c r="FP8" s="238">
        <f>FO8+1</f>
        <v>172</v>
      </c>
      <c r="FQ8" s="238">
        <f>FP8+1</f>
        <v>173</v>
      </c>
      <c r="FR8" s="238">
        <f t="shared" si="3"/>
        <v>174</v>
      </c>
      <c r="FS8" s="238">
        <f t="shared" si="3"/>
        <v>175</v>
      </c>
      <c r="FT8" s="238">
        <f t="shared" si="3"/>
        <v>176</v>
      </c>
      <c r="FU8" s="238">
        <f t="shared" si="3"/>
        <v>177</v>
      </c>
      <c r="FV8" s="238">
        <f t="shared" si="3"/>
        <v>178</v>
      </c>
      <c r="FW8" s="239">
        <f t="shared" si="3"/>
        <v>179</v>
      </c>
      <c r="FX8" s="238">
        <f>FW8+1</f>
        <v>180</v>
      </c>
      <c r="FY8" s="238">
        <f>FX8+1</f>
        <v>181</v>
      </c>
      <c r="FZ8" s="238">
        <f>FY8+1</f>
        <v>182</v>
      </c>
      <c r="GA8" s="240">
        <f>FK8+1</f>
        <v>168</v>
      </c>
      <c r="GB8" s="238">
        <f t="shared" si="3"/>
        <v>169</v>
      </c>
      <c r="GC8" s="238">
        <f t="shared" si="3"/>
        <v>170</v>
      </c>
      <c r="GD8" s="238">
        <f t="shared" si="3"/>
        <v>171</v>
      </c>
      <c r="GE8" s="238">
        <f t="shared" si="3"/>
        <v>172</v>
      </c>
      <c r="GF8" s="238">
        <f t="shared" si="3"/>
        <v>173</v>
      </c>
      <c r="GG8" s="238">
        <f t="shared" si="3"/>
        <v>174</v>
      </c>
      <c r="GH8" s="238">
        <f t="shared" si="3"/>
        <v>175</v>
      </c>
      <c r="GI8" s="238">
        <f t="shared" si="3"/>
        <v>176</v>
      </c>
      <c r="GJ8" s="238">
        <f t="shared" si="3"/>
        <v>177</v>
      </c>
      <c r="GK8" s="238">
        <f t="shared" si="3"/>
        <v>178</v>
      </c>
      <c r="GL8" s="238">
        <f t="shared" si="3"/>
        <v>179</v>
      </c>
      <c r="GM8" s="238">
        <f t="shared" si="3"/>
        <v>180</v>
      </c>
      <c r="GN8" s="238">
        <f t="shared" si="3"/>
        <v>181</v>
      </c>
      <c r="GO8" s="238">
        <f t="shared" si="3"/>
        <v>182</v>
      </c>
      <c r="GP8" s="238">
        <f t="shared" si="3"/>
        <v>183</v>
      </c>
      <c r="GQ8" s="238">
        <f t="shared" si="3"/>
        <v>184</v>
      </c>
      <c r="GR8" s="238">
        <f t="shared" si="3"/>
        <v>185</v>
      </c>
      <c r="GS8" s="238">
        <f t="shared" si="3"/>
        <v>186</v>
      </c>
      <c r="GT8" s="238">
        <f t="shared" si="3"/>
        <v>187</v>
      </c>
      <c r="GU8" s="238">
        <f t="shared" ref="GU8:HD8" si="4">GT8+1</f>
        <v>188</v>
      </c>
      <c r="GV8" s="238">
        <f t="shared" si="4"/>
        <v>189</v>
      </c>
      <c r="GW8" s="238">
        <f t="shared" si="4"/>
        <v>190</v>
      </c>
      <c r="GX8" s="238">
        <f t="shared" si="4"/>
        <v>191</v>
      </c>
      <c r="GY8" s="238">
        <f t="shared" si="4"/>
        <v>192</v>
      </c>
      <c r="GZ8" s="238">
        <f t="shared" si="4"/>
        <v>193</v>
      </c>
      <c r="HA8" s="239">
        <f t="shared" si="4"/>
        <v>194</v>
      </c>
      <c r="HB8" s="238">
        <f t="shared" si="4"/>
        <v>195</v>
      </c>
      <c r="HC8" s="238">
        <f t="shared" si="4"/>
        <v>196</v>
      </c>
      <c r="HD8" s="238">
        <f t="shared" si="4"/>
        <v>197</v>
      </c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</row>
    <row r="9" spans="1:238" s="70" customFormat="1" ht="15.75" x14ac:dyDescent="0.2">
      <c r="A9" s="77"/>
      <c r="B9" s="130" t="s">
        <v>84</v>
      </c>
      <c r="C9" s="241" t="s">
        <v>85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97"/>
      <c r="FY9" s="97"/>
      <c r="FZ9" s="97"/>
      <c r="GA9" s="244"/>
      <c r="GD9" s="244"/>
      <c r="GG9" s="244"/>
      <c r="GJ9" s="244"/>
      <c r="GM9" s="244"/>
      <c r="GP9" s="244"/>
      <c r="GS9" s="244"/>
      <c r="GV9" s="244"/>
      <c r="GY9" s="244"/>
      <c r="HB9" s="245"/>
      <c r="HC9" s="246"/>
      <c r="HD9" s="246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</row>
    <row r="10" spans="1:238" s="70" customFormat="1" ht="15.75" outlineLevel="1" x14ac:dyDescent="0.25">
      <c r="A10" s="85">
        <v>1</v>
      </c>
      <c r="B10" s="86" t="s">
        <v>86</v>
      </c>
      <c r="C10" s="87">
        <f t="shared" ref="C10:C15" si="5">SUM(D10:E10)</f>
        <v>23173658.010000002</v>
      </c>
      <c r="D10" s="247">
        <v>23173658.010000002</v>
      </c>
      <c r="E10" s="87"/>
      <c r="F10" s="87">
        <f>SUM(G10:H10)</f>
        <v>25833126.920000002</v>
      </c>
      <c r="G10" s="248">
        <v>25833126.920000002</v>
      </c>
      <c r="H10" s="87"/>
      <c r="I10" s="87">
        <f>SUM(J10:K10)</f>
        <v>30253319.210000001</v>
      </c>
      <c r="J10" s="88">
        <v>30253319.210000001</v>
      </c>
      <c r="K10" s="87"/>
      <c r="L10" s="91">
        <f>IF(C10=0," ",IF(F10/C10*100&gt;200,"СВ.200",F10/C10))</f>
        <v>1.1147625855552186</v>
      </c>
      <c r="M10" s="91">
        <f>IF(D10=0," ",IF(G10/D10*100&gt;200,"СВ.200",G10/D10))</f>
        <v>1.1147625855552186</v>
      </c>
      <c r="N10" s="91" t="str">
        <f>IF(E10=0," ",IF(H10/E10*100&gt;200,"СВ.200",H10/E10))</f>
        <v xml:space="preserve"> </v>
      </c>
      <c r="O10" s="91">
        <f>IF(I10=0," ",IF(F10/I10*100&gt;200,"СВ.200",F10/I10))</f>
        <v>0.85389397244918042</v>
      </c>
      <c r="P10" s="91">
        <f>IF(J10=0," ",IF(G10/J10*100&gt;200,"СВ.200",G10/J10))</f>
        <v>0.85389397244918042</v>
      </c>
      <c r="Q10" s="91" t="str">
        <f>IF(K10=0," ",IF(H10/K10*100&gt;200,"СВ.200",H10/K10))</f>
        <v xml:space="preserve"> </v>
      </c>
      <c r="R10" s="87">
        <f t="shared" ref="R10:R15" si="6">S10</f>
        <v>3000000</v>
      </c>
      <c r="S10" s="137">
        <v>3000000</v>
      </c>
      <c r="T10" s="87"/>
      <c r="U10" s="87">
        <f>SUM(V10:W10)</f>
        <v>3858582.7</v>
      </c>
      <c r="V10" s="137">
        <v>3858582.7</v>
      </c>
      <c r="W10" s="87"/>
      <c r="X10" s="87">
        <f>SUM(Y10:Z10)</f>
        <v>3478414.06</v>
      </c>
      <c r="Y10" s="137">
        <v>3478414.06</v>
      </c>
      <c r="Z10" s="87"/>
      <c r="AA10" s="91">
        <f>IF(R10=0," ",IF(U10/R10*100&gt;200,"СВ.200",U10/R10))</f>
        <v>1.2861942333333334</v>
      </c>
      <c r="AB10" s="91">
        <f>IF(S10=0," ",IF(V10/S10*100&gt;200,"СВ.200",V10/S10))</f>
        <v>1.2861942333333334</v>
      </c>
      <c r="AC10" s="91" t="str">
        <f>IF(T10=0," ",IF(W10/T10*100&gt;200,"СВ.200",W10/T10))</f>
        <v xml:space="preserve"> </v>
      </c>
      <c r="AD10" s="91">
        <f>IF(X10=0," ",IF(U10/X10*100&gt;200,"СВ.200",U10/X10))</f>
        <v>1.1092936704608423</v>
      </c>
      <c r="AE10" s="91">
        <f>IF(Y10=0," ",IF(V10/Y10*100&gt;200,"СВ.200",V10/Y10))</f>
        <v>1.1092936704608423</v>
      </c>
      <c r="AF10" s="91" t="str">
        <f>IF(Z10=0," ",IF(W10/Z10*100&gt;200,"СВ.200",W10/Z10))</f>
        <v xml:space="preserve"> </v>
      </c>
      <c r="AG10" s="87">
        <f t="shared" ref="AG10:AG15" si="7">AH10</f>
        <v>0</v>
      </c>
      <c r="AH10" s="137">
        <v>0</v>
      </c>
      <c r="AI10" s="87"/>
      <c r="AJ10" s="249">
        <f>SUM(AK10:AL10)</f>
        <v>0</v>
      </c>
      <c r="AK10" s="250">
        <v>0</v>
      </c>
      <c r="AL10" s="87"/>
      <c r="AM10" s="249">
        <f>SUM(AN10:AO10)</f>
        <v>0</v>
      </c>
      <c r="AN10" s="137">
        <v>0</v>
      </c>
      <c r="AO10" s="87"/>
      <c r="AP10" s="91" t="str">
        <f>IF(AG10=0," ",IF(AJ10/AG10*100&gt;200,"СВ.200",AJ10/AG10))</f>
        <v xml:space="preserve"> </v>
      </c>
      <c r="AQ10" s="91" t="str">
        <f>IF(AH10=0," ",IF(AK10/AH10*100&gt;200,"СВ.200",AK10/AH10))</f>
        <v xml:space="preserve"> </v>
      </c>
      <c r="AR10" s="91" t="str">
        <f>IF(AI10=0," ",IF(AL10/AI10*100&gt;200,"СВ.200",AL10/AI10))</f>
        <v xml:space="preserve"> </v>
      </c>
      <c r="AS10" s="91" t="str">
        <f>IF(AM10=0," ",IF(AJ10/AM10*100&gt;200,"СВ.200",AJ10/AM10))</f>
        <v xml:space="preserve"> </v>
      </c>
      <c r="AT10" s="91" t="str">
        <f>IF(AN10=0," ",IF(AK10/AN10*100&gt;200,"СВ.200",AK10/AN10))</f>
        <v xml:space="preserve"> </v>
      </c>
      <c r="AU10" s="91" t="str">
        <f>IF(AO10=0," ",IF(AL10/AO10*100&gt;200,"СВ.200",AL10/AO10))</f>
        <v xml:space="preserve"> </v>
      </c>
      <c r="AV10" s="87">
        <f t="shared" ref="AV10:AV15" si="8">AW10</f>
        <v>0</v>
      </c>
      <c r="AW10" s="137">
        <v>0</v>
      </c>
      <c r="AX10" s="87"/>
      <c r="AY10" s="87">
        <f>SUM(AZ10:BA10)</f>
        <v>0</v>
      </c>
      <c r="AZ10" s="137">
        <v>0</v>
      </c>
      <c r="BA10" s="87"/>
      <c r="BB10" s="87">
        <f>SUM(BC10:BD10)</f>
        <v>0</v>
      </c>
      <c r="BC10" s="137">
        <v>0</v>
      </c>
      <c r="BD10" s="87"/>
      <c r="BE10" s="91" t="str">
        <f>IF(AV10=0," ",IF(AY10/AV10*100&gt;200,"СВ.200",AY10/AV10))</f>
        <v xml:space="preserve"> </v>
      </c>
      <c r="BF10" s="91" t="str">
        <f>IF(AW10=0," ",IF(AZ10/AW10*100&gt;200,"СВ.200",AZ10/AW10))</f>
        <v xml:space="preserve"> </v>
      </c>
      <c r="BG10" s="91" t="str">
        <f>IF(AX10=0," ",IF(BA10/AX10*100&gt;200,"СВ.200",BA10/AX10))</f>
        <v xml:space="preserve"> </v>
      </c>
      <c r="BH10" s="91" t="str">
        <f>IF(BB10=0," ",IF(AY10/BB10*100&gt;200,"СВ.200",AY10/BB10))</f>
        <v xml:space="preserve"> </v>
      </c>
      <c r="BI10" s="91" t="str">
        <f>IF(BC10=0," ",IF(AZ10/BC10*100&gt;200,"СВ.200",AZ10/BC10))</f>
        <v xml:space="preserve"> </v>
      </c>
      <c r="BJ10" s="91" t="str">
        <f>IF(BD10=0," ",IF(BA10/BD10*100&gt;200,"СВ.200",BA10/BD10))</f>
        <v xml:space="preserve"> </v>
      </c>
      <c r="BK10" s="87">
        <f t="shared" ref="BK10:BK15" si="9">BL10</f>
        <v>88192.19</v>
      </c>
      <c r="BL10" s="137">
        <v>88192.19</v>
      </c>
      <c r="BM10" s="87"/>
      <c r="BN10" s="95">
        <f>SUM(BO10:BP10)</f>
        <v>89726.09</v>
      </c>
      <c r="BO10" s="137">
        <v>89726.09</v>
      </c>
      <c r="BP10" s="87"/>
      <c r="BQ10" s="95">
        <f>SUM(BR10:BS10)</f>
        <v>756229.97</v>
      </c>
      <c r="BR10" s="137">
        <v>756229.97</v>
      </c>
      <c r="BS10" s="87"/>
      <c r="BT10" s="91">
        <f>IF(BK10=0," ",IF(BN10/BK10*100&gt;200,"СВ.200",BN10/BK10))</f>
        <v>1.0173926965641742</v>
      </c>
      <c r="BU10" s="91">
        <f>IF(BL10=0," ",IF(BO10/BL10*100&gt;200,"СВ.200",BO10/BL10))</f>
        <v>1.0173926965641742</v>
      </c>
      <c r="BV10" s="91" t="str">
        <f>IF(BM10=0," ",IF(BP10/BM10*100&gt;200,"СВ.200",BP10/BM10))</f>
        <v xml:space="preserve"> </v>
      </c>
      <c r="BW10" s="91">
        <f>IF(BQ10=0," ",IF(BN10/BQ10*100&gt;200,"СВ.200",BN10/BQ10))</f>
        <v>0.11864921195863211</v>
      </c>
      <c r="BX10" s="91">
        <f>IF(BR10=0," ",IF(BO10/BR10*100&gt;200,"СВ.200",BO10/BR10))</f>
        <v>0.11864921195863211</v>
      </c>
      <c r="BY10" s="91" t="str">
        <f>IF(BS10=0," ",IF(BP10/BS10*100&gt;200,"СВ.200",BP10/BS10))</f>
        <v xml:space="preserve"> </v>
      </c>
      <c r="BZ10" s="87">
        <f t="shared" ref="BZ10:BZ15" si="10">CA10</f>
        <v>300000</v>
      </c>
      <c r="CA10" s="137">
        <v>300000</v>
      </c>
      <c r="CB10" s="87"/>
      <c r="CC10" s="87">
        <f>SUM(CD10:CE10)</f>
        <v>411541.55</v>
      </c>
      <c r="CD10" s="137">
        <v>411541.55</v>
      </c>
      <c r="CE10" s="87"/>
      <c r="CF10" s="87">
        <f>SUM(CG10:CH10)</f>
        <v>490952.21</v>
      </c>
      <c r="CG10" s="137">
        <v>490952.21</v>
      </c>
      <c r="CH10" s="87"/>
      <c r="CI10" s="91">
        <f>IF(CC10=0," ",IF(CC10/BZ10*100&gt;200,"СВ.200",CC10/BZ10))</f>
        <v>1.3718051666666666</v>
      </c>
      <c r="CJ10" s="91">
        <f>IF(CD10=0," ",IF(CD10/CA10*100&gt;200,"СВ.200",CD10/CA10))</f>
        <v>1.3718051666666666</v>
      </c>
      <c r="CK10" s="91" t="str">
        <f>IF(CB10=0," ",IF(CE10/CB10*100&gt;200,"СВ.200",CE10/CB10))</f>
        <v xml:space="preserve"> </v>
      </c>
      <c r="CL10" s="91">
        <f>IF(CC10=0," ",IF(CF10/CC10*100&gt;200,"СВ.200",CF10/CC10))</f>
        <v>1.192959034148557</v>
      </c>
      <c r="CM10" s="91">
        <f>IF(CD10=0," ",IF(CG10/CD10*100&gt;200,"СВ.200",CG10/CD10))</f>
        <v>1.192959034148557</v>
      </c>
      <c r="CN10" s="91" t="str">
        <f>IF(CH10=0," ",IF(CE10/CH10*100&gt;200,"СВ.200",CE10/CH10))</f>
        <v xml:space="preserve"> </v>
      </c>
      <c r="CO10" s="87">
        <f t="shared" ref="CO10:CO15" si="11">CP10</f>
        <v>5209333.33</v>
      </c>
      <c r="CP10" s="137">
        <v>5209333.33</v>
      </c>
      <c r="CQ10" s="87"/>
      <c r="CR10" s="87">
        <f>SUM(CS10:CT10)</f>
        <v>5693000.3300000001</v>
      </c>
      <c r="CS10" s="137">
        <v>5693000.3300000001</v>
      </c>
      <c r="CT10" s="87"/>
      <c r="CU10" s="87">
        <f>SUM(CV10:CW10)</f>
        <v>9617000</v>
      </c>
      <c r="CV10" s="137">
        <v>9617000</v>
      </c>
      <c r="CW10" s="87"/>
      <c r="CX10" s="91">
        <f>IF(CO10=0," ",IF(CR10/CO10*100&gt;200,"СВ.200",CR10/CO10))</f>
        <v>1.092846237581806</v>
      </c>
      <c r="CY10" s="91">
        <f>IF(CP10=0," ",IF(CS10/CP10*100&gt;200,"СВ.200",CS10/CP10))</f>
        <v>1.092846237581806</v>
      </c>
      <c r="CZ10" s="91" t="str">
        <f>IF(CQ10=0," ",IF(CT10/CQ10*100&gt;200,"СВ.200",CT10/CQ10))</f>
        <v xml:space="preserve"> </v>
      </c>
      <c r="DA10" s="91">
        <f>IF(CU10=0," ",IF(CR10/CU10*100&gt;200,"СВ.200",CR10/CU10))</f>
        <v>0.59197258292606847</v>
      </c>
      <c r="DB10" s="91">
        <f>IF(CV10=0," ",IF(CS10/CV10*100&gt;200,"СВ.200",CS10/CV10))</f>
        <v>0.59197258292606847</v>
      </c>
      <c r="DC10" s="89"/>
      <c r="DD10" s="87">
        <f t="shared" ref="DD10:DD15" si="12">SUM(DE10:DF10)</f>
        <v>2500000</v>
      </c>
      <c r="DE10" s="137">
        <v>2500000</v>
      </c>
      <c r="DF10" s="87"/>
      <c r="DG10" s="87">
        <f t="shared" ref="DG10:DG16" si="13">SUM(DH10:DI10)</f>
        <v>2666448.3199999998</v>
      </c>
      <c r="DH10" s="137">
        <v>2666448.3199999998</v>
      </c>
      <c r="DI10" s="87"/>
      <c r="DJ10" s="87">
        <f t="shared" ref="DJ10:DJ16" si="14">SUM(DK10:DL10)</f>
        <v>3733474.22</v>
      </c>
      <c r="DK10" s="137">
        <v>3733474.22</v>
      </c>
      <c r="DL10" s="87"/>
      <c r="DM10" s="91">
        <f t="shared" ref="DM10:DO16" si="15">IF(DD10=0," ",IF(DG10/DD10*100&gt;200,"СВ.200",DG10/DD10))</f>
        <v>1.066579328</v>
      </c>
      <c r="DN10" s="91">
        <f t="shared" si="15"/>
        <v>1.066579328</v>
      </c>
      <c r="DO10" s="91" t="str">
        <f t="shared" si="15"/>
        <v xml:space="preserve"> </v>
      </c>
      <c r="DP10" s="91">
        <f t="shared" ref="DP10:DR16" si="16">IF(DJ10=0," ",IF(DG10/DJ10*100&gt;200,"СВ.200",DG10/DJ10))</f>
        <v>0.71420027643849637</v>
      </c>
      <c r="DQ10" s="91">
        <f>IF(DK10=0," ",IF(DH10/DK10*100&gt;200,"СВ.200",DH10/DK10))</f>
        <v>0.71420027643849637</v>
      </c>
      <c r="DR10" s="91" t="str">
        <f t="shared" si="16"/>
        <v xml:space="preserve"> </v>
      </c>
      <c r="DS10" s="251">
        <f t="shared" ref="DS10:DS15" si="17">DT10</f>
        <v>0</v>
      </c>
      <c r="DT10" s="137">
        <v>0</v>
      </c>
      <c r="DU10" s="87"/>
      <c r="DV10" s="251">
        <f t="shared" ref="DV10:DV15" si="18">DW10</f>
        <v>0</v>
      </c>
      <c r="DW10" s="137">
        <v>0</v>
      </c>
      <c r="DX10" s="87"/>
      <c r="DY10" s="251">
        <f t="shared" ref="DY10:DY15" si="19">DZ10</f>
        <v>0</v>
      </c>
      <c r="DZ10" s="137">
        <v>0</v>
      </c>
      <c r="EA10" s="87"/>
      <c r="EB10" s="91" t="str">
        <f>IF(DS10=0," ",IF(DV10/DS10*100&gt;200,"СВ.200",DV10/DS10))</f>
        <v xml:space="preserve"> </v>
      </c>
      <c r="EC10" s="91" t="str">
        <f>IF(DT10=0," ",IF(DW10/DT10*100&gt;200,"СВ.200",DW10/DT10))</f>
        <v xml:space="preserve"> </v>
      </c>
      <c r="ED10" s="91" t="str">
        <f>IF(DU10=0," ",IF(DX10/DU10*100&gt;200,"СВ.200",DX10/DU10))</f>
        <v xml:space="preserve"> </v>
      </c>
      <c r="EE10" s="91" t="str">
        <f>IF(DY10=0," ",IF(DV10/DY10*100&gt;200,"СВ.200",DV10/DY10))</f>
        <v xml:space="preserve"> </v>
      </c>
      <c r="EF10" s="91" t="str">
        <f>IF(DZ10=0," ",IF(DW10/DZ10*100&gt;200,"СВ.200",DW10/DZ10))</f>
        <v xml:space="preserve"> </v>
      </c>
      <c r="EG10" s="91" t="str">
        <f>IF(EA10=0," ",IF(DX10/EA10*100&gt;200,"СВ.200",DX10/EA10))</f>
        <v xml:space="preserve"> </v>
      </c>
      <c r="EH10" s="87">
        <f t="shared" ref="EH10:EH15" si="20">EI10</f>
        <v>597129.81999999995</v>
      </c>
      <c r="EI10" s="137">
        <v>597129.81999999995</v>
      </c>
      <c r="EJ10" s="87"/>
      <c r="EK10" s="87">
        <f t="shared" ref="EK10:EK15" si="21">EL10</f>
        <v>695558.43</v>
      </c>
      <c r="EL10" s="137">
        <v>695558.43</v>
      </c>
      <c r="EM10" s="87"/>
      <c r="EN10" s="87">
        <f t="shared" ref="EN10:EN15" si="22">EO10</f>
        <v>744295.61</v>
      </c>
      <c r="EO10" s="137">
        <v>744295.61</v>
      </c>
      <c r="EP10" s="87"/>
      <c r="EQ10" s="91">
        <f>IF(EH10=0," ",IF(EK10/EH10*100&gt;200,"СВ.200",EK10/EH10))</f>
        <v>1.1648361992707048</v>
      </c>
      <c r="ER10" s="91">
        <f>IF(EI10=0," ",IF(EL10/EI10*100&gt;200,"СВ.200",EL10/EI10))</f>
        <v>1.1648361992707048</v>
      </c>
      <c r="ES10" s="91" t="str">
        <f>IF(EJ10=0," ",IF(EM10/EJ10*100&gt;200,"СВ.200",EM10/EJ10))</f>
        <v xml:space="preserve"> </v>
      </c>
      <c r="ET10" s="91">
        <f>IF(EN10=0," ",IF(EK10/EN10*100&gt;200,"СВ.200",EK10/EN10))</f>
        <v>0.93451905486853548</v>
      </c>
      <c r="EU10" s="91">
        <f>IF(EO10=0," ",IF(EL10/EO10*100&gt;200,"СВ.200",EL10/EO10))</f>
        <v>0.93451905486853548</v>
      </c>
      <c r="EV10" s="91" t="str">
        <f>IF(EP10=0," ",IF(EM10/EP10*100&gt;200,"СВ.200",EM10/EP10))</f>
        <v xml:space="preserve"> </v>
      </c>
      <c r="EW10" s="87">
        <f t="shared" ref="EW10:EW15" si="23">EX10</f>
        <v>0</v>
      </c>
      <c r="EX10" s="137">
        <v>0</v>
      </c>
      <c r="EY10" s="87"/>
      <c r="EZ10" s="87">
        <f t="shared" ref="EZ10:EZ15" si="24">FA10+FB10</f>
        <v>0</v>
      </c>
      <c r="FA10" s="137">
        <v>0</v>
      </c>
      <c r="FB10" s="87"/>
      <c r="FC10" s="87">
        <f t="shared" ref="FC10:FC15" si="25">FD10+FE10</f>
        <v>0</v>
      </c>
      <c r="FD10" s="137">
        <v>0</v>
      </c>
      <c r="FE10" s="87"/>
      <c r="FF10" s="91" t="str">
        <f>IF(EW10=0," ",IF(EZ10/EW10*100&gt;200,"СВ.200",EZ10/EW10))</f>
        <v xml:space="preserve"> </v>
      </c>
      <c r="FG10" s="91" t="str">
        <f>IF(EX10=0," ",IF(FA10/EX10*100&gt;200,"СВ.200",FA10/EX10))</f>
        <v xml:space="preserve"> </v>
      </c>
      <c r="FH10" s="91" t="str">
        <f>IF(EY10=0," ",IF(FB10/EY10*100&gt;200,"СВ.200",FB10/EY10))</f>
        <v xml:space="preserve"> </v>
      </c>
      <c r="FI10" s="91" t="str">
        <f>IF(FC10=0," ",IF(EZ10/FC10*100&gt;200,"СВ.200",EZ10/FC10))</f>
        <v xml:space="preserve"> </v>
      </c>
      <c r="FJ10" s="91" t="str">
        <f t="shared" ref="FJ10:FK16" si="26">IF(FD10=0," ",IF(FA10/FD10*100&gt;200,"СВ.200",FA10/FD10))</f>
        <v xml:space="preserve"> </v>
      </c>
      <c r="FK10" s="91" t="str">
        <f t="shared" si="26"/>
        <v xml:space="preserve"> </v>
      </c>
      <c r="FL10" s="87">
        <f t="shared" ref="FL10:FL15" si="27">FM10</f>
        <v>494295.67</v>
      </c>
      <c r="FM10" s="94">
        <v>494295.67</v>
      </c>
      <c r="FN10" s="87"/>
      <c r="FO10" s="87">
        <f t="shared" ref="FO10:FO15" si="28">FP10+FQ10</f>
        <v>478125.65</v>
      </c>
      <c r="FP10" s="94">
        <v>478125.65</v>
      </c>
      <c r="FQ10" s="87"/>
      <c r="FR10" s="87">
        <f t="shared" ref="FR10:FR15" si="29">FS10+FT10</f>
        <v>536446.9</v>
      </c>
      <c r="FS10" s="87">
        <v>536446.9</v>
      </c>
      <c r="FT10" s="87"/>
      <c r="FU10" s="91">
        <f t="shared" ref="FU10:FW37" si="30">IF(FL10=0," ",IF(FO10/FL10*100&gt;200,"СВ.200",FO10/FL10))</f>
        <v>0.96728674560309225</v>
      </c>
      <c r="FV10" s="91">
        <f t="shared" si="30"/>
        <v>0.96728674560309225</v>
      </c>
      <c r="FW10" s="103" t="str">
        <f t="shared" si="30"/>
        <v xml:space="preserve"> </v>
      </c>
      <c r="FX10" s="91">
        <f t="shared" ref="FX10:FZ16" si="31">IF(FR10=0," ",IF(FO10/FR10*100&gt;200,"СВ.200",FO10/FR10))</f>
        <v>0.89128234313591892</v>
      </c>
      <c r="FY10" s="91">
        <f t="shared" si="31"/>
        <v>0.89128234313591892</v>
      </c>
      <c r="FZ10" s="91" t="str">
        <f t="shared" si="31"/>
        <v xml:space="preserve"> </v>
      </c>
      <c r="GA10" s="252">
        <f>I10/'[1]исп.мун.образ01.01.2025-налогов'!I10</f>
        <v>0.20567689311048795</v>
      </c>
      <c r="GB10" s="253">
        <f>J10/'[1]исп.мун.образ01.01.2025-налогов'!J10</f>
        <v>0.20567689311048795</v>
      </c>
      <c r="GC10" s="246"/>
      <c r="GD10" s="254">
        <f>F10/'[1]исп.мун.образ01.01.2025-налогов'!F10</f>
        <v>0.152920103086292</v>
      </c>
      <c r="GE10" s="253">
        <f>G10/'[1]исп.мун.образ01.01.2025-налогов'!G10</f>
        <v>0.152920103086292</v>
      </c>
      <c r="GF10" s="246"/>
      <c r="GG10" s="96">
        <f>IF(X10&lt;=0," ",IF(I10&lt;=0," ",IF(X10/I10*100&gt;200,"СВ.200",X10/I10)))</f>
        <v>0.11497627866400316</v>
      </c>
      <c r="GH10" s="91">
        <f t="shared" ref="GG10:GI42" si="32">IF(Y10&lt;=0," ",IF(J10&lt;=0," ",IF(Y10/J10*100&gt;200,"СВ.200",Y10/J10)))</f>
        <v>0.11497627866400316</v>
      </c>
      <c r="GI10" s="246"/>
      <c r="GJ10" s="96">
        <f>IF(U10&lt;=0," ",IF(F10&lt;=0," ",IF(U10/F10*100&gt;200,"СВ.200",U10/F10)))</f>
        <v>0.14936568507363646</v>
      </c>
      <c r="GK10" s="91">
        <f t="shared" ref="GJ10:GL42" si="33">IF(V10&lt;=0," ",IF(G10&lt;=0," ",IF(V10/G10*100&gt;200,"СВ.200",V10/G10)))</f>
        <v>0.14936568507363646</v>
      </c>
      <c r="GL10" s="246"/>
      <c r="GM10" s="96" t="str">
        <f>IF(BB10=0," ",IF(BB10/I10*100&gt;200,"СВ.200",BB10/I10))</f>
        <v xml:space="preserve"> </v>
      </c>
      <c r="GN10" s="91" t="str">
        <f>IF(BC10=0," ",IF(BC10/J10*100&gt;200,"СВ.200",BC10/J10))</f>
        <v xml:space="preserve"> </v>
      </c>
      <c r="GO10" s="97"/>
      <c r="GP10" s="96" t="str">
        <f>IF(AY10=0," ",IF(AY10/F10*100&gt;200,"СВ.200",AY10/F10))</f>
        <v xml:space="preserve"> </v>
      </c>
      <c r="GQ10" s="91" t="str">
        <f t="shared" ref="GQ10:GR42" si="34">IF(AZ10&lt;=0," ",IF(G10&lt;=0," ",IF(AZ10/G10*100&gt;200,"СВ.200",AZ10/G10)))</f>
        <v xml:space="preserve"> </v>
      </c>
      <c r="GR10" s="97"/>
      <c r="GS10" s="96">
        <f>IF(CU10&lt;=0," ",IF(I10&lt;=0," ",IF(CU10/I10*100&gt;200,"СВ.200",CU10/I10)))</f>
        <v>0.31788247541516618</v>
      </c>
      <c r="GT10" s="91">
        <f t="shared" ref="GS10:GU42" si="35">IF(CV10&lt;=0," ",IF(J10&lt;=0," ",IF(CV10/J10*100&gt;200,"СВ.200",CV10/J10)))</f>
        <v>0.31788247541516618</v>
      </c>
      <c r="GU10" s="246"/>
      <c r="GV10" s="96">
        <f t="shared" ref="GV10:GX42" si="36">IF(CR10&lt;=0," ",IF(F10&lt;=0," ",IF(CR10/F10*100&gt;200,"СВ.200",CR10/F10)))</f>
        <v>0.22037596716921173</v>
      </c>
      <c r="GW10" s="91">
        <f t="shared" si="36"/>
        <v>0.22037596716921173</v>
      </c>
      <c r="GX10" s="253"/>
      <c r="GY10" s="96">
        <f>IF(EN10&lt;=0," ",IF(I10&lt;=0," ",IF(EN10/I10*100&gt;200,"СВ.200",EN10/I10)))</f>
        <v>2.460211406337123E-2</v>
      </c>
      <c r="GZ10" s="91">
        <f t="shared" ref="GY10:HA42" si="37">IF(EO10&lt;=0," ",IF(J10&lt;=0," ",IF(EO10/J10*100&gt;200,"СВ.200",EO10/J10)))</f>
        <v>2.460211406337123E-2</v>
      </c>
      <c r="HA10" s="255"/>
      <c r="HB10" s="96">
        <f t="shared" ref="HB10:HD42" si="38">IF(EK10&lt;=0," ",IF(F10&lt;=0," ",IF(EK10/F10*100&gt;200,"СВ.200",EK10/F10)))</f>
        <v>2.6925057588034332E-2</v>
      </c>
      <c r="HC10" s="91">
        <f t="shared" si="38"/>
        <v>2.6925057588034332E-2</v>
      </c>
      <c r="HD10" s="97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</row>
    <row r="11" spans="1:238" s="70" customFormat="1" ht="15.75" outlineLevel="1" x14ac:dyDescent="0.25">
      <c r="A11" s="85">
        <v>2</v>
      </c>
      <c r="B11" s="86" t="s">
        <v>87</v>
      </c>
      <c r="C11" s="87">
        <f t="shared" si="5"/>
        <v>571821237.68999994</v>
      </c>
      <c r="D11" s="247">
        <v>571821237.68999994</v>
      </c>
      <c r="E11" s="87"/>
      <c r="F11" s="87">
        <f t="shared" ref="F11:F16" si="39">SUM(G11:H11)</f>
        <v>644296462.36000001</v>
      </c>
      <c r="G11" s="248">
        <v>644296462.36000001</v>
      </c>
      <c r="H11" s="87"/>
      <c r="I11" s="87">
        <f t="shared" ref="I11:I16" si="40">SUM(J11:K11)</f>
        <v>473399852.73000002</v>
      </c>
      <c r="J11" s="88">
        <v>473399852.73000002</v>
      </c>
      <c r="K11" s="87"/>
      <c r="L11" s="91">
        <f t="shared" ref="L11:N16" si="41">IF(C11=0," ",IF(F11/C11*100&gt;200,"СВ.200",F11/C11))</f>
        <v>1.1267445486333807</v>
      </c>
      <c r="M11" s="91">
        <f t="shared" si="41"/>
        <v>1.1267445486333807</v>
      </c>
      <c r="N11" s="91" t="str">
        <f t="shared" si="41"/>
        <v xml:space="preserve"> </v>
      </c>
      <c r="O11" s="91">
        <f t="shared" ref="O11:Q16" si="42">IF(I11=0," ",IF(F11/I11*100&gt;200,"СВ.200",F11/I11))</f>
        <v>1.3609984427423756</v>
      </c>
      <c r="P11" s="91">
        <f t="shared" si="42"/>
        <v>1.3609984427423756</v>
      </c>
      <c r="Q11" s="91" t="str">
        <f t="shared" si="42"/>
        <v xml:space="preserve"> </v>
      </c>
      <c r="R11" s="87">
        <f t="shared" si="6"/>
        <v>180208422</v>
      </c>
      <c r="S11" s="137">
        <v>180208422</v>
      </c>
      <c r="T11" s="87"/>
      <c r="U11" s="87">
        <f t="shared" ref="U11:U16" si="43">SUM(V11:W11)</f>
        <v>201917375.19999999</v>
      </c>
      <c r="V11" s="137">
        <v>201917375.19999999</v>
      </c>
      <c r="W11" s="87"/>
      <c r="X11" s="87">
        <f t="shared" ref="X11:X16" si="44">SUM(Y11:Z11)</f>
        <v>178397119.56</v>
      </c>
      <c r="Y11" s="137">
        <v>178397119.56</v>
      </c>
      <c r="Z11" s="87"/>
      <c r="AA11" s="91">
        <f t="shared" ref="AA11:AC16" si="45">IF(R11=0," ",IF(U11/R11*100&gt;200,"СВ.200",U11/R11))</f>
        <v>1.1204658081962451</v>
      </c>
      <c r="AB11" s="91">
        <f t="shared" si="45"/>
        <v>1.1204658081962451</v>
      </c>
      <c r="AC11" s="91" t="str">
        <f t="shared" si="45"/>
        <v xml:space="preserve"> </v>
      </c>
      <c r="AD11" s="91">
        <f t="shared" ref="AD11:AD16" si="46">IF(X11=0," ",IF(U11/X11*100&gt;200,"СВ.200",U11/X11))</f>
        <v>1.1318421267003107</v>
      </c>
      <c r="AE11" s="91">
        <f>IF(Y11=0," ",IF(V11/Y11*100&gt;200,"СВ.200",V11/Y11))</f>
        <v>1.1318421267003107</v>
      </c>
      <c r="AF11" s="91" t="str">
        <f t="shared" ref="AE11:AF16" si="47">IF(Z11=0," ",IF(W11/Z11*100&gt;200,"СВ.200",W11/Z11))</f>
        <v xml:space="preserve"> </v>
      </c>
      <c r="AG11" s="87">
        <f t="shared" si="7"/>
        <v>14698480</v>
      </c>
      <c r="AH11" s="137">
        <v>14698480</v>
      </c>
      <c r="AI11" s="87"/>
      <c r="AJ11" s="87">
        <f t="shared" ref="AJ11:AJ16" si="48">SUM(AK11:AL11)</f>
        <v>14857571.75</v>
      </c>
      <c r="AK11" s="250">
        <v>14857571.75</v>
      </c>
      <c r="AL11" s="87"/>
      <c r="AM11" s="87">
        <f t="shared" ref="AM11:AM16" si="49">SUM(AN11:AO11)</f>
        <v>9821981.4499999993</v>
      </c>
      <c r="AN11" s="137">
        <v>9821981.4499999993</v>
      </c>
      <c r="AO11" s="87"/>
      <c r="AP11" s="91">
        <f t="shared" ref="AP11:AR16" si="50">IF(AG11=0," ",IF(AJ11/AG11*100&gt;200,"СВ.200",AJ11/AG11))</f>
        <v>1.0108236872111946</v>
      </c>
      <c r="AQ11" s="91">
        <f t="shared" si="50"/>
        <v>1.0108236872111946</v>
      </c>
      <c r="AR11" s="91" t="str">
        <f t="shared" si="50"/>
        <v xml:space="preserve"> </v>
      </c>
      <c r="AS11" s="91">
        <f>IF(AM11=0," ",IF(AJ11/AM11*100&gt;200,"СВ.200",AJ11/AM11))</f>
        <v>1.5126857880595979</v>
      </c>
      <c r="AT11" s="91">
        <f t="shared" ref="AS11:AU16" si="51">IF(AN11=0," ",IF(AK11/AN11*100&gt;200,"СВ.200",AK11/AN11))</f>
        <v>1.5126857880595979</v>
      </c>
      <c r="AU11" s="91" t="str">
        <f t="shared" si="51"/>
        <v xml:space="preserve"> </v>
      </c>
      <c r="AV11" s="87">
        <f t="shared" si="8"/>
        <v>9909379</v>
      </c>
      <c r="AW11" s="137">
        <v>9909379</v>
      </c>
      <c r="AX11" s="87"/>
      <c r="AY11" s="87">
        <f t="shared" ref="AY11:AY16" si="52">SUM(AZ11:BA11)</f>
        <v>10429063.23</v>
      </c>
      <c r="AZ11" s="137">
        <v>10429063.23</v>
      </c>
      <c r="BA11" s="87"/>
      <c r="BB11" s="87">
        <f t="shared" ref="BB11:BB16" si="53">SUM(BC11:BD11)</f>
        <v>9800822.5299999993</v>
      </c>
      <c r="BC11" s="137">
        <v>9800822.5299999993</v>
      </c>
      <c r="BD11" s="87"/>
      <c r="BE11" s="91">
        <f t="shared" ref="BE11:BG16" si="54">IF(AV11=0," ",IF(AY11/AV11*100&gt;200,"СВ.200",AY11/AV11))</f>
        <v>1.0524436728073474</v>
      </c>
      <c r="BF11" s="91">
        <f t="shared" si="54"/>
        <v>1.0524436728073474</v>
      </c>
      <c r="BG11" s="91" t="str">
        <f t="shared" si="54"/>
        <v xml:space="preserve"> </v>
      </c>
      <c r="BH11" s="91">
        <f t="shared" ref="BH11:BJ16" si="55">IF(BB11=0," ",IF(AY11/BB11*100&gt;200,"СВ.200",AY11/BB11))</f>
        <v>1.0641008137915953</v>
      </c>
      <c r="BI11" s="91">
        <f t="shared" si="55"/>
        <v>1.0641008137915953</v>
      </c>
      <c r="BJ11" s="91" t="str">
        <f t="shared" si="55"/>
        <v xml:space="preserve"> </v>
      </c>
      <c r="BK11" s="87">
        <f t="shared" si="9"/>
        <v>429941.28</v>
      </c>
      <c r="BL11" s="137">
        <v>429941.28</v>
      </c>
      <c r="BM11" s="87"/>
      <c r="BN11" s="95">
        <f t="shared" ref="BN11:BN16" si="56">SUM(BO11:BP11)</f>
        <v>1026185.88</v>
      </c>
      <c r="BO11" s="137">
        <v>1026185.88</v>
      </c>
      <c r="BP11" s="87"/>
      <c r="BQ11" s="95">
        <f t="shared" ref="BQ11:BQ16" si="57">SUM(BR11:BS11)</f>
        <v>1096788.8799999999</v>
      </c>
      <c r="BR11" s="137">
        <v>1096788.8799999999</v>
      </c>
      <c r="BS11" s="87"/>
      <c r="BT11" s="91" t="str">
        <f t="shared" ref="BT11:BV16" si="58">IF(BK11=0," ",IF(BN11/BK11*100&gt;200,"СВ.200",BN11/BK11))</f>
        <v>СВ.200</v>
      </c>
      <c r="BU11" s="91" t="str">
        <f t="shared" si="58"/>
        <v>СВ.200</v>
      </c>
      <c r="BV11" s="91" t="str">
        <f t="shared" si="58"/>
        <v xml:space="preserve"> </v>
      </c>
      <c r="BW11" s="91">
        <f t="shared" ref="BW11:BY16" si="59">IF(BQ11=0," ",IF(BN11/BQ11*100&gt;200,"СВ.200",BN11/BQ11))</f>
        <v>0.93562753845571456</v>
      </c>
      <c r="BX11" s="91">
        <f t="shared" si="59"/>
        <v>0.93562753845571456</v>
      </c>
      <c r="BY11" s="91" t="str">
        <f t="shared" si="59"/>
        <v xml:space="preserve"> </v>
      </c>
      <c r="BZ11" s="87">
        <f t="shared" si="10"/>
        <v>143261794.25999999</v>
      </c>
      <c r="CA11" s="137">
        <v>143261794.25999999</v>
      </c>
      <c r="CB11" s="87"/>
      <c r="CC11" s="87">
        <f t="shared" ref="CC11:CC16" si="60">SUM(CD11:CE11)</f>
        <v>153981891.46000001</v>
      </c>
      <c r="CD11" s="137">
        <v>153981891.46000001</v>
      </c>
      <c r="CE11" s="87"/>
      <c r="CF11" s="87">
        <f t="shared" ref="CF11:CF16" si="61">SUM(CG11:CH11)</f>
        <v>47615037.549999997</v>
      </c>
      <c r="CG11" s="137">
        <v>47615037.549999997</v>
      </c>
      <c r="CH11" s="87"/>
      <c r="CI11" s="91">
        <f t="shared" ref="CI11:CK16" si="62">IF(BZ11=0," ",IF(CC11/BZ11*100&gt;200,"СВ.200",CC11/BZ11))</f>
        <v>1.0748287235642502</v>
      </c>
      <c r="CJ11" s="91">
        <f t="shared" si="62"/>
        <v>1.0748287235642502</v>
      </c>
      <c r="CK11" s="91" t="str">
        <f t="shared" si="62"/>
        <v xml:space="preserve"> </v>
      </c>
      <c r="CL11" s="91" t="str">
        <f t="shared" ref="CL11:CN16" si="63">IF(CF11=0," ",IF(CC11/CF11*100&gt;200,"СВ.200",CC11/CF11))</f>
        <v>СВ.200</v>
      </c>
      <c r="CM11" s="91" t="str">
        <f t="shared" si="63"/>
        <v>СВ.200</v>
      </c>
      <c r="CN11" s="91" t="str">
        <f t="shared" si="63"/>
        <v xml:space="preserve"> </v>
      </c>
      <c r="CO11" s="87">
        <f t="shared" si="11"/>
        <v>30850818</v>
      </c>
      <c r="CP11" s="137">
        <v>30850818</v>
      </c>
      <c r="CQ11" s="87"/>
      <c r="CR11" s="87">
        <f t="shared" ref="CR11:CR16" si="64">SUM(CS11:CT11)</f>
        <v>33886618.530000001</v>
      </c>
      <c r="CS11" s="137">
        <v>33886618.530000001</v>
      </c>
      <c r="CT11" s="87"/>
      <c r="CU11" s="87">
        <f t="shared" ref="CU11:CU16" si="65">SUM(CV11:CW11)</f>
        <v>46327956.240000002</v>
      </c>
      <c r="CV11" s="137">
        <v>46327956.240000002</v>
      </c>
      <c r="CW11" s="87"/>
      <c r="CX11" s="91">
        <f t="shared" ref="CX11:CZ16" si="66">IF(CO11=0," ",IF(CR11/CO11*100&gt;200,"СВ.200",CR11/CO11))</f>
        <v>1.0984025943817763</v>
      </c>
      <c r="CY11" s="91">
        <f t="shared" si="66"/>
        <v>1.0984025943817763</v>
      </c>
      <c r="CZ11" s="91" t="str">
        <f t="shared" si="66"/>
        <v xml:space="preserve"> </v>
      </c>
      <c r="DA11" s="91">
        <f t="shared" ref="DA11:DB16" si="67">IF(CU11=0," ",IF(CR11/CU11*100&gt;200,"СВ.200",CR11/CU11))</f>
        <v>0.73145075415051375</v>
      </c>
      <c r="DB11" s="91">
        <f t="shared" si="67"/>
        <v>0.73145075415051375</v>
      </c>
      <c r="DC11" s="89"/>
      <c r="DD11" s="87">
        <f t="shared" si="12"/>
        <v>54359908</v>
      </c>
      <c r="DE11" s="137">
        <v>54359908</v>
      </c>
      <c r="DF11" s="87"/>
      <c r="DG11" s="87">
        <f t="shared" si="13"/>
        <v>76021240.450000003</v>
      </c>
      <c r="DH11" s="137">
        <v>76021240.450000003</v>
      </c>
      <c r="DI11" s="87"/>
      <c r="DJ11" s="87">
        <f t="shared" si="14"/>
        <v>40084598.159999996</v>
      </c>
      <c r="DK11" s="137">
        <v>40084598.159999996</v>
      </c>
      <c r="DL11" s="87"/>
      <c r="DM11" s="91">
        <f t="shared" si="15"/>
        <v>1.3984799321220338</v>
      </c>
      <c r="DN11" s="91">
        <f t="shared" si="15"/>
        <v>1.3984799321220338</v>
      </c>
      <c r="DO11" s="91" t="str">
        <f t="shared" si="15"/>
        <v xml:space="preserve"> </v>
      </c>
      <c r="DP11" s="91">
        <f t="shared" si="16"/>
        <v>1.8965199587771047</v>
      </c>
      <c r="DQ11" s="91">
        <f>IF(DK11=0," ",IF(DH11/DK11*100&gt;200,"СВ.200",DH11/DK11))</f>
        <v>1.8965199587771047</v>
      </c>
      <c r="DR11" s="91" t="str">
        <f t="shared" si="16"/>
        <v xml:space="preserve"> </v>
      </c>
      <c r="DS11" s="251">
        <f t="shared" si="17"/>
        <v>13840007</v>
      </c>
      <c r="DT11" s="137">
        <v>13840007</v>
      </c>
      <c r="DU11" s="87"/>
      <c r="DV11" s="251">
        <f t="shared" si="18"/>
        <v>14282486.939999999</v>
      </c>
      <c r="DW11" s="137">
        <v>14282486.939999999</v>
      </c>
      <c r="DX11" s="87"/>
      <c r="DY11" s="251">
        <f t="shared" si="19"/>
        <v>9490163.4600000009</v>
      </c>
      <c r="DZ11" s="137">
        <v>9490163.4600000009</v>
      </c>
      <c r="EA11" s="87"/>
      <c r="EB11" s="91">
        <f t="shared" ref="EB11:ED16" si="68">IF(DS11=0," ",IF(DV11/DS11*100&gt;200,"СВ.200",DV11/DS11))</f>
        <v>1.0319710777602931</v>
      </c>
      <c r="EC11" s="91">
        <f t="shared" si="68"/>
        <v>1.0319710777602931</v>
      </c>
      <c r="ED11" s="91" t="str">
        <f t="shared" si="68"/>
        <v xml:space="preserve"> </v>
      </c>
      <c r="EE11" s="91">
        <f t="shared" ref="EE11:EG16" si="69">IF(DY11=0," ",IF(DV11/DY11*100&gt;200,"СВ.200",DV11/DY11))</f>
        <v>1.50497797010548</v>
      </c>
      <c r="EF11" s="91">
        <f t="shared" si="69"/>
        <v>1.50497797010548</v>
      </c>
      <c r="EG11" s="91" t="str">
        <f t="shared" si="69"/>
        <v xml:space="preserve"> </v>
      </c>
      <c r="EH11" s="87">
        <f t="shared" si="20"/>
        <v>23748033.02</v>
      </c>
      <c r="EI11" s="137">
        <v>23748033.02</v>
      </c>
      <c r="EJ11" s="87"/>
      <c r="EK11" s="87">
        <f t="shared" si="21"/>
        <v>28391703.379999999</v>
      </c>
      <c r="EL11" s="137">
        <v>28391703.379999999</v>
      </c>
      <c r="EM11" s="87"/>
      <c r="EN11" s="87">
        <f t="shared" si="22"/>
        <v>25339644.760000002</v>
      </c>
      <c r="EO11" s="137">
        <v>25339644.760000002</v>
      </c>
      <c r="EP11" s="87"/>
      <c r="EQ11" s="91">
        <f t="shared" ref="EQ11:ES16" si="70">IF(EH11=0," ",IF(EK11/EH11*100&gt;200,"СВ.200",EK11/EH11))</f>
        <v>1.1955391571204745</v>
      </c>
      <c r="ER11" s="91">
        <f t="shared" si="70"/>
        <v>1.1955391571204745</v>
      </c>
      <c r="ES11" s="91" t="str">
        <f t="shared" si="70"/>
        <v xml:space="preserve"> </v>
      </c>
      <c r="ET11" s="91">
        <f t="shared" ref="ET11:EV16" si="71">IF(EN11=0," ",IF(EK11/EN11*100&gt;200,"СВ.200",EK11/EN11))</f>
        <v>1.1204459908142768</v>
      </c>
      <c r="EU11" s="91">
        <f t="shared" si="71"/>
        <v>1.1204459908142768</v>
      </c>
      <c r="EV11" s="91" t="str">
        <f t="shared" si="71"/>
        <v xml:space="preserve"> </v>
      </c>
      <c r="EW11" s="87">
        <f t="shared" si="23"/>
        <v>3821946.04</v>
      </c>
      <c r="EX11" s="137">
        <v>3821946.04</v>
      </c>
      <c r="EY11" s="87"/>
      <c r="EZ11" s="87">
        <f t="shared" si="24"/>
        <v>9946910.5099999998</v>
      </c>
      <c r="FA11" s="137">
        <v>9946910.5099999998</v>
      </c>
      <c r="FB11" s="87"/>
      <c r="FC11" s="87">
        <f t="shared" si="25"/>
        <v>10351737.01</v>
      </c>
      <c r="FD11" s="137">
        <v>10351737.01</v>
      </c>
      <c r="FE11" s="87"/>
      <c r="FF11" s="91" t="str">
        <f t="shared" ref="FF11:FH16" si="72">IF(EW11=0," ",IF(EZ11/EW11*100&gt;200,"СВ.200",EZ11/EW11))</f>
        <v>СВ.200</v>
      </c>
      <c r="FG11" s="91" t="str">
        <f t="shared" si="72"/>
        <v>СВ.200</v>
      </c>
      <c r="FH11" s="91" t="str">
        <f t="shared" si="72"/>
        <v xml:space="preserve"> </v>
      </c>
      <c r="FI11" s="91">
        <f t="shared" ref="FI11:FI16" si="73">IF(FC11=0," ",IF(EZ11/FC11*100&gt;200,"СВ.200",EZ11/FC11))</f>
        <v>0.96089289173315273</v>
      </c>
      <c r="FJ11" s="91">
        <f t="shared" si="26"/>
        <v>0.96089289173315273</v>
      </c>
      <c r="FK11" s="91" t="str">
        <f t="shared" si="26"/>
        <v xml:space="preserve"> </v>
      </c>
      <c r="FL11" s="87">
        <f t="shared" si="27"/>
        <v>1885102.7</v>
      </c>
      <c r="FM11" s="94">
        <v>1885102.7</v>
      </c>
      <c r="FN11" s="87"/>
      <c r="FO11" s="87">
        <f t="shared" si="28"/>
        <v>1842162.25</v>
      </c>
      <c r="FP11" s="94">
        <v>1842162.25</v>
      </c>
      <c r="FQ11" s="87"/>
      <c r="FR11" s="87">
        <f t="shared" si="29"/>
        <v>1522692.58</v>
      </c>
      <c r="FS11" s="87">
        <v>1522692.58</v>
      </c>
      <c r="FT11" s="87"/>
      <c r="FU11" s="91">
        <f t="shared" si="30"/>
        <v>0.97722116147836402</v>
      </c>
      <c r="FV11" s="91">
        <f t="shared" si="30"/>
        <v>0.97722116147836402</v>
      </c>
      <c r="FW11" s="103" t="str">
        <f t="shared" si="30"/>
        <v xml:space="preserve"> </v>
      </c>
      <c r="FX11" s="91">
        <f t="shared" si="31"/>
        <v>1.2098057573775003</v>
      </c>
      <c r="FY11" s="91">
        <f t="shared" si="31"/>
        <v>1.2098057573775003</v>
      </c>
      <c r="FZ11" s="91" t="str">
        <f t="shared" si="31"/>
        <v xml:space="preserve"> </v>
      </c>
      <c r="GA11" s="252">
        <f>I11/'[1]исп.мун.образ01.01.2025-налогов'!I11</f>
        <v>0.11328175238827294</v>
      </c>
      <c r="GB11" s="253">
        <f>J11/'[1]исп.мун.образ01.01.2025-налогов'!J11</f>
        <v>0.11328175238827294</v>
      </c>
      <c r="GC11" s="246"/>
      <c r="GD11" s="254">
        <f>F11/'[1]исп.мун.образ01.01.2025-налогов'!F11</f>
        <v>0.11971825967880728</v>
      </c>
      <c r="GE11" s="253">
        <f>G11/'[1]исп.мун.образ01.01.2025-налогов'!G11</f>
        <v>0.11971825967880728</v>
      </c>
      <c r="GF11" s="246"/>
      <c r="GG11" s="96">
        <f t="shared" si="32"/>
        <v>0.3768423638732043</v>
      </c>
      <c r="GH11" s="91">
        <f t="shared" si="32"/>
        <v>0.3768423638732043</v>
      </c>
      <c r="GI11" s="246"/>
      <c r="GJ11" s="96">
        <f t="shared" si="33"/>
        <v>0.31339202835352348</v>
      </c>
      <c r="GK11" s="91">
        <f t="shared" si="33"/>
        <v>0.31339202835352348</v>
      </c>
      <c r="GL11" s="91" t="str">
        <f t="shared" ref="GL11:GL17" si="74">IF(W11&lt;=0," ",IF(K11&lt;=0," ",IF(W11/K11*100&gt;200,"СВ.200",W11/K11)))</f>
        <v xml:space="preserve"> </v>
      </c>
      <c r="GM11" s="96">
        <f t="shared" ref="GM11:GN16" si="75">IF(BB11=0," ",IF(BB11/I11*100&gt;200,"СВ.200",BB11/I11))</f>
        <v>2.0703053609925443E-2</v>
      </c>
      <c r="GN11" s="91">
        <f t="shared" si="75"/>
        <v>2.0703053609925443E-2</v>
      </c>
      <c r="GO11" s="97"/>
      <c r="GP11" s="96">
        <f t="shared" ref="GP11:GP42" si="76">IF(AY11&lt;=0," ",IF(F11&lt;=0," ",IF(AY11/F11*100&gt;200,"СВ.200",AY11/F11)))</f>
        <v>1.6186746069967978E-2</v>
      </c>
      <c r="GQ11" s="91">
        <f t="shared" si="34"/>
        <v>1.6186746069967978E-2</v>
      </c>
      <c r="GR11" s="97"/>
      <c r="GS11" s="96">
        <f t="shared" si="35"/>
        <v>9.786221092557626E-2</v>
      </c>
      <c r="GT11" s="91">
        <f t="shared" si="35"/>
        <v>9.786221092557626E-2</v>
      </c>
      <c r="GU11" s="91" t="str">
        <f t="shared" si="35"/>
        <v xml:space="preserve"> </v>
      </c>
      <c r="GV11" s="96">
        <f t="shared" si="36"/>
        <v>5.2594761122661399E-2</v>
      </c>
      <c r="GW11" s="91">
        <f t="shared" si="36"/>
        <v>5.2594761122661399E-2</v>
      </c>
      <c r="GX11" s="91"/>
      <c r="GY11" s="96">
        <f t="shared" si="37"/>
        <v>5.3526938409193536E-2</v>
      </c>
      <c r="GZ11" s="91">
        <f t="shared" si="37"/>
        <v>5.3526938409193536E-2</v>
      </c>
      <c r="HA11" s="103" t="str">
        <f t="shared" si="37"/>
        <v xml:space="preserve"> </v>
      </c>
      <c r="HB11" s="96">
        <f t="shared" si="38"/>
        <v>4.4066210259798323E-2</v>
      </c>
      <c r="HC11" s="91">
        <f t="shared" si="38"/>
        <v>4.4066210259798323E-2</v>
      </c>
      <c r="HD11" s="91" t="str">
        <f t="shared" ref="HD11:HD17" si="77">IF(EM11&lt;=0," ",IF(K11&lt;=0," ",IF(EM11/K11*100&gt;200,"СВ.200",EM11/K11)))</f>
        <v xml:space="preserve"> </v>
      </c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</row>
    <row r="12" spans="1:238" s="70" customFormat="1" ht="15.75" outlineLevel="1" x14ac:dyDescent="0.25">
      <c r="A12" s="85">
        <v>3</v>
      </c>
      <c r="B12" s="86" t="s">
        <v>88</v>
      </c>
      <c r="C12" s="87">
        <f t="shared" si="5"/>
        <v>108423245.54000001</v>
      </c>
      <c r="D12" s="247">
        <v>108423245.54000001</v>
      </c>
      <c r="E12" s="87"/>
      <c r="F12" s="87">
        <f t="shared" si="39"/>
        <v>110374431.98999999</v>
      </c>
      <c r="G12" s="248">
        <v>110374431.98999999</v>
      </c>
      <c r="H12" s="87"/>
      <c r="I12" s="87">
        <f t="shared" si="40"/>
        <v>114536957.31</v>
      </c>
      <c r="J12" s="88">
        <v>114536957.31</v>
      </c>
      <c r="K12" s="87"/>
      <c r="L12" s="91">
        <f t="shared" si="41"/>
        <v>1.0179960158938439</v>
      </c>
      <c r="M12" s="91">
        <f t="shared" si="41"/>
        <v>1.0179960158938439</v>
      </c>
      <c r="N12" s="91" t="str">
        <f t="shared" si="41"/>
        <v xml:space="preserve"> </v>
      </c>
      <c r="O12" s="91">
        <f t="shared" si="42"/>
        <v>0.96365779729302636</v>
      </c>
      <c r="P12" s="91">
        <f t="shared" si="42"/>
        <v>0.96365779729302636</v>
      </c>
      <c r="Q12" s="91" t="str">
        <f t="shared" si="42"/>
        <v xml:space="preserve"> </v>
      </c>
      <c r="R12" s="87">
        <f t="shared" si="6"/>
        <v>11988708.220000001</v>
      </c>
      <c r="S12" s="137">
        <v>11988708.220000001</v>
      </c>
      <c r="T12" s="87"/>
      <c r="U12" s="87">
        <f t="shared" si="43"/>
        <v>13518368.279999999</v>
      </c>
      <c r="V12" s="137">
        <v>13518368.279999999</v>
      </c>
      <c r="W12" s="87"/>
      <c r="X12" s="87">
        <f t="shared" si="44"/>
        <v>19360044.109999999</v>
      </c>
      <c r="Y12" s="137">
        <v>19360044.109999999</v>
      </c>
      <c r="Z12" s="87"/>
      <c r="AA12" s="91">
        <f t="shared" si="45"/>
        <v>1.1275917331483774</v>
      </c>
      <c r="AB12" s="91">
        <f t="shared" si="45"/>
        <v>1.1275917331483774</v>
      </c>
      <c r="AC12" s="91" t="str">
        <f t="shared" si="45"/>
        <v xml:space="preserve"> </v>
      </c>
      <c r="AD12" s="91">
        <f t="shared" si="46"/>
        <v>0.69826123345542312</v>
      </c>
      <c r="AE12" s="91">
        <f>IF(Y12=0," ",IF(V12/Y12*100&gt;200,"СВ.200",V12/Y12))</f>
        <v>0.69826123345542312</v>
      </c>
      <c r="AF12" s="91" t="str">
        <f t="shared" si="47"/>
        <v xml:space="preserve"> </v>
      </c>
      <c r="AG12" s="87">
        <f t="shared" si="7"/>
        <v>0</v>
      </c>
      <c r="AH12" s="137">
        <v>0</v>
      </c>
      <c r="AI12" s="87"/>
      <c r="AJ12" s="87">
        <f t="shared" si="48"/>
        <v>0</v>
      </c>
      <c r="AK12" s="250">
        <v>0</v>
      </c>
      <c r="AL12" s="87"/>
      <c r="AM12" s="87">
        <f t="shared" si="49"/>
        <v>0</v>
      </c>
      <c r="AN12" s="137">
        <v>0</v>
      </c>
      <c r="AO12" s="87"/>
      <c r="AP12" s="91" t="str">
        <f t="shared" si="50"/>
        <v xml:space="preserve"> </v>
      </c>
      <c r="AQ12" s="91" t="str">
        <f t="shared" si="50"/>
        <v xml:space="preserve"> </v>
      </c>
      <c r="AR12" s="91" t="str">
        <f t="shared" si="50"/>
        <v xml:space="preserve"> </v>
      </c>
      <c r="AS12" s="91" t="str">
        <f t="shared" si="51"/>
        <v xml:space="preserve"> </v>
      </c>
      <c r="AT12" s="91" t="str">
        <f t="shared" si="51"/>
        <v xml:space="preserve"> </v>
      </c>
      <c r="AU12" s="91" t="str">
        <f t="shared" si="51"/>
        <v xml:space="preserve"> </v>
      </c>
      <c r="AV12" s="87">
        <f t="shared" si="8"/>
        <v>904005.03</v>
      </c>
      <c r="AW12" s="137">
        <v>904005.03</v>
      </c>
      <c r="AX12" s="87"/>
      <c r="AY12" s="87">
        <f t="shared" si="52"/>
        <v>926681.77</v>
      </c>
      <c r="AZ12" s="137">
        <v>926681.77</v>
      </c>
      <c r="BA12" s="87"/>
      <c r="BB12" s="87">
        <f t="shared" si="53"/>
        <v>1028143.64</v>
      </c>
      <c r="BC12" s="137">
        <v>1028143.64</v>
      </c>
      <c r="BD12" s="87"/>
      <c r="BE12" s="91">
        <f t="shared" si="54"/>
        <v>1.0250847498049873</v>
      </c>
      <c r="BF12" s="91">
        <f>IF(AW12=0," ",IF(AZ12/AW12*100&gt;200,"СВ.200",AZ12/AW12))</f>
        <v>1.0250847498049873</v>
      </c>
      <c r="BG12" s="91" t="str">
        <f t="shared" si="54"/>
        <v xml:space="preserve"> </v>
      </c>
      <c r="BH12" s="91">
        <f t="shared" si="55"/>
        <v>0.9013154718342663</v>
      </c>
      <c r="BI12" s="91">
        <f t="shared" si="55"/>
        <v>0.9013154718342663</v>
      </c>
      <c r="BJ12" s="91" t="str">
        <f t="shared" si="55"/>
        <v xml:space="preserve"> </v>
      </c>
      <c r="BK12" s="87">
        <f t="shared" si="9"/>
        <v>415700</v>
      </c>
      <c r="BL12" s="137">
        <v>415700</v>
      </c>
      <c r="BM12" s="87"/>
      <c r="BN12" s="95">
        <f t="shared" si="56"/>
        <v>110840.29</v>
      </c>
      <c r="BO12" s="137">
        <v>110840.29</v>
      </c>
      <c r="BP12" s="87"/>
      <c r="BQ12" s="95">
        <f t="shared" si="57"/>
        <v>275874.55</v>
      </c>
      <c r="BR12" s="137">
        <v>275874.55</v>
      </c>
      <c r="BS12" s="87"/>
      <c r="BT12" s="91">
        <f t="shared" si="58"/>
        <v>0.26663528987250418</v>
      </c>
      <c r="BU12" s="91">
        <f t="shared" si="58"/>
        <v>0.26663528987250418</v>
      </c>
      <c r="BV12" s="91" t="str">
        <f t="shared" si="58"/>
        <v xml:space="preserve"> </v>
      </c>
      <c r="BW12" s="91">
        <f t="shared" si="59"/>
        <v>0.40177787331234432</v>
      </c>
      <c r="BX12" s="91">
        <f t="shared" si="59"/>
        <v>0.40177787331234432</v>
      </c>
      <c r="BY12" s="91" t="str">
        <f t="shared" si="59"/>
        <v xml:space="preserve"> </v>
      </c>
      <c r="BZ12" s="87">
        <f t="shared" si="10"/>
        <v>4046328.73</v>
      </c>
      <c r="CA12" s="137">
        <v>4046328.73</v>
      </c>
      <c r="CB12" s="87"/>
      <c r="CC12" s="87">
        <f t="shared" si="60"/>
        <v>4030901.6</v>
      </c>
      <c r="CD12" s="137">
        <v>4030901.6</v>
      </c>
      <c r="CE12" s="87"/>
      <c r="CF12" s="87">
        <f t="shared" si="61"/>
        <v>21898402.550000001</v>
      </c>
      <c r="CG12" s="137">
        <v>21898402.550000001</v>
      </c>
      <c r="CH12" s="87"/>
      <c r="CI12" s="91">
        <f>IF(BZ12=0," ",IF(CC12/BZ12*100&gt;200,"СВ.200",CC12/BZ12))</f>
        <v>0.99618737600689211</v>
      </c>
      <c r="CJ12" s="91">
        <f t="shared" si="62"/>
        <v>0.99618737600689211</v>
      </c>
      <c r="CK12" s="91" t="str">
        <f t="shared" si="62"/>
        <v xml:space="preserve"> </v>
      </c>
      <c r="CL12" s="91">
        <f>IF(CF12=0," ",IF(CC12/CF12*100&gt;200,"СВ.200",CC12/CF12))</f>
        <v>0.18407286060233649</v>
      </c>
      <c r="CM12" s="91">
        <f t="shared" si="63"/>
        <v>0.18407286060233649</v>
      </c>
      <c r="CN12" s="91" t="str">
        <f t="shared" si="63"/>
        <v xml:space="preserve"> </v>
      </c>
      <c r="CO12" s="87">
        <f t="shared" si="11"/>
        <v>26755799.449999999</v>
      </c>
      <c r="CP12" s="137">
        <v>26755799.449999999</v>
      </c>
      <c r="CQ12" s="87"/>
      <c r="CR12" s="87">
        <f t="shared" si="64"/>
        <v>26713148.129999999</v>
      </c>
      <c r="CS12" s="137">
        <v>26713148.129999999</v>
      </c>
      <c r="CT12" s="87"/>
      <c r="CU12" s="87">
        <f t="shared" si="65"/>
        <v>19156491.079999998</v>
      </c>
      <c r="CV12" s="137">
        <v>19156491.079999998</v>
      </c>
      <c r="CW12" s="87"/>
      <c r="CX12" s="91">
        <f t="shared" si="66"/>
        <v>0.99840590373389126</v>
      </c>
      <c r="CY12" s="91">
        <f t="shared" si="66"/>
        <v>0.99840590373389126</v>
      </c>
      <c r="CZ12" s="91" t="str">
        <f t="shared" si="66"/>
        <v xml:space="preserve"> </v>
      </c>
      <c r="DA12" s="91">
        <f t="shared" si="67"/>
        <v>1.394469791907214</v>
      </c>
      <c r="DB12" s="91">
        <f t="shared" si="67"/>
        <v>1.394469791907214</v>
      </c>
      <c r="DC12" s="89"/>
      <c r="DD12" s="87">
        <f t="shared" si="12"/>
        <v>36909522.200000003</v>
      </c>
      <c r="DE12" s="137">
        <v>36909522.200000003</v>
      </c>
      <c r="DF12" s="87"/>
      <c r="DG12" s="87">
        <f t="shared" si="13"/>
        <v>37050632.969999999</v>
      </c>
      <c r="DH12" s="137">
        <v>37050632.969999999</v>
      </c>
      <c r="DI12" s="87"/>
      <c r="DJ12" s="87">
        <f t="shared" si="14"/>
        <v>13306933.59</v>
      </c>
      <c r="DK12" s="137">
        <v>13306933.59</v>
      </c>
      <c r="DL12" s="87"/>
      <c r="DM12" s="91">
        <f t="shared" si="15"/>
        <v>1.0038231535275739</v>
      </c>
      <c r="DN12" s="91">
        <f t="shared" si="15"/>
        <v>1.0038231535275739</v>
      </c>
      <c r="DO12" s="91" t="str">
        <f t="shared" si="15"/>
        <v xml:space="preserve"> </v>
      </c>
      <c r="DP12" s="91" t="str">
        <f t="shared" si="16"/>
        <v>СВ.200</v>
      </c>
      <c r="DQ12" s="91" t="str">
        <f>IF(DK12=0," ",IF(DH12/DK12*100&gt;200,"СВ.200",DH12/DK12))</f>
        <v>СВ.200</v>
      </c>
      <c r="DR12" s="91" t="str">
        <f t="shared" si="16"/>
        <v xml:space="preserve"> </v>
      </c>
      <c r="DS12" s="251">
        <f t="shared" si="17"/>
        <v>8831000</v>
      </c>
      <c r="DT12" s="137">
        <v>8831000</v>
      </c>
      <c r="DU12" s="87"/>
      <c r="DV12" s="251">
        <f t="shared" si="18"/>
        <v>8831000</v>
      </c>
      <c r="DW12" s="137">
        <v>8831000</v>
      </c>
      <c r="DX12" s="87"/>
      <c r="DY12" s="251">
        <f t="shared" si="19"/>
        <v>9420000</v>
      </c>
      <c r="DZ12" s="137">
        <v>9420000</v>
      </c>
      <c r="EA12" s="87"/>
      <c r="EB12" s="91">
        <f t="shared" si="68"/>
        <v>1</v>
      </c>
      <c r="EC12" s="91">
        <f t="shared" si="68"/>
        <v>1</v>
      </c>
      <c r="ED12" s="91" t="str">
        <f t="shared" si="68"/>
        <v xml:space="preserve"> </v>
      </c>
      <c r="EE12" s="91">
        <f t="shared" si="69"/>
        <v>0.93747346072186832</v>
      </c>
      <c r="EF12" s="91">
        <f t="shared" si="69"/>
        <v>0.93747346072186832</v>
      </c>
      <c r="EG12" s="91" t="str">
        <f t="shared" si="69"/>
        <v xml:space="preserve"> </v>
      </c>
      <c r="EH12" s="87">
        <f t="shared" si="20"/>
        <v>1422752.52</v>
      </c>
      <c r="EI12" s="137">
        <v>1422752.52</v>
      </c>
      <c r="EJ12" s="87"/>
      <c r="EK12" s="87">
        <f t="shared" si="21"/>
        <v>1414560.34</v>
      </c>
      <c r="EL12" s="137">
        <v>1414560.34</v>
      </c>
      <c r="EM12" s="87"/>
      <c r="EN12" s="87">
        <f t="shared" si="22"/>
        <v>5020168.55</v>
      </c>
      <c r="EO12" s="137">
        <v>5020168.55</v>
      </c>
      <c r="EP12" s="87"/>
      <c r="EQ12" s="91">
        <f t="shared" si="70"/>
        <v>0.99424202039016596</v>
      </c>
      <c r="ER12" s="91">
        <f t="shared" si="70"/>
        <v>0.99424202039016596</v>
      </c>
      <c r="ES12" s="91" t="str">
        <f t="shared" si="70"/>
        <v xml:space="preserve"> </v>
      </c>
      <c r="ET12" s="91">
        <f t="shared" si="71"/>
        <v>0.281775467479075</v>
      </c>
      <c r="EU12" s="91">
        <f t="shared" si="71"/>
        <v>0.281775467479075</v>
      </c>
      <c r="EV12" s="91" t="str">
        <f t="shared" si="71"/>
        <v xml:space="preserve"> </v>
      </c>
      <c r="EW12" s="87">
        <f t="shared" si="23"/>
        <v>67259.37</v>
      </c>
      <c r="EX12" s="137">
        <v>67259.37</v>
      </c>
      <c r="EY12" s="87"/>
      <c r="EZ12" s="87">
        <f t="shared" si="24"/>
        <v>67259.37</v>
      </c>
      <c r="FA12" s="137">
        <v>67259.37</v>
      </c>
      <c r="FB12" s="87"/>
      <c r="FC12" s="87">
        <f t="shared" si="25"/>
        <v>13483186.960000001</v>
      </c>
      <c r="FD12" s="137">
        <v>13483186.960000001</v>
      </c>
      <c r="FE12" s="87"/>
      <c r="FF12" s="91">
        <f t="shared" si="72"/>
        <v>1</v>
      </c>
      <c r="FG12" s="91">
        <f t="shared" si="72"/>
        <v>1</v>
      </c>
      <c r="FH12" s="91" t="str">
        <f t="shared" si="72"/>
        <v xml:space="preserve"> </v>
      </c>
      <c r="FI12" s="91">
        <f t="shared" si="73"/>
        <v>4.9883881458838717E-3</v>
      </c>
      <c r="FJ12" s="91">
        <f t="shared" si="26"/>
        <v>4.9883881458838717E-3</v>
      </c>
      <c r="FK12" s="91" t="str">
        <f t="shared" si="26"/>
        <v xml:space="preserve"> </v>
      </c>
      <c r="FL12" s="87">
        <f t="shared" si="27"/>
        <v>1974000</v>
      </c>
      <c r="FM12" s="94">
        <v>1974000</v>
      </c>
      <c r="FN12" s="87"/>
      <c r="FO12" s="87">
        <f t="shared" si="28"/>
        <v>1974000</v>
      </c>
      <c r="FP12" s="94">
        <v>1974000</v>
      </c>
      <c r="FQ12" s="87"/>
      <c r="FR12" s="87">
        <f t="shared" si="29"/>
        <v>1289000</v>
      </c>
      <c r="FS12" s="87">
        <v>1289000</v>
      </c>
      <c r="FT12" s="87"/>
      <c r="FU12" s="91">
        <f t="shared" si="30"/>
        <v>1</v>
      </c>
      <c r="FV12" s="91">
        <f t="shared" si="30"/>
        <v>1</v>
      </c>
      <c r="FW12" s="103" t="str">
        <f t="shared" si="30"/>
        <v xml:space="preserve"> </v>
      </c>
      <c r="FX12" s="91">
        <f t="shared" si="31"/>
        <v>1.5314197051978278</v>
      </c>
      <c r="FY12" s="91">
        <f t="shared" si="31"/>
        <v>1.5314197051978278</v>
      </c>
      <c r="FZ12" s="91" t="str">
        <f t="shared" si="31"/>
        <v xml:space="preserve"> </v>
      </c>
      <c r="GA12" s="252">
        <f>I12/'[1]исп.мун.образ01.01.2025-налогов'!I12</f>
        <v>0.2496046080069434</v>
      </c>
      <c r="GB12" s="253">
        <f>J12/'[1]исп.мун.образ01.01.2025-налогов'!J12</f>
        <v>0.2496046080069434</v>
      </c>
      <c r="GC12" s="246"/>
      <c r="GD12" s="254">
        <f>F12/'[1]исп.мун.образ01.01.2025-налогов'!F12</f>
        <v>0.20552706671975982</v>
      </c>
      <c r="GE12" s="253">
        <f>G12/'[1]исп.мун.образ01.01.2025-налогов'!G12</f>
        <v>0.20552706671975982</v>
      </c>
      <c r="GF12" s="246"/>
      <c r="GG12" s="96">
        <f t="shared" si="32"/>
        <v>0.16902879703361659</v>
      </c>
      <c r="GH12" s="91">
        <f t="shared" si="32"/>
        <v>0.16902879703361659</v>
      </c>
      <c r="GI12" s="246"/>
      <c r="GJ12" s="96">
        <f t="shared" si="33"/>
        <v>0.12247735309953643</v>
      </c>
      <c r="GK12" s="91">
        <f t="shared" si="33"/>
        <v>0.12247735309953643</v>
      </c>
      <c r="GL12" s="91" t="str">
        <f t="shared" si="74"/>
        <v xml:space="preserve"> </v>
      </c>
      <c r="GM12" s="96">
        <f t="shared" si="75"/>
        <v>8.9765230729613142E-3</v>
      </c>
      <c r="GN12" s="91">
        <f t="shared" si="75"/>
        <v>8.9765230729613142E-3</v>
      </c>
      <c r="GO12" s="91" t="str">
        <f t="shared" ref="GM12:GO43" si="78">IF(BD12&lt;=0," ",IF(K12&lt;=0," ",IF(BD12/K12*100&gt;200,"СВ.200",BD12/K12)))</f>
        <v xml:space="preserve"> </v>
      </c>
      <c r="GP12" s="96">
        <f t="shared" si="76"/>
        <v>8.3958010319270145E-3</v>
      </c>
      <c r="GQ12" s="91">
        <f t="shared" si="34"/>
        <v>8.3958010319270145E-3</v>
      </c>
      <c r="GR12" s="91" t="str">
        <f t="shared" ref="GR12:GR17" si="79">IF(BA12&lt;=0," ",IF(K12&lt;=0," ",IF(BA12/K12*100&gt;200,"СВ.200",BA12/K12)))</f>
        <v xml:space="preserve"> </v>
      </c>
      <c r="GS12" s="96">
        <f t="shared" si="35"/>
        <v>0.16725161493640867</v>
      </c>
      <c r="GT12" s="91">
        <f t="shared" si="35"/>
        <v>0.16725161493640867</v>
      </c>
      <c r="GU12" s="91" t="str">
        <f t="shared" si="35"/>
        <v xml:space="preserve"> </v>
      </c>
      <c r="GV12" s="96">
        <f t="shared" si="36"/>
        <v>0.24202297260673766</v>
      </c>
      <c r="GW12" s="91">
        <f t="shared" si="36"/>
        <v>0.24202297260673766</v>
      </c>
      <c r="GX12" s="91"/>
      <c r="GY12" s="96">
        <f t="shared" si="37"/>
        <v>4.3830119708983213E-2</v>
      </c>
      <c r="GZ12" s="91">
        <f t="shared" si="37"/>
        <v>4.3830119708983213E-2</v>
      </c>
      <c r="HA12" s="103" t="str">
        <f t="shared" si="37"/>
        <v xml:space="preserve"> </v>
      </c>
      <c r="HB12" s="96">
        <f t="shared" si="38"/>
        <v>1.281601467383461E-2</v>
      </c>
      <c r="HC12" s="91">
        <f t="shared" si="38"/>
        <v>1.281601467383461E-2</v>
      </c>
      <c r="HD12" s="91" t="str">
        <f t="shared" si="77"/>
        <v xml:space="preserve"> </v>
      </c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</row>
    <row r="13" spans="1:238" s="70" customFormat="1" ht="15.75" outlineLevel="1" x14ac:dyDescent="0.25">
      <c r="A13" s="85">
        <v>4</v>
      </c>
      <c r="B13" s="86" t="s">
        <v>89</v>
      </c>
      <c r="C13" s="87">
        <f t="shared" si="5"/>
        <v>55438326.439999998</v>
      </c>
      <c r="D13" s="247">
        <v>55438326.439999998</v>
      </c>
      <c r="E13" s="87"/>
      <c r="F13" s="87">
        <f t="shared" si="39"/>
        <v>51552761.009999998</v>
      </c>
      <c r="G13" s="248">
        <v>51552761.009999998</v>
      </c>
      <c r="H13" s="87"/>
      <c r="I13" s="87">
        <f t="shared" si="40"/>
        <v>33091883.34</v>
      </c>
      <c r="J13" s="88">
        <v>33091883.34</v>
      </c>
      <c r="K13" s="87"/>
      <c r="L13" s="91">
        <f t="shared" si="41"/>
        <v>0.92991192773098441</v>
      </c>
      <c r="M13" s="91">
        <f t="shared" si="41"/>
        <v>0.92991192773098441</v>
      </c>
      <c r="N13" s="91" t="str">
        <f t="shared" si="41"/>
        <v xml:space="preserve"> </v>
      </c>
      <c r="O13" s="91">
        <f t="shared" si="42"/>
        <v>1.5578672413511536</v>
      </c>
      <c r="P13" s="91">
        <f t="shared" si="42"/>
        <v>1.5578672413511536</v>
      </c>
      <c r="Q13" s="91" t="str">
        <f t="shared" si="42"/>
        <v xml:space="preserve"> </v>
      </c>
      <c r="R13" s="87">
        <f t="shared" si="6"/>
        <v>29500000</v>
      </c>
      <c r="S13" s="137">
        <v>29500000</v>
      </c>
      <c r="T13" s="87"/>
      <c r="U13" s="87">
        <f t="shared" si="43"/>
        <v>25259442.309999999</v>
      </c>
      <c r="V13" s="137">
        <v>25259442.309999999</v>
      </c>
      <c r="W13" s="87"/>
      <c r="X13" s="87">
        <f t="shared" si="44"/>
        <v>24465784.84</v>
      </c>
      <c r="Y13" s="137">
        <v>24465784.84</v>
      </c>
      <c r="Z13" s="87"/>
      <c r="AA13" s="91">
        <f t="shared" si="45"/>
        <v>0.85625228169491518</v>
      </c>
      <c r="AB13" s="91">
        <f t="shared" si="45"/>
        <v>0.85625228169491518</v>
      </c>
      <c r="AC13" s="91" t="str">
        <f t="shared" si="45"/>
        <v xml:space="preserve"> </v>
      </c>
      <c r="AD13" s="91">
        <f t="shared" si="46"/>
        <v>1.0324394853952292</v>
      </c>
      <c r="AE13" s="91">
        <f>IF(Y13=0," ",IF(V13/Y13*100&gt;200,"СВ.200",V13/Y13))</f>
        <v>1.0324394853952292</v>
      </c>
      <c r="AF13" s="91" t="str">
        <f t="shared" si="47"/>
        <v xml:space="preserve"> </v>
      </c>
      <c r="AG13" s="87">
        <f t="shared" si="7"/>
        <v>0</v>
      </c>
      <c r="AH13" s="137">
        <v>0</v>
      </c>
      <c r="AI13" s="87"/>
      <c r="AJ13" s="87">
        <f t="shared" si="48"/>
        <v>0</v>
      </c>
      <c r="AK13" s="250">
        <v>0</v>
      </c>
      <c r="AL13" s="87"/>
      <c r="AM13" s="87">
        <f t="shared" si="49"/>
        <v>0</v>
      </c>
      <c r="AN13" s="137">
        <v>0</v>
      </c>
      <c r="AO13" s="87"/>
      <c r="AP13" s="91" t="str">
        <f t="shared" si="50"/>
        <v xml:space="preserve"> </v>
      </c>
      <c r="AQ13" s="91" t="str">
        <f t="shared" si="50"/>
        <v xml:space="preserve"> </v>
      </c>
      <c r="AR13" s="91" t="str">
        <f t="shared" si="50"/>
        <v xml:space="preserve"> </v>
      </c>
      <c r="AS13" s="91" t="str">
        <f t="shared" si="51"/>
        <v xml:space="preserve"> </v>
      </c>
      <c r="AT13" s="91" t="str">
        <f t="shared" si="51"/>
        <v xml:space="preserve"> </v>
      </c>
      <c r="AU13" s="91" t="str">
        <f t="shared" si="51"/>
        <v xml:space="preserve"> </v>
      </c>
      <c r="AV13" s="87">
        <f t="shared" si="8"/>
        <v>1250000</v>
      </c>
      <c r="AW13" s="137">
        <v>1250000</v>
      </c>
      <c r="AX13" s="87"/>
      <c r="AY13" s="87">
        <f t="shared" si="52"/>
        <v>1254326.67</v>
      </c>
      <c r="AZ13" s="137">
        <v>1254326.67</v>
      </c>
      <c r="BA13" s="87"/>
      <c r="BB13" s="87">
        <f t="shared" si="53"/>
        <v>1237767.52</v>
      </c>
      <c r="BC13" s="137">
        <v>1237767.52</v>
      </c>
      <c r="BD13" s="87"/>
      <c r="BE13" s="91">
        <f>IF(AV13=0," ",IF(AY13/AV13*100&gt;200,"СВ.200",AY13/AV13))</f>
        <v>1.003461336</v>
      </c>
      <c r="BF13" s="91">
        <f t="shared" si="54"/>
        <v>1.003461336</v>
      </c>
      <c r="BG13" s="91" t="str">
        <f t="shared" si="54"/>
        <v xml:space="preserve"> </v>
      </c>
      <c r="BH13" s="91">
        <f t="shared" si="55"/>
        <v>1.0133782392351027</v>
      </c>
      <c r="BI13" s="91">
        <f>IF(BC13=0," ",IF(AZ13/BC13*100&gt;200,"СВ.200",AZ13/BC13))</f>
        <v>1.0133782392351027</v>
      </c>
      <c r="BJ13" s="91" t="str">
        <f t="shared" si="55"/>
        <v xml:space="preserve"> </v>
      </c>
      <c r="BK13" s="87">
        <f t="shared" si="9"/>
        <v>4112</v>
      </c>
      <c r="BL13" s="137">
        <v>4112</v>
      </c>
      <c r="BM13" s="87"/>
      <c r="BN13" s="95">
        <f t="shared" si="56"/>
        <v>3784.78</v>
      </c>
      <c r="BO13" s="137">
        <v>3784.78</v>
      </c>
      <c r="BP13" s="87"/>
      <c r="BQ13" s="95">
        <f t="shared" si="57"/>
        <v>11424.81</v>
      </c>
      <c r="BR13" s="137">
        <v>11424.81</v>
      </c>
      <c r="BS13" s="87"/>
      <c r="BT13" s="91">
        <f t="shared" si="58"/>
        <v>0.92042315175097278</v>
      </c>
      <c r="BU13" s="91">
        <f t="shared" si="58"/>
        <v>0.92042315175097278</v>
      </c>
      <c r="BV13" s="91" t="str">
        <f t="shared" si="58"/>
        <v xml:space="preserve"> </v>
      </c>
      <c r="BW13" s="91">
        <f>IF(BQ13=0," ",IF(BN13/BQ13*100&gt;200,"СВ.200",BN13/BQ13))</f>
        <v>0.33127728163531828</v>
      </c>
      <c r="BX13" s="91">
        <f t="shared" si="59"/>
        <v>0.33127728163531828</v>
      </c>
      <c r="BY13" s="91" t="str">
        <f t="shared" si="59"/>
        <v xml:space="preserve"> </v>
      </c>
      <c r="BZ13" s="87">
        <f t="shared" si="10"/>
        <v>55837</v>
      </c>
      <c r="CA13" s="137">
        <v>55837</v>
      </c>
      <c r="CB13" s="87"/>
      <c r="CC13" s="87">
        <f t="shared" si="60"/>
        <v>55748.88</v>
      </c>
      <c r="CD13" s="137">
        <v>55748.88</v>
      </c>
      <c r="CE13" s="87"/>
      <c r="CF13" s="87">
        <f t="shared" si="61"/>
        <v>45998.09</v>
      </c>
      <c r="CG13" s="137">
        <v>45998.09</v>
      </c>
      <c r="CH13" s="87"/>
      <c r="CI13" s="91">
        <f>IF(CC13=0," ",IF(CC13/BZ13*100&gt;200,"СВ.200",CC13/BZ13))</f>
        <v>0.99842183498397119</v>
      </c>
      <c r="CJ13" s="91">
        <f>IF(CD13=0," ",IF(CD13/CA13*100&gt;200,"СВ.200",CD13/CA13))</f>
        <v>0.99842183498397119</v>
      </c>
      <c r="CK13" s="91" t="str">
        <f t="shared" si="62"/>
        <v xml:space="preserve"> </v>
      </c>
      <c r="CL13" s="91">
        <f t="shared" si="63"/>
        <v>1.2119824975341367</v>
      </c>
      <c r="CM13" s="91">
        <f t="shared" si="63"/>
        <v>1.2119824975341367</v>
      </c>
      <c r="CN13" s="91" t="str">
        <f t="shared" si="63"/>
        <v xml:space="preserve"> </v>
      </c>
      <c r="CO13" s="87">
        <f t="shared" si="11"/>
        <v>650000</v>
      </c>
      <c r="CP13" s="137">
        <v>650000</v>
      </c>
      <c r="CQ13" s="87"/>
      <c r="CR13" s="87">
        <f t="shared" si="64"/>
        <v>516290.16</v>
      </c>
      <c r="CS13" s="137">
        <v>516290.16</v>
      </c>
      <c r="CT13" s="87"/>
      <c r="CU13" s="87">
        <f t="shared" si="65"/>
        <v>585079.65</v>
      </c>
      <c r="CV13" s="137">
        <v>585079.65</v>
      </c>
      <c r="CW13" s="87"/>
      <c r="CX13" s="91">
        <f t="shared" si="66"/>
        <v>0.79429255384615383</v>
      </c>
      <c r="CY13" s="91">
        <f>IF(CP13=0," ",IF(CS13/CP13*100&gt;200,"СВ.200",CS13/CP13))</f>
        <v>0.79429255384615383</v>
      </c>
      <c r="CZ13" s="91" t="str">
        <f t="shared" si="66"/>
        <v xml:space="preserve"> </v>
      </c>
      <c r="DA13" s="91">
        <f>IF(CU13=0," ",IF(CR13/CU13*100&gt;200,"СВ.200",CR13/CU13))</f>
        <v>0.88242713620273749</v>
      </c>
      <c r="DB13" s="91">
        <f t="shared" si="67"/>
        <v>0.88242713620273749</v>
      </c>
      <c r="DC13" s="89"/>
      <c r="DD13" s="87">
        <f t="shared" si="12"/>
        <v>21700000</v>
      </c>
      <c r="DE13" s="137">
        <v>21700000</v>
      </c>
      <c r="DF13" s="87"/>
      <c r="DG13" s="87">
        <f t="shared" si="13"/>
        <v>22123221.48</v>
      </c>
      <c r="DH13" s="137">
        <v>22123221.48</v>
      </c>
      <c r="DI13" s="87"/>
      <c r="DJ13" s="87">
        <f t="shared" si="14"/>
        <v>4644963.72</v>
      </c>
      <c r="DK13" s="137">
        <v>4644963.72</v>
      </c>
      <c r="DL13" s="87"/>
      <c r="DM13" s="91">
        <f t="shared" si="15"/>
        <v>1.0195032940092166</v>
      </c>
      <c r="DN13" s="91">
        <f t="shared" si="15"/>
        <v>1.0195032940092166</v>
      </c>
      <c r="DO13" s="91" t="str">
        <f t="shared" si="15"/>
        <v xml:space="preserve"> </v>
      </c>
      <c r="DP13" s="91" t="str">
        <f t="shared" si="16"/>
        <v>СВ.200</v>
      </c>
      <c r="DQ13" s="91" t="str">
        <f>IF(DK13=0," ",IF(DH13/DK13*100&gt;200,"СВ.200",DH13/DK13))</f>
        <v>СВ.200</v>
      </c>
      <c r="DR13" s="91" t="str">
        <f t="shared" si="16"/>
        <v xml:space="preserve"> </v>
      </c>
      <c r="DS13" s="251">
        <f t="shared" si="17"/>
        <v>0</v>
      </c>
      <c r="DT13" s="137">
        <v>0</v>
      </c>
      <c r="DU13" s="87"/>
      <c r="DV13" s="251">
        <f t="shared" si="18"/>
        <v>0</v>
      </c>
      <c r="DW13" s="137">
        <v>0</v>
      </c>
      <c r="DX13" s="87"/>
      <c r="DY13" s="251">
        <f t="shared" si="19"/>
        <v>0</v>
      </c>
      <c r="DZ13" s="137">
        <v>0</v>
      </c>
      <c r="EA13" s="87"/>
      <c r="EB13" s="91" t="str">
        <f t="shared" si="68"/>
        <v xml:space="preserve"> </v>
      </c>
      <c r="EC13" s="91" t="str">
        <f t="shared" si="68"/>
        <v xml:space="preserve"> </v>
      </c>
      <c r="ED13" s="91" t="str">
        <f t="shared" si="68"/>
        <v xml:space="preserve"> </v>
      </c>
      <c r="EE13" s="91" t="str">
        <f t="shared" si="69"/>
        <v xml:space="preserve"> </v>
      </c>
      <c r="EF13" s="91" t="str">
        <f t="shared" si="69"/>
        <v xml:space="preserve"> </v>
      </c>
      <c r="EG13" s="91" t="str">
        <f t="shared" si="69"/>
        <v xml:space="preserve"> </v>
      </c>
      <c r="EH13" s="87">
        <f t="shared" si="20"/>
        <v>256950</v>
      </c>
      <c r="EI13" s="137">
        <v>256950</v>
      </c>
      <c r="EJ13" s="87"/>
      <c r="EK13" s="87">
        <f t="shared" si="21"/>
        <v>248477.48</v>
      </c>
      <c r="EL13" s="137">
        <v>248477.48</v>
      </c>
      <c r="EM13" s="87"/>
      <c r="EN13" s="87">
        <f t="shared" si="22"/>
        <v>419272.62</v>
      </c>
      <c r="EO13" s="137">
        <v>419272.62</v>
      </c>
      <c r="EP13" s="87"/>
      <c r="EQ13" s="91">
        <f>IF(EK13=0," ",IF(EK13/EH13*100&gt;200,"СВ.200",EK13/EH13))</f>
        <v>0.96702658104689632</v>
      </c>
      <c r="ER13" s="91">
        <f>IF(EL13=0," ",IF(EL13/EI13*100&gt;200,"СВ.200",EL13/EI13))</f>
        <v>0.96702658104689632</v>
      </c>
      <c r="ES13" s="91" t="str">
        <f t="shared" si="70"/>
        <v xml:space="preserve"> </v>
      </c>
      <c r="ET13" s="91">
        <f>IF(EK13=0," ",IF(EK13/EN13*100&gt;200,"СВ.200",EK13/EN13))</f>
        <v>0.59263941442205315</v>
      </c>
      <c r="EU13" s="91">
        <f>IF(EL13=0," ",IF(EL13/EO13*100&gt;200,"СВ.200",EL13/EO13))</f>
        <v>0.59263941442205315</v>
      </c>
      <c r="EV13" s="91" t="str">
        <f t="shared" si="71"/>
        <v xml:space="preserve"> </v>
      </c>
      <c r="EW13" s="87">
        <f t="shared" si="23"/>
        <v>281700</v>
      </c>
      <c r="EX13" s="137">
        <v>281700</v>
      </c>
      <c r="EY13" s="87"/>
      <c r="EZ13" s="87">
        <f t="shared" si="24"/>
        <v>286096.31</v>
      </c>
      <c r="FA13" s="137">
        <v>286096.31</v>
      </c>
      <c r="FB13" s="87"/>
      <c r="FC13" s="87">
        <f t="shared" si="25"/>
        <v>144754.99</v>
      </c>
      <c r="FD13" s="137">
        <v>144754.99</v>
      </c>
      <c r="FE13" s="87"/>
      <c r="FF13" s="91">
        <f t="shared" si="72"/>
        <v>1.0156063542776004</v>
      </c>
      <c r="FG13" s="91">
        <f t="shared" si="72"/>
        <v>1.0156063542776004</v>
      </c>
      <c r="FH13" s="91" t="str">
        <f t="shared" si="72"/>
        <v xml:space="preserve"> </v>
      </c>
      <c r="FI13" s="91">
        <f t="shared" si="73"/>
        <v>1.976417600526241</v>
      </c>
      <c r="FJ13" s="91">
        <f t="shared" si="26"/>
        <v>1.976417600526241</v>
      </c>
      <c r="FK13" s="91" t="str">
        <f t="shared" si="26"/>
        <v xml:space="preserve"> </v>
      </c>
      <c r="FL13" s="87">
        <f t="shared" si="27"/>
        <v>446727.44</v>
      </c>
      <c r="FM13" s="94">
        <v>446727.44</v>
      </c>
      <c r="FN13" s="87"/>
      <c r="FO13" s="87">
        <f t="shared" si="28"/>
        <v>446727.72</v>
      </c>
      <c r="FP13" s="94">
        <v>446727.72</v>
      </c>
      <c r="FQ13" s="87"/>
      <c r="FR13" s="87">
        <f t="shared" si="29"/>
        <v>270394.40999999997</v>
      </c>
      <c r="FS13" s="87">
        <v>270394.40999999997</v>
      </c>
      <c r="FT13" s="87"/>
      <c r="FU13" s="91">
        <f t="shared" si="30"/>
        <v>1.000000626780392</v>
      </c>
      <c r="FV13" s="91">
        <f t="shared" si="30"/>
        <v>1.000000626780392</v>
      </c>
      <c r="FW13" s="103" t="str">
        <f t="shared" si="30"/>
        <v xml:space="preserve"> </v>
      </c>
      <c r="FX13" s="91">
        <f t="shared" si="31"/>
        <v>1.6521337109003105</v>
      </c>
      <c r="FY13" s="91">
        <f t="shared" si="31"/>
        <v>1.6521337109003105</v>
      </c>
      <c r="FZ13" s="91" t="str">
        <f t="shared" si="31"/>
        <v xml:space="preserve"> </v>
      </c>
      <c r="GA13" s="252">
        <f>I13/'[1]исп.мун.образ01.01.2025-налогов'!I13</f>
        <v>0.25399102032535581</v>
      </c>
      <c r="GB13" s="253">
        <f>J13/'[1]исп.мун.образ01.01.2025-налогов'!J13</f>
        <v>0.25399102032535581</v>
      </c>
      <c r="GC13" s="246"/>
      <c r="GD13" s="254">
        <f>F13/'[1]исп.мун.образ01.01.2025-налогов'!F13</f>
        <v>0.27749940588446403</v>
      </c>
      <c r="GE13" s="253">
        <f>G13/'[1]исп.мун.образ01.01.2025-налогов'!G13</f>
        <v>0.27749940588446403</v>
      </c>
      <c r="GF13" s="246"/>
      <c r="GG13" s="96">
        <f t="shared" si="32"/>
        <v>0.73932887374913614</v>
      </c>
      <c r="GH13" s="91">
        <f t="shared" si="32"/>
        <v>0.73932887374913614</v>
      </c>
      <c r="GI13" s="246"/>
      <c r="GJ13" s="96">
        <f t="shared" si="33"/>
        <v>0.48997263803388286</v>
      </c>
      <c r="GK13" s="91">
        <f t="shared" si="33"/>
        <v>0.48997263803388286</v>
      </c>
      <c r="GL13" s="91" t="str">
        <f t="shared" si="74"/>
        <v xml:space="preserve"> </v>
      </c>
      <c r="GM13" s="96">
        <f t="shared" si="75"/>
        <v>3.7403961185365403E-2</v>
      </c>
      <c r="GN13" s="91">
        <f t="shared" si="75"/>
        <v>3.7403961185365403E-2</v>
      </c>
      <c r="GO13" s="91" t="str">
        <f t="shared" si="78"/>
        <v xml:space="preserve"> </v>
      </c>
      <c r="GP13" s="96">
        <f t="shared" si="76"/>
        <v>2.4330930980722656E-2</v>
      </c>
      <c r="GQ13" s="91">
        <f t="shared" si="34"/>
        <v>2.4330930980722656E-2</v>
      </c>
      <c r="GR13" s="91" t="str">
        <f t="shared" si="79"/>
        <v xml:space="preserve"> </v>
      </c>
      <c r="GS13" s="96">
        <f t="shared" si="35"/>
        <v>1.7680457893213399E-2</v>
      </c>
      <c r="GT13" s="91">
        <f t="shared" si="35"/>
        <v>1.7680457893213399E-2</v>
      </c>
      <c r="GU13" s="91" t="str">
        <f t="shared" si="35"/>
        <v xml:space="preserve"> </v>
      </c>
      <c r="GV13" s="96">
        <f t="shared" si="36"/>
        <v>1.0014791640351756E-2</v>
      </c>
      <c r="GW13" s="91">
        <f t="shared" si="36"/>
        <v>1.0014791640351756E-2</v>
      </c>
      <c r="GX13" s="91"/>
      <c r="GY13" s="96">
        <f t="shared" si="37"/>
        <v>1.26699534049548E-2</v>
      </c>
      <c r="GZ13" s="91">
        <f t="shared" si="37"/>
        <v>1.26699534049548E-2</v>
      </c>
      <c r="HA13" s="103" t="str">
        <f t="shared" si="37"/>
        <v xml:space="preserve"> </v>
      </c>
      <c r="HB13" s="96">
        <f t="shared" si="38"/>
        <v>4.8198675518426907E-3</v>
      </c>
      <c r="HC13" s="91">
        <f t="shared" si="38"/>
        <v>4.8198675518426907E-3</v>
      </c>
      <c r="HD13" s="91" t="str">
        <f t="shared" si="77"/>
        <v xml:space="preserve"> </v>
      </c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</row>
    <row r="14" spans="1:238" s="70" customFormat="1" ht="15.75" outlineLevel="1" x14ac:dyDescent="0.25">
      <c r="A14" s="85">
        <v>5</v>
      </c>
      <c r="B14" s="86" t="s">
        <v>90</v>
      </c>
      <c r="C14" s="87">
        <f t="shared" si="5"/>
        <v>24132943.009999998</v>
      </c>
      <c r="D14" s="247">
        <v>24132943.009999998</v>
      </c>
      <c r="E14" s="87"/>
      <c r="F14" s="87">
        <f t="shared" si="39"/>
        <v>24972981.899999999</v>
      </c>
      <c r="G14" s="248">
        <v>24972981.899999999</v>
      </c>
      <c r="H14" s="87"/>
      <c r="I14" s="87">
        <f t="shared" si="40"/>
        <v>32154149.789999999</v>
      </c>
      <c r="J14" s="88">
        <v>32154149.789999999</v>
      </c>
      <c r="K14" s="87"/>
      <c r="L14" s="91">
        <f t="shared" si="41"/>
        <v>1.0348088042826733</v>
      </c>
      <c r="M14" s="91">
        <f t="shared" si="41"/>
        <v>1.0348088042826733</v>
      </c>
      <c r="N14" s="91" t="str">
        <f t="shared" si="41"/>
        <v xml:space="preserve"> </v>
      </c>
      <c r="O14" s="91">
        <f t="shared" si="42"/>
        <v>0.77666435166532199</v>
      </c>
      <c r="P14" s="91">
        <f t="shared" si="42"/>
        <v>0.77666435166532199</v>
      </c>
      <c r="Q14" s="91" t="str">
        <f t="shared" si="42"/>
        <v xml:space="preserve"> </v>
      </c>
      <c r="R14" s="87">
        <f t="shared" si="6"/>
        <v>6568800</v>
      </c>
      <c r="S14" s="137">
        <v>6568800</v>
      </c>
      <c r="T14" s="87"/>
      <c r="U14" s="87">
        <f t="shared" si="43"/>
        <v>6587870.0599999996</v>
      </c>
      <c r="V14" s="137">
        <v>6587870.0599999996</v>
      </c>
      <c r="W14" s="87"/>
      <c r="X14" s="87">
        <f t="shared" si="44"/>
        <v>10779707.300000001</v>
      </c>
      <c r="Y14" s="137">
        <v>10779707.300000001</v>
      </c>
      <c r="Z14" s="87"/>
      <c r="AA14" s="91">
        <f t="shared" si="45"/>
        <v>1.0029031269029349</v>
      </c>
      <c r="AB14" s="91">
        <f t="shared" si="45"/>
        <v>1.0029031269029349</v>
      </c>
      <c r="AC14" s="91" t="str">
        <f t="shared" si="45"/>
        <v xml:space="preserve"> </v>
      </c>
      <c r="AD14" s="91">
        <f t="shared" si="46"/>
        <v>0.61113626526761067</v>
      </c>
      <c r="AE14" s="91">
        <f>IF(Y14=0," ",IF(V14/Y14*100&gt;200,"СВ.200",V14/Y14))</f>
        <v>0.61113626526761067</v>
      </c>
      <c r="AF14" s="91" t="str">
        <f t="shared" si="47"/>
        <v xml:space="preserve"> </v>
      </c>
      <c r="AG14" s="87">
        <f t="shared" si="7"/>
        <v>1625500</v>
      </c>
      <c r="AH14" s="137">
        <v>1625500</v>
      </c>
      <c r="AI14" s="87"/>
      <c r="AJ14" s="87">
        <f t="shared" si="48"/>
        <v>2208535.2200000002</v>
      </c>
      <c r="AK14" s="250">
        <v>2208535.2200000002</v>
      </c>
      <c r="AL14" s="87"/>
      <c r="AM14" s="87">
        <f t="shared" si="49"/>
        <v>731520.82</v>
      </c>
      <c r="AN14" s="137">
        <v>731520.82</v>
      </c>
      <c r="AO14" s="87"/>
      <c r="AP14" s="91">
        <f>IF(AJ14=0," ",IF(AJ14/AG14*100&gt;200,"СВ.200",AJ14/AG14))</f>
        <v>1.3586805413718857</v>
      </c>
      <c r="AQ14" s="91">
        <f>IF(AK14=0," ",IF(AK14/AH14*100&gt;200,"СВ.200",AK14/AH14))</f>
        <v>1.3586805413718857</v>
      </c>
      <c r="AR14" s="91" t="str">
        <f t="shared" si="50"/>
        <v xml:space="preserve"> </v>
      </c>
      <c r="AS14" s="91">
        <f>IF(AJ14=0," ",IF(AM14/AJ14*100&gt;200,"СВ.200",AM14/AJ14))</f>
        <v>0.33122443028098952</v>
      </c>
      <c r="AT14" s="91">
        <f>IF(AK14=0," ",IF(AN14/AK14*100&gt;200,"СВ.200",AN14/AK14))</f>
        <v>0.33122443028098952</v>
      </c>
      <c r="AU14" s="91" t="str">
        <f t="shared" si="51"/>
        <v xml:space="preserve"> </v>
      </c>
      <c r="AV14" s="87">
        <f t="shared" si="8"/>
        <v>155100</v>
      </c>
      <c r="AW14" s="137">
        <v>155100</v>
      </c>
      <c r="AX14" s="87"/>
      <c r="AY14" s="87">
        <f t="shared" si="52"/>
        <v>155055.32999999999</v>
      </c>
      <c r="AZ14" s="137">
        <v>155055.32999999999</v>
      </c>
      <c r="BA14" s="87"/>
      <c r="BB14" s="87">
        <f t="shared" si="53"/>
        <v>155304.25</v>
      </c>
      <c r="BC14" s="137">
        <v>155304.25</v>
      </c>
      <c r="BD14" s="87"/>
      <c r="BE14" s="91">
        <f>IF(AV14=0," ",IF(AY14/AV14*100&gt;200,"СВ.200",AY14/AV14))</f>
        <v>0.99971199226305596</v>
      </c>
      <c r="BF14" s="91">
        <f>IF(AW14=0," ",IF(AZ14/AW14*100&gt;200,"СВ.200",AZ14/AW14))</f>
        <v>0.99971199226305596</v>
      </c>
      <c r="BG14" s="91" t="str">
        <f t="shared" si="54"/>
        <v xml:space="preserve"> </v>
      </c>
      <c r="BH14" s="91">
        <f t="shared" si="55"/>
        <v>0.99839721063654074</v>
      </c>
      <c r="BI14" s="91">
        <f t="shared" si="55"/>
        <v>0.99839721063654074</v>
      </c>
      <c r="BJ14" s="91" t="str">
        <f t="shared" si="55"/>
        <v xml:space="preserve"> </v>
      </c>
      <c r="BK14" s="87">
        <f t="shared" si="9"/>
        <v>481700</v>
      </c>
      <c r="BL14" s="137">
        <v>481700</v>
      </c>
      <c r="BM14" s="87"/>
      <c r="BN14" s="95">
        <f t="shared" si="56"/>
        <v>481659.72</v>
      </c>
      <c r="BO14" s="137">
        <v>481659.72</v>
      </c>
      <c r="BP14" s="87"/>
      <c r="BQ14" s="95">
        <f t="shared" si="57"/>
        <v>557525.85</v>
      </c>
      <c r="BR14" s="137">
        <v>557525.85</v>
      </c>
      <c r="BS14" s="87"/>
      <c r="BT14" s="91">
        <f t="shared" si="58"/>
        <v>0.99991637948930867</v>
      </c>
      <c r="BU14" s="91">
        <f t="shared" si="58"/>
        <v>0.99991637948930867</v>
      </c>
      <c r="BV14" s="91" t="str">
        <f t="shared" si="58"/>
        <v xml:space="preserve"> </v>
      </c>
      <c r="BW14" s="91">
        <f t="shared" si="59"/>
        <v>0.86392356515845858</v>
      </c>
      <c r="BX14" s="91">
        <f t="shared" si="59"/>
        <v>0.86392356515845858</v>
      </c>
      <c r="BY14" s="91" t="str">
        <f t="shared" si="59"/>
        <v xml:space="preserve"> </v>
      </c>
      <c r="BZ14" s="87">
        <f t="shared" si="10"/>
        <v>0</v>
      </c>
      <c r="CA14" s="137">
        <v>0</v>
      </c>
      <c r="CB14" s="87"/>
      <c r="CC14" s="87">
        <f t="shared" si="60"/>
        <v>0</v>
      </c>
      <c r="CD14" s="137">
        <v>0</v>
      </c>
      <c r="CE14" s="87"/>
      <c r="CF14" s="87">
        <f t="shared" si="61"/>
        <v>0</v>
      </c>
      <c r="CG14" s="137">
        <v>0</v>
      </c>
      <c r="CH14" s="87"/>
      <c r="CI14" s="91" t="str">
        <f t="shared" si="62"/>
        <v xml:space="preserve"> </v>
      </c>
      <c r="CJ14" s="91" t="str">
        <f t="shared" si="62"/>
        <v xml:space="preserve"> </v>
      </c>
      <c r="CK14" s="91" t="str">
        <f t="shared" si="62"/>
        <v xml:space="preserve"> </v>
      </c>
      <c r="CL14" s="91" t="str">
        <f t="shared" si="63"/>
        <v xml:space="preserve"> </v>
      </c>
      <c r="CM14" s="91" t="str">
        <f t="shared" si="63"/>
        <v xml:space="preserve"> </v>
      </c>
      <c r="CN14" s="91" t="str">
        <f t="shared" si="63"/>
        <v xml:space="preserve"> </v>
      </c>
      <c r="CO14" s="87">
        <f t="shared" si="11"/>
        <v>1759304.93</v>
      </c>
      <c r="CP14" s="137">
        <v>1759304.93</v>
      </c>
      <c r="CQ14" s="87"/>
      <c r="CR14" s="87">
        <f t="shared" si="64"/>
        <v>1759304.93</v>
      </c>
      <c r="CS14" s="137">
        <v>1759304.93</v>
      </c>
      <c r="CT14" s="87"/>
      <c r="CU14" s="87">
        <f t="shared" si="65"/>
        <v>6251649.4299999997</v>
      </c>
      <c r="CV14" s="137">
        <v>6251649.4299999997</v>
      </c>
      <c r="CW14" s="87"/>
      <c r="CX14" s="91">
        <f t="shared" si="66"/>
        <v>1</v>
      </c>
      <c r="CY14" s="91">
        <f t="shared" si="66"/>
        <v>1</v>
      </c>
      <c r="CZ14" s="91" t="str">
        <f t="shared" si="66"/>
        <v xml:space="preserve"> </v>
      </c>
      <c r="DA14" s="91">
        <f t="shared" si="67"/>
        <v>0.28141452103145204</v>
      </c>
      <c r="DB14" s="91">
        <f t="shared" si="67"/>
        <v>0.28141452103145204</v>
      </c>
      <c r="DC14" s="89"/>
      <c r="DD14" s="87">
        <f t="shared" si="12"/>
        <v>5067700</v>
      </c>
      <c r="DE14" s="137">
        <v>5067700</v>
      </c>
      <c r="DF14" s="87"/>
      <c r="DG14" s="87">
        <f t="shared" si="13"/>
        <v>5067736.74</v>
      </c>
      <c r="DH14" s="137">
        <v>5067736.74</v>
      </c>
      <c r="DI14" s="87"/>
      <c r="DJ14" s="87">
        <f t="shared" si="14"/>
        <v>5910437.6699999999</v>
      </c>
      <c r="DK14" s="137">
        <v>5910437.6699999999</v>
      </c>
      <c r="DL14" s="87"/>
      <c r="DM14" s="91">
        <f>IF(DD14=0," ",IF(DG14/DD14*100&gt;200,"СВ.200",DG14/DD14))</f>
        <v>1.0000072498372043</v>
      </c>
      <c r="DN14" s="91">
        <f t="shared" si="15"/>
        <v>1.0000072498372043</v>
      </c>
      <c r="DO14" s="91" t="str">
        <f t="shared" si="15"/>
        <v xml:space="preserve"> </v>
      </c>
      <c r="DP14" s="91">
        <f>IF(DJ14&lt;=0," ",IF(DG14/DJ14*100&gt;200,"СВ.200",DG14/DJ14))</f>
        <v>0.85742156891741661</v>
      </c>
      <c r="DQ14" s="91">
        <f>IF(DK14&lt;=0," ",IF(DH14/DK14*100&gt;200,"СВ.200",DH14/DK14))</f>
        <v>0.85742156891741661</v>
      </c>
      <c r="DR14" s="91" t="str">
        <f t="shared" si="16"/>
        <v xml:space="preserve"> </v>
      </c>
      <c r="DS14" s="251">
        <f t="shared" si="17"/>
        <v>1264380</v>
      </c>
      <c r="DT14" s="137">
        <v>1264380</v>
      </c>
      <c r="DU14" s="87"/>
      <c r="DV14" s="251">
        <f t="shared" si="18"/>
        <v>1264380</v>
      </c>
      <c r="DW14" s="137">
        <v>1264380</v>
      </c>
      <c r="DX14" s="87"/>
      <c r="DY14" s="251">
        <f t="shared" si="19"/>
        <v>0</v>
      </c>
      <c r="DZ14" s="137">
        <v>0</v>
      </c>
      <c r="EA14" s="87"/>
      <c r="EB14" s="91">
        <f t="shared" si="68"/>
        <v>1</v>
      </c>
      <c r="EC14" s="91">
        <f t="shared" si="68"/>
        <v>1</v>
      </c>
      <c r="ED14" s="91" t="str">
        <f t="shared" si="68"/>
        <v xml:space="preserve"> </v>
      </c>
      <c r="EE14" s="91" t="str">
        <f t="shared" si="69"/>
        <v xml:space="preserve"> </v>
      </c>
      <c r="EF14" s="91" t="e">
        <f>IF(DW14=0," ",IF(DW14/DZ14*100&gt;200,"СВ.200",DW14/DZ14))</f>
        <v>#DIV/0!</v>
      </c>
      <c r="EG14" s="91" t="str">
        <f t="shared" si="69"/>
        <v xml:space="preserve"> </v>
      </c>
      <c r="EH14" s="87">
        <f t="shared" si="20"/>
        <v>370078.65</v>
      </c>
      <c r="EI14" s="137">
        <v>370078.65</v>
      </c>
      <c r="EJ14" s="87"/>
      <c r="EK14" s="87">
        <f t="shared" si="21"/>
        <v>380872.64</v>
      </c>
      <c r="EL14" s="137">
        <v>380872.64</v>
      </c>
      <c r="EM14" s="87"/>
      <c r="EN14" s="87">
        <f t="shared" si="22"/>
        <v>163340.19</v>
      </c>
      <c r="EO14" s="137">
        <v>163340.19</v>
      </c>
      <c r="EP14" s="87"/>
      <c r="EQ14" s="91">
        <f t="shared" si="70"/>
        <v>1.029166746041686</v>
      </c>
      <c r="ER14" s="91">
        <f t="shared" si="70"/>
        <v>1.029166746041686</v>
      </c>
      <c r="ES14" s="91" t="str">
        <f t="shared" si="70"/>
        <v xml:space="preserve"> </v>
      </c>
      <c r="ET14" s="91" t="str">
        <f t="shared" si="71"/>
        <v>СВ.200</v>
      </c>
      <c r="EU14" s="91" t="str">
        <f t="shared" si="71"/>
        <v>СВ.200</v>
      </c>
      <c r="EV14" s="91" t="str">
        <f t="shared" si="71"/>
        <v xml:space="preserve"> </v>
      </c>
      <c r="EW14" s="87">
        <f t="shared" si="23"/>
        <v>268219.59999999998</v>
      </c>
      <c r="EX14" s="137">
        <v>268219.59999999998</v>
      </c>
      <c r="EY14" s="87"/>
      <c r="EZ14" s="87">
        <f t="shared" si="24"/>
        <v>228219.6</v>
      </c>
      <c r="FA14" s="137">
        <v>228219.6</v>
      </c>
      <c r="FB14" s="87"/>
      <c r="FC14" s="87">
        <f t="shared" si="25"/>
        <v>295876.15000000002</v>
      </c>
      <c r="FD14" s="137">
        <v>295876.15000000002</v>
      </c>
      <c r="FE14" s="87"/>
      <c r="FF14" s="91">
        <f t="shared" si="72"/>
        <v>0.85086846747963241</v>
      </c>
      <c r="FG14" s="91">
        <f t="shared" si="72"/>
        <v>0.85086846747963241</v>
      </c>
      <c r="FH14" s="91" t="str">
        <f t="shared" si="72"/>
        <v xml:space="preserve"> </v>
      </c>
      <c r="FI14" s="91">
        <f>IF(EZ14=0," ",IF(EZ14/FC14*100&gt;200,"СВ.200",EZ14/FC14))</f>
        <v>0.77133489806461242</v>
      </c>
      <c r="FJ14" s="91">
        <f>IF(FA14=0," ",IF(FA14/FD14*100&gt;200,"СВ.200",FA14/FD14))</f>
        <v>0.77133489806461242</v>
      </c>
      <c r="FK14" s="91" t="str">
        <f t="shared" si="26"/>
        <v xml:space="preserve"> </v>
      </c>
      <c r="FL14" s="87">
        <f t="shared" si="27"/>
        <v>1003959.83</v>
      </c>
      <c r="FM14" s="94">
        <v>1003959.83</v>
      </c>
      <c r="FN14" s="87"/>
      <c r="FO14" s="87">
        <f t="shared" si="28"/>
        <v>1003959.83</v>
      </c>
      <c r="FP14" s="94">
        <v>1003959.83</v>
      </c>
      <c r="FQ14" s="87"/>
      <c r="FR14" s="87">
        <f t="shared" si="29"/>
        <v>558567.01</v>
      </c>
      <c r="FS14" s="87">
        <v>558567.01</v>
      </c>
      <c r="FT14" s="87"/>
      <c r="FU14" s="91">
        <f t="shared" si="30"/>
        <v>1</v>
      </c>
      <c r="FV14" s="91">
        <f t="shared" si="30"/>
        <v>1</v>
      </c>
      <c r="FW14" s="103" t="str">
        <f t="shared" si="30"/>
        <v xml:space="preserve"> </v>
      </c>
      <c r="FX14" s="91">
        <f>IF(FO14=0," ",IF(FO14/FR14*100&gt;200,"СВ.200",FO14/FR14))</f>
        <v>1.7973847578287876</v>
      </c>
      <c r="FY14" s="91">
        <f>IF(FP14=0," ",IF(FP14/FS14*100&gt;200,"СВ.200",FP14/FS14))</f>
        <v>1.7973847578287876</v>
      </c>
      <c r="FZ14" s="91" t="str">
        <f t="shared" si="31"/>
        <v xml:space="preserve"> </v>
      </c>
      <c r="GA14" s="252">
        <f>I14/'[1]исп.мун.образ01.01.2025-налогов'!I14</f>
        <v>0.12972984515285463</v>
      </c>
      <c r="GB14" s="253">
        <f>J14/'[1]исп.мун.образ01.01.2025-налогов'!J14</f>
        <v>0.12972984515285463</v>
      </c>
      <c r="GC14" s="246"/>
      <c r="GD14" s="254">
        <f>F14/'[1]исп.мун.образ01.01.2025-налогов'!F14</f>
        <v>8.6745645948891767E-2</v>
      </c>
      <c r="GE14" s="253">
        <f>G14/'[1]исп.мун.образ01.01.2025-налогов'!G14</f>
        <v>8.6745645948891767E-2</v>
      </c>
      <c r="GF14" s="246"/>
      <c r="GG14" s="96">
        <f t="shared" si="32"/>
        <v>0.33525088893354943</v>
      </c>
      <c r="GH14" s="91">
        <f t="shared" si="32"/>
        <v>0.33525088893354943</v>
      </c>
      <c r="GI14" s="246"/>
      <c r="GJ14" s="96">
        <f t="shared" si="33"/>
        <v>0.26379989728018821</v>
      </c>
      <c r="GK14" s="91">
        <f t="shared" si="33"/>
        <v>0.26379989728018821</v>
      </c>
      <c r="GL14" s="91" t="str">
        <f t="shared" si="74"/>
        <v xml:space="preserve"> </v>
      </c>
      <c r="GM14" s="96">
        <f t="shared" si="75"/>
        <v>4.8299908725404992E-3</v>
      </c>
      <c r="GN14" s="91">
        <f t="shared" si="75"/>
        <v>4.8299908725404992E-3</v>
      </c>
      <c r="GO14" s="91" t="str">
        <f t="shared" si="78"/>
        <v xml:space="preserve"> </v>
      </c>
      <c r="GP14" s="96">
        <f t="shared" si="76"/>
        <v>6.2089233324595485E-3</v>
      </c>
      <c r="GQ14" s="91">
        <f t="shared" si="34"/>
        <v>6.2089233324595485E-3</v>
      </c>
      <c r="GR14" s="91" t="str">
        <f t="shared" si="79"/>
        <v xml:space="preserve"> </v>
      </c>
      <c r="GS14" s="96">
        <f t="shared" si="35"/>
        <v>0.19442745246973608</v>
      </c>
      <c r="GT14" s="91">
        <f t="shared" si="35"/>
        <v>0.19442745246973608</v>
      </c>
      <c r="GU14" s="91" t="str">
        <f t="shared" si="35"/>
        <v xml:space="preserve"> </v>
      </c>
      <c r="GV14" s="96">
        <f t="shared" si="36"/>
        <v>7.044833240358854E-2</v>
      </c>
      <c r="GW14" s="91">
        <f t="shared" si="36"/>
        <v>7.044833240358854E-2</v>
      </c>
      <c r="GX14" s="91"/>
      <c r="GY14" s="96">
        <f t="shared" si="37"/>
        <v>5.0799100914432861E-3</v>
      </c>
      <c r="GZ14" s="91">
        <f t="shared" si="37"/>
        <v>5.0799100914432861E-3</v>
      </c>
      <c r="HA14" s="103" t="str">
        <f t="shared" si="37"/>
        <v xml:space="preserve"> </v>
      </c>
      <c r="HB14" s="96">
        <f t="shared" si="38"/>
        <v>1.525138814119751E-2</v>
      </c>
      <c r="HC14" s="91">
        <f t="shared" si="38"/>
        <v>1.525138814119751E-2</v>
      </c>
      <c r="HD14" s="91" t="str">
        <f t="shared" si="77"/>
        <v xml:space="preserve"> </v>
      </c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</row>
    <row r="15" spans="1:238" s="70" customFormat="1" ht="15.75" outlineLevel="1" x14ac:dyDescent="0.25">
      <c r="A15" s="85">
        <v>6</v>
      </c>
      <c r="B15" s="86" t="s">
        <v>91</v>
      </c>
      <c r="C15" s="87">
        <f t="shared" si="5"/>
        <v>45255444.170000002</v>
      </c>
      <c r="D15" s="247">
        <v>45255444.170000002</v>
      </c>
      <c r="E15" s="87"/>
      <c r="F15" s="87">
        <f t="shared" si="39"/>
        <v>45952757.079999998</v>
      </c>
      <c r="G15" s="248">
        <v>45952757.079999998</v>
      </c>
      <c r="H15" s="87"/>
      <c r="I15" s="87">
        <f t="shared" si="40"/>
        <v>48267155.180000007</v>
      </c>
      <c r="J15" s="88">
        <v>48267155.180000007</v>
      </c>
      <c r="K15" s="87"/>
      <c r="L15" s="91">
        <f t="shared" si="41"/>
        <v>1.0154083762249813</v>
      </c>
      <c r="M15" s="91">
        <f>IF(D15=0," ",IF(G15/D15*100&gt;200,"СВ.200",G15/D15))</f>
        <v>1.0154083762249813</v>
      </c>
      <c r="N15" s="91" t="str">
        <f t="shared" si="41"/>
        <v xml:space="preserve"> </v>
      </c>
      <c r="O15" s="91">
        <f>IF(I15=0," ",IF(F15/I15*100&gt;200,"СВ.200",F15/I15))</f>
        <v>0.95205024842734043</v>
      </c>
      <c r="P15" s="91">
        <f t="shared" si="42"/>
        <v>0.95205024842734043</v>
      </c>
      <c r="Q15" s="91" t="str">
        <f t="shared" si="42"/>
        <v xml:space="preserve"> </v>
      </c>
      <c r="R15" s="87">
        <f t="shared" si="6"/>
        <v>10831701.43</v>
      </c>
      <c r="S15" s="137">
        <v>10831701.43</v>
      </c>
      <c r="T15" s="87"/>
      <c r="U15" s="87">
        <f t="shared" si="43"/>
        <v>11281991.779999999</v>
      </c>
      <c r="V15" s="137">
        <v>11281991.779999999</v>
      </c>
      <c r="W15" s="87"/>
      <c r="X15" s="87">
        <f t="shared" si="44"/>
        <v>11150303.449999999</v>
      </c>
      <c r="Y15" s="137">
        <v>11150303.449999999</v>
      </c>
      <c r="Z15" s="87"/>
      <c r="AA15" s="91">
        <f t="shared" si="45"/>
        <v>1.0415715252963726</v>
      </c>
      <c r="AB15" s="91">
        <f t="shared" si="45"/>
        <v>1.0415715252963726</v>
      </c>
      <c r="AC15" s="91" t="str">
        <f t="shared" si="45"/>
        <v xml:space="preserve"> </v>
      </c>
      <c r="AD15" s="91">
        <f>IF(X15=0," ",IF(U15/X15*100&gt;200,"СВ.200",U15/X15))</f>
        <v>1.0118102911360678</v>
      </c>
      <c r="AE15" s="91">
        <f>IF(Y15=0," ",IF(V15/Y15*100&gt;200,"СВ.200",V15/Y15))</f>
        <v>1.0118102911360678</v>
      </c>
      <c r="AF15" s="91" t="str">
        <f t="shared" si="47"/>
        <v xml:space="preserve"> </v>
      </c>
      <c r="AG15" s="87">
        <f t="shared" si="7"/>
        <v>0</v>
      </c>
      <c r="AH15" s="137">
        <v>0</v>
      </c>
      <c r="AI15" s="87"/>
      <c r="AJ15" s="87">
        <f t="shared" si="48"/>
        <v>0</v>
      </c>
      <c r="AK15" s="250">
        <v>0</v>
      </c>
      <c r="AL15" s="87"/>
      <c r="AM15" s="87">
        <f t="shared" si="49"/>
        <v>0</v>
      </c>
      <c r="AN15" s="137">
        <v>0</v>
      </c>
      <c r="AO15" s="87"/>
      <c r="AP15" s="91" t="str">
        <f>IF(AG15=0," ",IF(AJ15/AG15*100&gt;200,"СВ.200",AJ15/AG15))</f>
        <v xml:space="preserve"> </v>
      </c>
      <c r="AQ15" s="91" t="str">
        <f t="shared" si="50"/>
        <v xml:space="preserve"> </v>
      </c>
      <c r="AR15" s="91" t="str">
        <f t="shared" si="50"/>
        <v xml:space="preserve"> </v>
      </c>
      <c r="AS15" s="91" t="str">
        <f t="shared" si="51"/>
        <v xml:space="preserve"> </v>
      </c>
      <c r="AT15" s="91" t="str">
        <f>IF(AN15=0," ",IF(AK15/AN15*100&gt;200,"СВ.200",AK15/AN15))</f>
        <v xml:space="preserve"> </v>
      </c>
      <c r="AU15" s="91" t="str">
        <f t="shared" si="51"/>
        <v xml:space="preserve"> </v>
      </c>
      <c r="AV15" s="87">
        <f t="shared" si="8"/>
        <v>2261940</v>
      </c>
      <c r="AW15" s="137">
        <v>2261940</v>
      </c>
      <c r="AX15" s="87"/>
      <c r="AY15" s="87">
        <f t="shared" si="52"/>
        <v>2286389.29</v>
      </c>
      <c r="AZ15" s="137">
        <v>2286389.29</v>
      </c>
      <c r="BA15" s="87"/>
      <c r="BB15" s="87">
        <f t="shared" si="53"/>
        <v>2394801.2200000002</v>
      </c>
      <c r="BC15" s="137">
        <v>2394801.2200000002</v>
      </c>
      <c r="BD15" s="87"/>
      <c r="BE15" s="91">
        <f t="shared" si="54"/>
        <v>1.0108089913967657</v>
      </c>
      <c r="BF15" s="91">
        <f t="shared" si="54"/>
        <v>1.0108089913967657</v>
      </c>
      <c r="BG15" s="91" t="str">
        <f t="shared" si="54"/>
        <v xml:space="preserve"> </v>
      </c>
      <c r="BH15" s="91">
        <f>IF(AY15=0," ",IF(AY15/BB15*100&gt;200,"СВ.200",AY15/BB15))</f>
        <v>0.95473030116462021</v>
      </c>
      <c r="BI15" s="91">
        <f>IF(AZ15=0," ",IF(AZ15/BC15*100&gt;200,"СВ.200",AZ15/BC15))</f>
        <v>0.95473030116462021</v>
      </c>
      <c r="BJ15" s="91" t="str">
        <f t="shared" si="55"/>
        <v xml:space="preserve"> </v>
      </c>
      <c r="BK15" s="87">
        <f t="shared" si="9"/>
        <v>164045</v>
      </c>
      <c r="BL15" s="137">
        <v>164045</v>
      </c>
      <c r="BM15" s="87"/>
      <c r="BN15" s="95">
        <f t="shared" si="56"/>
        <v>164540.28</v>
      </c>
      <c r="BO15" s="137">
        <v>164540.28</v>
      </c>
      <c r="BP15" s="87"/>
      <c r="BQ15" s="95">
        <f t="shared" si="57"/>
        <v>149387.07999999999</v>
      </c>
      <c r="BR15" s="137">
        <v>149387.07999999999</v>
      </c>
      <c r="BS15" s="87"/>
      <c r="BT15" s="91">
        <f t="shared" si="58"/>
        <v>1.0030191715687768</v>
      </c>
      <c r="BU15" s="91">
        <f t="shared" si="58"/>
        <v>1.0030191715687768</v>
      </c>
      <c r="BV15" s="91" t="str">
        <f t="shared" si="58"/>
        <v xml:space="preserve"> </v>
      </c>
      <c r="BW15" s="91">
        <f t="shared" si="59"/>
        <v>1.1014358135924474</v>
      </c>
      <c r="BX15" s="91">
        <f t="shared" si="59"/>
        <v>1.1014358135924474</v>
      </c>
      <c r="BY15" s="91" t="str">
        <f t="shared" si="59"/>
        <v xml:space="preserve"> </v>
      </c>
      <c r="BZ15" s="87">
        <f t="shared" si="10"/>
        <v>1446890.04</v>
      </c>
      <c r="CA15" s="137">
        <v>1446890.04</v>
      </c>
      <c r="CB15" s="87"/>
      <c r="CC15" s="87">
        <f t="shared" si="60"/>
        <v>1474155.17</v>
      </c>
      <c r="CD15" s="137">
        <v>1474155.17</v>
      </c>
      <c r="CE15" s="87"/>
      <c r="CF15" s="87">
        <f t="shared" si="61"/>
        <v>7035469.5599999996</v>
      </c>
      <c r="CG15" s="137">
        <v>7035469.5599999996</v>
      </c>
      <c r="CH15" s="87"/>
      <c r="CI15" s="91">
        <f t="shared" si="62"/>
        <v>1.0188439544445271</v>
      </c>
      <c r="CJ15" s="91">
        <f t="shared" si="62"/>
        <v>1.0188439544445271</v>
      </c>
      <c r="CK15" s="91" t="str">
        <f t="shared" si="62"/>
        <v xml:space="preserve"> </v>
      </c>
      <c r="CL15" s="91">
        <f t="shared" si="63"/>
        <v>0.2095318809111584</v>
      </c>
      <c r="CM15" s="91">
        <f t="shared" si="63"/>
        <v>0.2095318809111584</v>
      </c>
      <c r="CN15" s="91" t="str">
        <f t="shared" si="63"/>
        <v xml:space="preserve"> </v>
      </c>
      <c r="CO15" s="87">
        <f t="shared" si="11"/>
        <v>3300000</v>
      </c>
      <c r="CP15" s="137">
        <v>3300000</v>
      </c>
      <c r="CQ15" s="87"/>
      <c r="CR15" s="87">
        <f t="shared" si="64"/>
        <v>3300000</v>
      </c>
      <c r="CS15" s="137">
        <v>3300000</v>
      </c>
      <c r="CT15" s="87"/>
      <c r="CU15" s="87">
        <f t="shared" si="65"/>
        <v>13536250</v>
      </c>
      <c r="CV15" s="137">
        <v>13536250</v>
      </c>
      <c r="CW15" s="87"/>
      <c r="CX15" s="91">
        <f>IF(CR15=0," ",IF(CR15/CO15*100&gt;200,"СВ.200",CR15/CO15))</f>
        <v>1</v>
      </c>
      <c r="CY15" s="91">
        <f>IF(CS15=0," ",IF(CS15/CP15*100&gt;200,"СВ.200",CS15/CP15))</f>
        <v>1</v>
      </c>
      <c r="CZ15" s="91" t="str">
        <f t="shared" si="66"/>
        <v xml:space="preserve"> </v>
      </c>
      <c r="DA15" s="91">
        <f t="shared" si="67"/>
        <v>0.24378982362175639</v>
      </c>
      <c r="DB15" s="91">
        <f t="shared" si="67"/>
        <v>0.24378982362175639</v>
      </c>
      <c r="DC15" s="89"/>
      <c r="DD15" s="87">
        <f t="shared" si="12"/>
        <v>4490645.3899999997</v>
      </c>
      <c r="DE15" s="137">
        <v>4490645.3899999997</v>
      </c>
      <c r="DF15" s="87"/>
      <c r="DG15" s="87">
        <f t="shared" si="13"/>
        <v>4490645.3899999997</v>
      </c>
      <c r="DH15" s="137">
        <v>4490645.3899999997</v>
      </c>
      <c r="DI15" s="87"/>
      <c r="DJ15" s="87">
        <f t="shared" si="14"/>
        <v>2427405.7799999998</v>
      </c>
      <c r="DK15" s="137">
        <v>2427405.7799999998</v>
      </c>
      <c r="DL15" s="87"/>
      <c r="DM15" s="91">
        <f t="shared" si="15"/>
        <v>1</v>
      </c>
      <c r="DN15" s="91">
        <f t="shared" si="15"/>
        <v>1</v>
      </c>
      <c r="DO15" s="91" t="str">
        <f t="shared" si="15"/>
        <v xml:space="preserve"> </v>
      </c>
      <c r="DP15" s="91">
        <f>IF(DJ15=0," ",IF(DG15/DJ15*100&gt;200,"СВ.200",DG15/DJ15))</f>
        <v>1.8499772172413629</v>
      </c>
      <c r="DQ15" s="91">
        <f>IF(DK15=0," ",IF(DH15/DK15*100&gt;200,"СВ.200",DH15/DK15))</f>
        <v>1.8499772172413629</v>
      </c>
      <c r="DR15" s="91" t="str">
        <f t="shared" si="16"/>
        <v xml:space="preserve"> </v>
      </c>
      <c r="DS15" s="251">
        <f t="shared" si="17"/>
        <v>0</v>
      </c>
      <c r="DT15" s="137">
        <v>0</v>
      </c>
      <c r="DU15" s="87"/>
      <c r="DV15" s="251">
        <f t="shared" si="18"/>
        <v>0</v>
      </c>
      <c r="DW15" s="137">
        <v>0</v>
      </c>
      <c r="DX15" s="87"/>
      <c r="DY15" s="251">
        <f t="shared" si="19"/>
        <v>283394.96999999997</v>
      </c>
      <c r="DZ15" s="137">
        <v>283394.96999999997</v>
      </c>
      <c r="EA15" s="87"/>
      <c r="EB15" s="91" t="str">
        <f t="shared" si="68"/>
        <v xml:space="preserve"> </v>
      </c>
      <c r="EC15" s="91" t="str">
        <f t="shared" si="68"/>
        <v xml:space="preserve"> </v>
      </c>
      <c r="ED15" s="91" t="str">
        <f t="shared" si="68"/>
        <v xml:space="preserve"> </v>
      </c>
      <c r="EE15" s="91">
        <f t="shared" si="69"/>
        <v>0</v>
      </c>
      <c r="EF15" s="91">
        <f t="shared" si="69"/>
        <v>0</v>
      </c>
      <c r="EG15" s="91" t="str">
        <f t="shared" si="69"/>
        <v xml:space="preserve"> </v>
      </c>
      <c r="EH15" s="87">
        <f t="shared" si="20"/>
        <v>2670210.63</v>
      </c>
      <c r="EI15" s="137">
        <v>2670210.63</v>
      </c>
      <c r="EJ15" s="87"/>
      <c r="EK15" s="87">
        <f t="shared" si="21"/>
        <v>2666436.9500000002</v>
      </c>
      <c r="EL15" s="137">
        <v>2666436.9500000002</v>
      </c>
      <c r="EM15" s="87"/>
      <c r="EN15" s="87">
        <f t="shared" si="22"/>
        <v>1346619.63</v>
      </c>
      <c r="EO15" s="137">
        <v>1346619.63</v>
      </c>
      <c r="EP15" s="87"/>
      <c r="EQ15" s="91">
        <f t="shared" si="70"/>
        <v>0.99858674819222049</v>
      </c>
      <c r="ER15" s="91">
        <f t="shared" si="70"/>
        <v>0.99858674819222049</v>
      </c>
      <c r="ES15" s="91" t="str">
        <f t="shared" si="70"/>
        <v xml:space="preserve"> </v>
      </c>
      <c r="ET15" s="91">
        <f t="shared" si="71"/>
        <v>1.9800965993641428</v>
      </c>
      <c r="EU15" s="91">
        <f t="shared" si="71"/>
        <v>1.9800965993641428</v>
      </c>
      <c r="EV15" s="91" t="str">
        <f t="shared" si="71"/>
        <v xml:space="preserve"> </v>
      </c>
      <c r="EW15" s="87">
        <f t="shared" si="23"/>
        <v>4237950</v>
      </c>
      <c r="EX15" s="137">
        <v>4237950</v>
      </c>
      <c r="EY15" s="87"/>
      <c r="EZ15" s="87">
        <f t="shared" si="24"/>
        <v>4233024</v>
      </c>
      <c r="FA15" s="137">
        <v>4233024</v>
      </c>
      <c r="FB15" s="87"/>
      <c r="FC15" s="87">
        <f t="shared" si="25"/>
        <v>2944249.7</v>
      </c>
      <c r="FD15" s="137">
        <v>2944249.7</v>
      </c>
      <c r="FE15" s="87"/>
      <c r="FF15" s="91">
        <f t="shared" si="72"/>
        <v>0.99883764555976351</v>
      </c>
      <c r="FG15" s="91">
        <f t="shared" si="72"/>
        <v>0.99883764555976351</v>
      </c>
      <c r="FH15" s="91" t="str">
        <f t="shared" si="72"/>
        <v xml:space="preserve"> </v>
      </c>
      <c r="FI15" s="91">
        <f t="shared" si="73"/>
        <v>1.4377258831002002</v>
      </c>
      <c r="FJ15" s="91">
        <f t="shared" si="26"/>
        <v>1.4377258831002002</v>
      </c>
      <c r="FK15" s="91" t="str">
        <f t="shared" si="26"/>
        <v xml:space="preserve"> </v>
      </c>
      <c r="FL15" s="87">
        <f t="shared" si="27"/>
        <v>1561180.91</v>
      </c>
      <c r="FM15" s="94">
        <v>1561180.91</v>
      </c>
      <c r="FN15" s="87"/>
      <c r="FO15" s="87">
        <f t="shared" si="28"/>
        <v>1561180.91</v>
      </c>
      <c r="FP15" s="94">
        <v>1561180.91</v>
      </c>
      <c r="FQ15" s="87"/>
      <c r="FR15" s="87">
        <f t="shared" si="29"/>
        <v>1552445.64</v>
      </c>
      <c r="FS15" s="87">
        <v>1552445.64</v>
      </c>
      <c r="FT15" s="87"/>
      <c r="FU15" s="91">
        <f t="shared" si="30"/>
        <v>1</v>
      </c>
      <c r="FV15" s="91">
        <f t="shared" si="30"/>
        <v>1</v>
      </c>
      <c r="FW15" s="103" t="str">
        <f t="shared" si="30"/>
        <v xml:space="preserve"> </v>
      </c>
      <c r="FX15" s="91">
        <f>IF(FR15=0," ",IF(FO15/FR15*100&gt;200,"СВ.200",FO15/FR15))</f>
        <v>1.0056267799496026</v>
      </c>
      <c r="FY15" s="91">
        <f>IF(FS15=0," ",IF(FP15/FS15*100&gt;200,"СВ.200",FP15/FS15))</f>
        <v>1.0056267799496026</v>
      </c>
      <c r="FZ15" s="91" t="str">
        <f t="shared" si="31"/>
        <v xml:space="preserve"> </v>
      </c>
      <c r="GA15" s="252">
        <f>I15/'[1]исп.мун.образ01.01.2025-налогов'!I15</f>
        <v>0.13148037401711535</v>
      </c>
      <c r="GB15" s="253">
        <f>J15/'[1]исп.мун.образ01.01.2025-налогов'!J15</f>
        <v>0.13148037401711535</v>
      </c>
      <c r="GC15" s="246"/>
      <c r="GD15" s="254">
        <f>F15/'[1]исп.мун.образ01.01.2025-налогов'!F15</f>
        <v>0.1064963031533683</v>
      </c>
      <c r="GE15" s="253">
        <f>G15/'[1]исп.мун.образ01.01.2025-налогов'!G15</f>
        <v>0.1064963031533683</v>
      </c>
      <c r="GF15" s="246"/>
      <c r="GG15" s="96">
        <f t="shared" si="32"/>
        <v>0.23101223613485805</v>
      </c>
      <c r="GH15" s="91">
        <f t="shared" si="32"/>
        <v>0.23101223613485805</v>
      </c>
      <c r="GI15" s="246"/>
      <c r="GJ15" s="96">
        <f t="shared" si="33"/>
        <v>0.24551283746389738</v>
      </c>
      <c r="GK15" s="91">
        <f t="shared" si="33"/>
        <v>0.24551283746389738</v>
      </c>
      <c r="GL15" s="91" t="str">
        <f t="shared" si="74"/>
        <v xml:space="preserve"> </v>
      </c>
      <c r="GM15" s="96">
        <f t="shared" si="75"/>
        <v>4.9615545210178677E-2</v>
      </c>
      <c r="GN15" s="91">
        <f t="shared" si="75"/>
        <v>4.9615545210178677E-2</v>
      </c>
      <c r="GO15" s="91" t="str">
        <f t="shared" si="78"/>
        <v xml:space="preserve"> </v>
      </c>
      <c r="GP15" s="96">
        <f t="shared" si="76"/>
        <v>4.9755214600499011E-2</v>
      </c>
      <c r="GQ15" s="91">
        <f t="shared" si="34"/>
        <v>4.9755214600499011E-2</v>
      </c>
      <c r="GR15" s="91" t="str">
        <f t="shared" si="79"/>
        <v xml:space="preserve"> </v>
      </c>
      <c r="GS15" s="96">
        <f t="shared" si="35"/>
        <v>0.28044433009403635</v>
      </c>
      <c r="GT15" s="91">
        <f t="shared" si="35"/>
        <v>0.28044433009403635</v>
      </c>
      <c r="GU15" s="91" t="str">
        <f t="shared" si="35"/>
        <v xml:space="preserve"> </v>
      </c>
      <c r="GV15" s="96">
        <f t="shared" si="36"/>
        <v>7.1812883702602859E-2</v>
      </c>
      <c r="GW15" s="91">
        <f t="shared" si="36"/>
        <v>7.1812883702602859E-2</v>
      </c>
      <c r="GX15" s="91"/>
      <c r="GY15" s="96">
        <f t="shared" si="37"/>
        <v>2.7899295597143159E-2</v>
      </c>
      <c r="GZ15" s="91">
        <f t="shared" si="37"/>
        <v>2.7899295597143159E-2</v>
      </c>
      <c r="HA15" s="103" t="str">
        <f t="shared" si="37"/>
        <v xml:space="preserve"> </v>
      </c>
      <c r="HB15" s="96">
        <f t="shared" si="38"/>
        <v>5.8025614118385783E-2</v>
      </c>
      <c r="HC15" s="91">
        <f t="shared" si="38"/>
        <v>5.8025614118385783E-2</v>
      </c>
      <c r="HD15" s="91" t="str">
        <f t="shared" si="77"/>
        <v xml:space="preserve"> </v>
      </c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</row>
    <row r="16" spans="1:238" s="260" customFormat="1" ht="30" customHeight="1" x14ac:dyDescent="0.2">
      <c r="A16" s="4"/>
      <c r="B16" s="115" t="s">
        <v>92</v>
      </c>
      <c r="C16" s="122">
        <f>SUM(C10:C15)</f>
        <v>828244854.85999978</v>
      </c>
      <c r="D16" s="122">
        <f>SUM(D10:D15)</f>
        <v>828244854.85999978</v>
      </c>
      <c r="E16" s="122"/>
      <c r="F16" s="122">
        <f t="shared" si="39"/>
        <v>902982521.25999999</v>
      </c>
      <c r="G16" s="122">
        <f>SUM(G10:G15)</f>
        <v>902982521.25999999</v>
      </c>
      <c r="H16" s="122"/>
      <c r="I16" s="122">
        <f t="shared" si="40"/>
        <v>731703317.55999994</v>
      </c>
      <c r="J16" s="122">
        <f>SUM(J10:J15)</f>
        <v>731703317.55999994</v>
      </c>
      <c r="K16" s="122"/>
      <c r="L16" s="121">
        <f t="shared" si="41"/>
        <v>1.0902361976189194</v>
      </c>
      <c r="M16" s="121">
        <f t="shared" si="41"/>
        <v>1.0902361976189194</v>
      </c>
      <c r="N16" s="121" t="str">
        <f t="shared" si="41"/>
        <v xml:space="preserve"> </v>
      </c>
      <c r="O16" s="121">
        <f t="shared" si="42"/>
        <v>1.2340828578872134</v>
      </c>
      <c r="P16" s="121">
        <f t="shared" si="42"/>
        <v>1.2340828578872134</v>
      </c>
      <c r="Q16" s="121" t="str">
        <f t="shared" si="42"/>
        <v xml:space="preserve"> </v>
      </c>
      <c r="R16" s="122">
        <f>SUM(R10:R15)</f>
        <v>242097631.65000001</v>
      </c>
      <c r="S16" s="122">
        <f>SUM(S10:S15)</f>
        <v>242097631.65000001</v>
      </c>
      <c r="T16" s="122"/>
      <c r="U16" s="122">
        <f t="shared" si="43"/>
        <v>262423630.32999998</v>
      </c>
      <c r="V16" s="122">
        <f>SUM(V10:V15)</f>
        <v>262423630.32999998</v>
      </c>
      <c r="W16" s="119"/>
      <c r="X16" s="122">
        <f t="shared" si="44"/>
        <v>247631373.32000002</v>
      </c>
      <c r="Y16" s="122">
        <f>SUM(Y10:Y15)</f>
        <v>247631373.32000002</v>
      </c>
      <c r="Z16" s="119"/>
      <c r="AA16" s="121">
        <f t="shared" si="45"/>
        <v>1.0839578584122014</v>
      </c>
      <c r="AB16" s="121">
        <f t="shared" si="45"/>
        <v>1.0839578584122014</v>
      </c>
      <c r="AC16" s="121" t="str">
        <f t="shared" si="45"/>
        <v xml:space="preserve"> </v>
      </c>
      <c r="AD16" s="121">
        <f t="shared" si="46"/>
        <v>1.0597349875812576</v>
      </c>
      <c r="AE16" s="121">
        <f t="shared" si="47"/>
        <v>1.0597349875812576</v>
      </c>
      <c r="AF16" s="121" t="str">
        <f t="shared" si="47"/>
        <v xml:space="preserve"> </v>
      </c>
      <c r="AG16" s="122">
        <f>SUM(AG10:AG15)</f>
        <v>16323980</v>
      </c>
      <c r="AH16" s="122">
        <f>SUM(AH10:AH15)</f>
        <v>16323980</v>
      </c>
      <c r="AI16" s="119"/>
      <c r="AJ16" s="122">
        <f t="shared" si="48"/>
        <v>17066106.969999999</v>
      </c>
      <c r="AK16" s="122">
        <f>SUM(AK10:AK15)</f>
        <v>17066106.969999999</v>
      </c>
      <c r="AL16" s="119"/>
      <c r="AM16" s="122">
        <f t="shared" si="49"/>
        <v>10553502.27</v>
      </c>
      <c r="AN16" s="122">
        <f>SUM(AN10:AN15)</f>
        <v>10553502.27</v>
      </c>
      <c r="AO16" s="119"/>
      <c r="AP16" s="121">
        <f t="shared" si="50"/>
        <v>1.0454623792727018</v>
      </c>
      <c r="AQ16" s="121">
        <f t="shared" si="50"/>
        <v>1.0454623792727018</v>
      </c>
      <c r="AR16" s="121" t="str">
        <f t="shared" si="50"/>
        <v xml:space="preserve"> </v>
      </c>
      <c r="AS16" s="121">
        <f t="shared" si="51"/>
        <v>1.6171036432628729</v>
      </c>
      <c r="AT16" s="121">
        <f t="shared" si="51"/>
        <v>1.6171036432628729</v>
      </c>
      <c r="AU16" s="121" t="str">
        <f t="shared" si="51"/>
        <v xml:space="preserve"> </v>
      </c>
      <c r="AV16" s="122">
        <f>SUM(AV10:AV15)</f>
        <v>14480424.029999999</v>
      </c>
      <c r="AW16" s="122">
        <f>SUM(AW10:AW15)</f>
        <v>14480424.029999999</v>
      </c>
      <c r="AX16" s="119"/>
      <c r="AY16" s="122">
        <f t="shared" si="52"/>
        <v>15051516.289999999</v>
      </c>
      <c r="AZ16" s="122">
        <f>SUM(AZ10:AZ15)</f>
        <v>15051516.289999999</v>
      </c>
      <c r="BA16" s="119"/>
      <c r="BB16" s="122">
        <f t="shared" si="53"/>
        <v>14616839.16</v>
      </c>
      <c r="BC16" s="122">
        <f>SUM(BC10:BC15)</f>
        <v>14616839.16</v>
      </c>
      <c r="BD16" s="119"/>
      <c r="BE16" s="121">
        <f t="shared" si="54"/>
        <v>1.0394389182814558</v>
      </c>
      <c r="BF16" s="121">
        <f t="shared" si="54"/>
        <v>1.0394389182814558</v>
      </c>
      <c r="BG16" s="121" t="str">
        <f t="shared" si="54"/>
        <v xml:space="preserve"> </v>
      </c>
      <c r="BH16" s="121">
        <f t="shared" si="55"/>
        <v>1.0297381072092195</v>
      </c>
      <c r="BI16" s="121">
        <f t="shared" si="55"/>
        <v>1.0297381072092195</v>
      </c>
      <c r="BJ16" s="121" t="str">
        <f t="shared" si="55"/>
        <v xml:space="preserve"> </v>
      </c>
      <c r="BK16" s="122">
        <f>SUM(BK10:BK15)</f>
        <v>1583690.47</v>
      </c>
      <c r="BL16" s="122">
        <f>SUM(BL10:BL15)</f>
        <v>1583690.47</v>
      </c>
      <c r="BM16" s="119"/>
      <c r="BN16" s="122">
        <f t="shared" si="56"/>
        <v>1876737.04</v>
      </c>
      <c r="BO16" s="122">
        <f>SUM(BO10:BO15)</f>
        <v>1876737.04</v>
      </c>
      <c r="BP16" s="119"/>
      <c r="BQ16" s="122">
        <f t="shared" si="57"/>
        <v>2847231.14</v>
      </c>
      <c r="BR16" s="122">
        <f>SUM(BR10:BR15)</f>
        <v>2847231.14</v>
      </c>
      <c r="BS16" s="119"/>
      <c r="BT16" s="121">
        <f t="shared" si="58"/>
        <v>1.1850403065189878</v>
      </c>
      <c r="BU16" s="121">
        <f t="shared" si="58"/>
        <v>1.1850403065189878</v>
      </c>
      <c r="BV16" s="121" t="str">
        <f t="shared" si="58"/>
        <v xml:space="preserve"> </v>
      </c>
      <c r="BW16" s="121">
        <f t="shared" si="59"/>
        <v>0.65914460320211299</v>
      </c>
      <c r="BX16" s="121">
        <f t="shared" si="59"/>
        <v>0.65914460320211299</v>
      </c>
      <c r="BY16" s="121" t="str">
        <f t="shared" si="59"/>
        <v xml:space="preserve"> </v>
      </c>
      <c r="BZ16" s="122">
        <f>SUM(BZ10:BZ15)</f>
        <v>149110850.02999997</v>
      </c>
      <c r="CA16" s="122">
        <f>CA15+CA14+CA13+CA12+CA11+CA10</f>
        <v>149110850.03</v>
      </c>
      <c r="CB16" s="119"/>
      <c r="CC16" s="122">
        <f t="shared" si="60"/>
        <v>159954238.66</v>
      </c>
      <c r="CD16" s="122">
        <f>SUM(CD10:CD15)</f>
        <v>159954238.66</v>
      </c>
      <c r="CE16" s="119"/>
      <c r="CF16" s="122">
        <f t="shared" si="61"/>
        <v>77085859.960000008</v>
      </c>
      <c r="CG16" s="122">
        <f>SUM(CG10:CG15)</f>
        <v>77085859.960000008</v>
      </c>
      <c r="CH16" s="119"/>
      <c r="CI16" s="121">
        <f t="shared" si="62"/>
        <v>1.0727203193316812</v>
      </c>
      <c r="CJ16" s="121">
        <f t="shared" si="62"/>
        <v>1.072720319331681</v>
      </c>
      <c r="CK16" s="121" t="str">
        <f t="shared" si="62"/>
        <v xml:space="preserve"> </v>
      </c>
      <c r="CL16" s="121" t="str">
        <f t="shared" si="63"/>
        <v>СВ.200</v>
      </c>
      <c r="CM16" s="121" t="str">
        <f t="shared" si="63"/>
        <v>СВ.200</v>
      </c>
      <c r="CN16" s="121" t="str">
        <f t="shared" si="63"/>
        <v xml:space="preserve"> </v>
      </c>
      <c r="CO16" s="122">
        <f>SUM(CO10:CO15)</f>
        <v>68525255.710000008</v>
      </c>
      <c r="CP16" s="122">
        <f>SUM(CP10:CP15)</f>
        <v>68525255.710000008</v>
      </c>
      <c r="CQ16" s="119"/>
      <c r="CR16" s="122">
        <f t="shared" si="64"/>
        <v>71868362.079999998</v>
      </c>
      <c r="CS16" s="122">
        <f>SUM(CS10:CS15)</f>
        <v>71868362.079999998</v>
      </c>
      <c r="CT16" s="119"/>
      <c r="CU16" s="122">
        <f t="shared" si="65"/>
        <v>95474426.400000006</v>
      </c>
      <c r="CV16" s="122">
        <f>SUM(CV10:CV15)</f>
        <v>95474426.400000006</v>
      </c>
      <c r="CW16" s="119"/>
      <c r="CX16" s="121">
        <f t="shared" si="66"/>
        <v>1.0487864851486008</v>
      </c>
      <c r="CY16" s="121">
        <f t="shared" si="66"/>
        <v>1.0487864851486008</v>
      </c>
      <c r="CZ16" s="121" t="str">
        <f t="shared" si="66"/>
        <v xml:space="preserve"> </v>
      </c>
      <c r="DA16" s="121">
        <f t="shared" si="67"/>
        <v>0.75274987019979622</v>
      </c>
      <c r="DB16" s="121">
        <f t="shared" si="67"/>
        <v>0.75274987019979622</v>
      </c>
      <c r="DC16" s="118"/>
      <c r="DD16" s="122">
        <f>SUM(DD10:DD15)</f>
        <v>125027775.59</v>
      </c>
      <c r="DE16" s="122">
        <f>SUM(DE10:DE15)</f>
        <v>125027775.59</v>
      </c>
      <c r="DF16" s="119"/>
      <c r="DG16" s="122">
        <f t="shared" si="13"/>
        <v>147419925.34999999</v>
      </c>
      <c r="DH16" s="122">
        <f>SUM(DH10:DH15)</f>
        <v>147419925.34999999</v>
      </c>
      <c r="DI16" s="119"/>
      <c r="DJ16" s="122">
        <f t="shared" si="14"/>
        <v>70107813.140000001</v>
      </c>
      <c r="DK16" s="122">
        <f>SUM(DK10:DK15)</f>
        <v>70107813.140000001</v>
      </c>
      <c r="DL16" s="119"/>
      <c r="DM16" s="121">
        <f t="shared" si="15"/>
        <v>1.179097401791982</v>
      </c>
      <c r="DN16" s="121">
        <f t="shared" si="15"/>
        <v>1.179097401791982</v>
      </c>
      <c r="DO16" s="121" t="str">
        <f t="shared" si="15"/>
        <v xml:space="preserve"> </v>
      </c>
      <c r="DP16" s="121" t="str">
        <f t="shared" si="16"/>
        <v>СВ.200</v>
      </c>
      <c r="DQ16" s="121" t="str">
        <f t="shared" si="16"/>
        <v>СВ.200</v>
      </c>
      <c r="DR16" s="121" t="str">
        <f t="shared" si="16"/>
        <v xml:space="preserve"> </v>
      </c>
      <c r="DS16" s="256">
        <f>SUM(DS10:DS15)</f>
        <v>23935387</v>
      </c>
      <c r="DT16" s="122">
        <f>SUM(DT10:DT15)</f>
        <v>23935387</v>
      </c>
      <c r="DU16" s="119"/>
      <c r="DV16" s="256">
        <f>SUM(DV10:DV15)</f>
        <v>24377866.939999998</v>
      </c>
      <c r="DW16" s="122">
        <f>SUM(DW10:DW15)</f>
        <v>24377866.939999998</v>
      </c>
      <c r="DX16" s="119"/>
      <c r="DY16" s="256">
        <f>SUM(DY10:DY15)</f>
        <v>19193558.43</v>
      </c>
      <c r="DZ16" s="122">
        <f>SUM(DZ10:DZ15)</f>
        <v>19193558.43</v>
      </c>
      <c r="EA16" s="119"/>
      <c r="EB16" s="121">
        <f t="shared" si="68"/>
        <v>1.0184864334969808</v>
      </c>
      <c r="EC16" s="121">
        <f t="shared" si="68"/>
        <v>1.0184864334969808</v>
      </c>
      <c r="ED16" s="121" t="str">
        <f t="shared" si="68"/>
        <v xml:space="preserve"> </v>
      </c>
      <c r="EE16" s="121">
        <f t="shared" si="69"/>
        <v>1.2701066886011505</v>
      </c>
      <c r="EF16" s="121">
        <f t="shared" si="69"/>
        <v>1.2701066886011505</v>
      </c>
      <c r="EG16" s="121" t="str">
        <f t="shared" si="69"/>
        <v xml:space="preserve"> </v>
      </c>
      <c r="EH16" s="122">
        <f>SUM(EH10:EH15)</f>
        <v>29065154.639999997</v>
      </c>
      <c r="EI16" s="122">
        <f>SUM(EI10:EI15)</f>
        <v>29065154.639999997</v>
      </c>
      <c r="EJ16" s="119"/>
      <c r="EK16" s="122">
        <f>SUM(EK10:EK15)</f>
        <v>33797609.219999999</v>
      </c>
      <c r="EL16" s="122">
        <f>SUM(EL10:EL15)</f>
        <v>33797609.219999999</v>
      </c>
      <c r="EM16" s="119"/>
      <c r="EN16" s="122">
        <f>SUM(EN10:EN15)</f>
        <v>33033341.360000003</v>
      </c>
      <c r="EO16" s="122">
        <f>SUM(EO10:EO15)</f>
        <v>33033341.360000003</v>
      </c>
      <c r="EP16" s="119"/>
      <c r="EQ16" s="121">
        <f t="shared" si="70"/>
        <v>1.1628222742530023</v>
      </c>
      <c r="ER16" s="121">
        <f t="shared" si="70"/>
        <v>1.1628222742530023</v>
      </c>
      <c r="ES16" s="121" t="str">
        <f t="shared" si="70"/>
        <v xml:space="preserve"> </v>
      </c>
      <c r="ET16" s="121">
        <f t="shared" si="71"/>
        <v>1.0231362565376279</v>
      </c>
      <c r="EU16" s="121">
        <f t="shared" si="71"/>
        <v>1.0231362565376279</v>
      </c>
      <c r="EV16" s="121" t="str">
        <f t="shared" si="71"/>
        <v xml:space="preserve"> </v>
      </c>
      <c r="EW16" s="122">
        <f>SUM(EW10:EW15)</f>
        <v>8677075.0099999998</v>
      </c>
      <c r="EX16" s="122">
        <f>SUM(EX10:EX15)</f>
        <v>8677075.0099999998</v>
      </c>
      <c r="EY16" s="119"/>
      <c r="EZ16" s="122">
        <f>SUM(FA16:FB16)</f>
        <v>14761509.789999999</v>
      </c>
      <c r="FA16" s="122">
        <f>SUM(FA10:FA15)</f>
        <v>14761509.789999999</v>
      </c>
      <c r="FB16" s="119"/>
      <c r="FC16" s="122">
        <f>SUM(FD16:FE16)</f>
        <v>27219804.809999995</v>
      </c>
      <c r="FD16" s="122">
        <f>SUM(FD10:FD15)</f>
        <v>27219804.809999995</v>
      </c>
      <c r="FE16" s="119"/>
      <c r="FF16" s="121">
        <f t="shared" si="72"/>
        <v>1.7012080422248188</v>
      </c>
      <c r="FG16" s="121">
        <f t="shared" si="72"/>
        <v>1.7012080422248188</v>
      </c>
      <c r="FH16" s="121" t="str">
        <f t="shared" si="72"/>
        <v xml:space="preserve"> </v>
      </c>
      <c r="FI16" s="121">
        <f t="shared" si="73"/>
        <v>0.54230770180162813</v>
      </c>
      <c r="FJ16" s="121">
        <f t="shared" si="26"/>
        <v>0.54230770180162813</v>
      </c>
      <c r="FK16" s="121" t="str">
        <f t="shared" si="26"/>
        <v xml:space="preserve"> </v>
      </c>
      <c r="FL16" s="122">
        <f>SUM(FL10:FL15)</f>
        <v>7365266.5500000007</v>
      </c>
      <c r="FM16" s="122">
        <f>SUM(FM10:FM15)</f>
        <v>7365266.5500000007</v>
      </c>
      <c r="FN16" s="119"/>
      <c r="FO16" s="122">
        <f>SUM(FP16:FQ16)</f>
        <v>7306156.3600000003</v>
      </c>
      <c r="FP16" s="122">
        <f>SUM(FP10:FP15)</f>
        <v>7306156.3600000003</v>
      </c>
      <c r="FQ16" s="119"/>
      <c r="FR16" s="122">
        <f>SUM(FS16:FT16)</f>
        <v>5729546.54</v>
      </c>
      <c r="FS16" s="122">
        <f>SUM(FS10:FS15)</f>
        <v>5729546.54</v>
      </c>
      <c r="FT16" s="119"/>
      <c r="FU16" s="121">
        <f t="shared" si="30"/>
        <v>0.99197446696616831</v>
      </c>
      <c r="FV16" s="121">
        <f t="shared" si="30"/>
        <v>0.99197446696616831</v>
      </c>
      <c r="FW16" s="257" t="str">
        <f t="shared" si="30"/>
        <v xml:space="preserve"> </v>
      </c>
      <c r="FX16" s="121">
        <f>IF(FR16=0," ",IF(FO16/FR16*100&gt;200,"СВ.200",FO16/FR16))</f>
        <v>1.2751718323593546</v>
      </c>
      <c r="FY16" s="121">
        <f>IF(FS16=0," ",IF(FP16/FS16*100&gt;200,"СВ.200",FP16/FS16))</f>
        <v>1.2751718323593546</v>
      </c>
      <c r="FZ16" s="121" t="str">
        <f t="shared" si="31"/>
        <v xml:space="preserve"> </v>
      </c>
      <c r="GA16" s="258">
        <f>I16/'[1]исп.мун.образ01.01.2025-налогов'!I16</f>
        <v>0.13231112666548328</v>
      </c>
      <c r="GB16" s="144">
        <f>J16/'[1]исп.мун.образ01.01.2025-налогов'!J16</f>
        <v>0.13231112666548328</v>
      </c>
      <c r="GC16" s="259"/>
      <c r="GD16" s="144">
        <f>F16/'[1]исп.мун.образ01.01.2025-налогов'!F16</f>
        <v>0.12912855314934008</v>
      </c>
      <c r="GE16" s="144">
        <f>G16/'[1]исп.мун.образ01.01.2025-налогов'!G16</f>
        <v>0.12912855314934008</v>
      </c>
      <c r="GF16" s="259"/>
      <c r="GG16" s="121">
        <f t="shared" si="32"/>
        <v>0.33843139340378098</v>
      </c>
      <c r="GH16" s="121">
        <f t="shared" si="32"/>
        <v>0.33843139340378098</v>
      </c>
      <c r="GI16" s="259"/>
      <c r="GJ16" s="121">
        <f t="shared" si="33"/>
        <v>0.29061872644425096</v>
      </c>
      <c r="GK16" s="121">
        <f t="shared" si="33"/>
        <v>0.29061872644425096</v>
      </c>
      <c r="GL16" s="121" t="str">
        <f t="shared" si="74"/>
        <v xml:space="preserve"> </v>
      </c>
      <c r="GM16" s="121">
        <f t="shared" si="75"/>
        <v>1.997645604333537E-2</v>
      </c>
      <c r="GN16" s="121">
        <f t="shared" si="75"/>
        <v>1.997645604333537E-2</v>
      </c>
      <c r="GO16" s="121" t="str">
        <f t="shared" si="78"/>
        <v xml:space="preserve"> </v>
      </c>
      <c r="GP16" s="121">
        <f t="shared" si="76"/>
        <v>1.6668668479869884E-2</v>
      </c>
      <c r="GQ16" s="121">
        <f t="shared" si="34"/>
        <v>1.6668668479869884E-2</v>
      </c>
      <c r="GR16" s="121" t="str">
        <f t="shared" si="79"/>
        <v xml:space="preserve"> </v>
      </c>
      <c r="GS16" s="121">
        <f t="shared" si="35"/>
        <v>0.13048242929713252</v>
      </c>
      <c r="GT16" s="121">
        <f t="shared" si="35"/>
        <v>0.13048242929713252</v>
      </c>
      <c r="GU16" s="121" t="str">
        <f t="shared" si="35"/>
        <v xml:space="preserve"> </v>
      </c>
      <c r="GV16" s="121">
        <f t="shared" si="36"/>
        <v>7.958998140929309E-2</v>
      </c>
      <c r="GW16" s="121">
        <f t="shared" si="36"/>
        <v>7.958998140929309E-2</v>
      </c>
      <c r="GX16" s="121"/>
      <c r="GY16" s="121">
        <f t="shared" si="37"/>
        <v>4.5145813292408993E-2</v>
      </c>
      <c r="GZ16" s="121">
        <f t="shared" si="37"/>
        <v>4.5145813292408993E-2</v>
      </c>
      <c r="HA16" s="127" t="str">
        <f t="shared" si="37"/>
        <v xml:space="preserve"> </v>
      </c>
      <c r="HB16" s="121">
        <f t="shared" si="38"/>
        <v>3.7428863155445836E-2</v>
      </c>
      <c r="HC16" s="121">
        <f t="shared" si="38"/>
        <v>3.7428863155445836E-2</v>
      </c>
      <c r="HD16" s="121" t="str">
        <f t="shared" si="77"/>
        <v xml:space="preserve"> </v>
      </c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</row>
    <row r="17" spans="1:238" s="70" customFormat="1" ht="33" customHeight="1" x14ac:dyDescent="0.2">
      <c r="A17" s="85"/>
      <c r="B17" s="130" t="s">
        <v>93</v>
      </c>
      <c r="C17" s="251" t="s">
        <v>85</v>
      </c>
      <c r="D17" s="87"/>
      <c r="E17" s="87"/>
      <c r="F17" s="87"/>
      <c r="G17" s="87"/>
      <c r="H17" s="87"/>
      <c r="I17" s="87"/>
      <c r="J17" s="87"/>
      <c r="K17" s="87"/>
      <c r="L17" s="134"/>
      <c r="M17" s="134"/>
      <c r="N17" s="134"/>
      <c r="O17" s="134"/>
      <c r="P17" s="134"/>
      <c r="Q17" s="134"/>
      <c r="R17" s="87"/>
      <c r="S17" s="87"/>
      <c r="T17" s="87"/>
      <c r="U17" s="87"/>
      <c r="V17" s="87"/>
      <c r="W17" s="87"/>
      <c r="X17" s="87"/>
      <c r="Y17" s="87"/>
      <c r="Z17" s="87"/>
      <c r="AA17" s="134"/>
      <c r="AB17" s="134"/>
      <c r="AC17" s="134"/>
      <c r="AD17" s="134"/>
      <c r="AE17" s="134"/>
      <c r="AF17" s="134"/>
      <c r="AG17" s="87"/>
      <c r="AH17" s="87"/>
      <c r="AI17" s="87"/>
      <c r="AJ17" s="87"/>
      <c r="AK17" s="87"/>
      <c r="AL17" s="87"/>
      <c r="AM17" s="87"/>
      <c r="AN17" s="87"/>
      <c r="AO17" s="87"/>
      <c r="AP17" s="134"/>
      <c r="AQ17" s="134"/>
      <c r="AR17" s="134"/>
      <c r="AS17" s="134"/>
      <c r="AT17" s="134"/>
      <c r="AU17" s="134"/>
      <c r="AV17" s="87"/>
      <c r="AW17" s="87"/>
      <c r="AX17" s="87"/>
      <c r="AY17" s="87"/>
      <c r="AZ17" s="87"/>
      <c r="BA17" s="87"/>
      <c r="BB17" s="87"/>
      <c r="BC17" s="87"/>
      <c r="BD17" s="87"/>
      <c r="BE17" s="134"/>
      <c r="BF17" s="134"/>
      <c r="BG17" s="134"/>
      <c r="BH17" s="134"/>
      <c r="BI17" s="134"/>
      <c r="BJ17" s="134"/>
      <c r="BK17" s="87"/>
      <c r="BL17" s="87"/>
      <c r="BM17" s="87"/>
      <c r="BN17" s="87"/>
      <c r="BO17" s="87"/>
      <c r="BP17" s="87"/>
      <c r="BQ17" s="87"/>
      <c r="BR17" s="87"/>
      <c r="BS17" s="87"/>
      <c r="BT17" s="134"/>
      <c r="BU17" s="134"/>
      <c r="BV17" s="134"/>
      <c r="BW17" s="134"/>
      <c r="BX17" s="134"/>
      <c r="BY17" s="134"/>
      <c r="BZ17" s="87"/>
      <c r="CA17" s="87"/>
      <c r="CB17" s="87"/>
      <c r="CC17" s="87"/>
      <c r="CD17" s="87"/>
      <c r="CE17" s="87"/>
      <c r="CF17" s="87"/>
      <c r="CG17" s="87"/>
      <c r="CH17" s="87"/>
      <c r="CI17" s="134"/>
      <c r="CJ17" s="134"/>
      <c r="CK17" s="134"/>
      <c r="CL17" s="134"/>
      <c r="CM17" s="134"/>
      <c r="CN17" s="134"/>
      <c r="CO17" s="87"/>
      <c r="CP17" s="87"/>
      <c r="CQ17" s="87"/>
      <c r="CR17" s="87"/>
      <c r="CS17" s="87"/>
      <c r="CT17" s="87"/>
      <c r="CU17" s="87"/>
      <c r="CV17" s="87"/>
      <c r="CW17" s="87"/>
      <c r="CX17" s="134"/>
      <c r="CY17" s="134"/>
      <c r="CZ17" s="134"/>
      <c r="DA17" s="134"/>
      <c r="DB17" s="134"/>
      <c r="DC17" s="134"/>
      <c r="DD17" s="87"/>
      <c r="DE17" s="87"/>
      <c r="DF17" s="87"/>
      <c r="DG17" s="87"/>
      <c r="DH17" s="87"/>
      <c r="DI17" s="87"/>
      <c r="DJ17" s="87"/>
      <c r="DK17" s="87"/>
      <c r="DL17" s="87"/>
      <c r="DM17" s="134"/>
      <c r="DN17" s="134"/>
      <c r="DO17" s="134"/>
      <c r="DP17" s="134"/>
      <c r="DQ17" s="134"/>
      <c r="DR17" s="134"/>
      <c r="DS17" s="87"/>
      <c r="DT17" s="87"/>
      <c r="DU17" s="87"/>
      <c r="DV17" s="87"/>
      <c r="DW17" s="87"/>
      <c r="DX17" s="87"/>
      <c r="DY17" s="87"/>
      <c r="DZ17" s="87"/>
      <c r="EA17" s="87"/>
      <c r="EB17" s="134"/>
      <c r="EC17" s="134"/>
      <c r="ED17" s="134"/>
      <c r="EE17" s="134"/>
      <c r="EF17" s="134"/>
      <c r="EG17" s="134"/>
      <c r="EH17" s="87"/>
      <c r="EI17" s="87"/>
      <c r="EJ17" s="87"/>
      <c r="EK17" s="87"/>
      <c r="EL17" s="87"/>
      <c r="EM17" s="87"/>
      <c r="EN17" s="87"/>
      <c r="EO17" s="87"/>
      <c r="EP17" s="87"/>
      <c r="EQ17" s="134"/>
      <c r="ER17" s="134"/>
      <c r="ES17" s="134"/>
      <c r="ET17" s="134"/>
      <c r="EU17" s="134"/>
      <c r="EV17" s="134"/>
      <c r="EW17" s="87"/>
      <c r="EX17" s="87"/>
      <c r="EY17" s="87"/>
      <c r="EZ17" s="87"/>
      <c r="FA17" s="87"/>
      <c r="FB17" s="87"/>
      <c r="FC17" s="87"/>
      <c r="FD17" s="87"/>
      <c r="FE17" s="87"/>
      <c r="FF17" s="134"/>
      <c r="FG17" s="134"/>
      <c r="FH17" s="134"/>
      <c r="FI17" s="134"/>
      <c r="FJ17" s="134"/>
      <c r="FK17" s="134"/>
      <c r="FL17" s="261"/>
      <c r="FM17" s="261"/>
      <c r="FN17" s="261"/>
      <c r="FO17" s="261"/>
      <c r="FP17" s="262"/>
      <c r="FQ17" s="261"/>
      <c r="FR17" s="261"/>
      <c r="FS17" s="262"/>
      <c r="FT17" s="261"/>
      <c r="FU17" s="91" t="str">
        <f t="shared" si="30"/>
        <v xml:space="preserve"> </v>
      </c>
      <c r="FV17" s="91" t="str">
        <f t="shared" si="30"/>
        <v xml:space="preserve"> </v>
      </c>
      <c r="FW17" s="103" t="str">
        <f t="shared" si="30"/>
        <v xml:space="preserve"> </v>
      </c>
      <c r="FX17" s="89"/>
      <c r="FY17" s="89"/>
      <c r="FZ17" s="89"/>
      <c r="GA17" s="263"/>
      <c r="GB17" s="246"/>
      <c r="GC17" s="246"/>
      <c r="GD17" s="245"/>
      <c r="GE17" s="246"/>
      <c r="GF17" s="246"/>
      <c r="GG17" s="96" t="str">
        <f t="shared" si="32"/>
        <v xml:space="preserve"> </v>
      </c>
      <c r="GH17" s="91" t="str">
        <f t="shared" si="32"/>
        <v xml:space="preserve"> </v>
      </c>
      <c r="GI17" s="246"/>
      <c r="GJ17" s="96" t="str">
        <f t="shared" si="33"/>
        <v xml:space="preserve"> </v>
      </c>
      <c r="GK17" s="91" t="str">
        <f t="shared" si="33"/>
        <v xml:space="preserve"> </v>
      </c>
      <c r="GL17" s="91" t="str">
        <f t="shared" si="74"/>
        <v xml:space="preserve"> </v>
      </c>
      <c r="GM17" s="96" t="str">
        <f t="shared" si="78"/>
        <v xml:space="preserve"> </v>
      </c>
      <c r="GN17" s="91" t="str">
        <f t="shared" si="78"/>
        <v xml:space="preserve"> </v>
      </c>
      <c r="GO17" s="91" t="str">
        <f t="shared" si="78"/>
        <v xml:space="preserve"> </v>
      </c>
      <c r="GP17" s="96" t="str">
        <f t="shared" si="76"/>
        <v xml:space="preserve"> </v>
      </c>
      <c r="GQ17" s="91" t="str">
        <f t="shared" si="34"/>
        <v xml:space="preserve"> </v>
      </c>
      <c r="GR17" s="91" t="str">
        <f t="shared" si="79"/>
        <v xml:space="preserve"> </v>
      </c>
      <c r="GS17" s="96" t="str">
        <f t="shared" si="35"/>
        <v xml:space="preserve"> </v>
      </c>
      <c r="GT17" s="91" t="str">
        <f t="shared" si="35"/>
        <v xml:space="preserve"> </v>
      </c>
      <c r="GU17" s="91" t="str">
        <f t="shared" si="35"/>
        <v xml:space="preserve"> </v>
      </c>
      <c r="GV17" s="96" t="str">
        <f t="shared" si="36"/>
        <v xml:space="preserve"> </v>
      </c>
      <c r="GW17" s="91" t="str">
        <f t="shared" si="36"/>
        <v xml:space="preserve"> </v>
      </c>
      <c r="GX17" s="91" t="str">
        <f>IF(CT17&lt;=0," ",IF(K17&lt;=0," ",IF(CT17/K17*100&gt;200,"СВ.200",CT17/K17)))</f>
        <v xml:space="preserve"> </v>
      </c>
      <c r="GY17" s="96" t="str">
        <f t="shared" si="37"/>
        <v xml:space="preserve"> </v>
      </c>
      <c r="GZ17" s="91" t="str">
        <f t="shared" si="37"/>
        <v xml:space="preserve"> </v>
      </c>
      <c r="HA17" s="103" t="str">
        <f t="shared" si="37"/>
        <v xml:space="preserve"> </v>
      </c>
      <c r="HB17" s="96" t="str">
        <f t="shared" si="38"/>
        <v xml:space="preserve"> </v>
      </c>
      <c r="HC17" s="91" t="str">
        <f t="shared" si="38"/>
        <v xml:space="preserve"> </v>
      </c>
      <c r="HD17" s="91" t="str">
        <f t="shared" si="77"/>
        <v xml:space="preserve"> </v>
      </c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</row>
    <row r="18" spans="1:238" s="70" customFormat="1" ht="15.75" outlineLevel="1" x14ac:dyDescent="0.2">
      <c r="A18" s="85">
        <v>7</v>
      </c>
      <c r="B18" s="86" t="s">
        <v>94</v>
      </c>
      <c r="C18" s="87">
        <f>D18+E18</f>
        <v>4220812.83</v>
      </c>
      <c r="D18" s="94">
        <v>2733564</v>
      </c>
      <c r="E18" s="94">
        <v>1487248.83</v>
      </c>
      <c r="F18" s="87">
        <f t="shared" ref="F18:F38" si="80">SUM(G18:H18)</f>
        <v>4496831.58</v>
      </c>
      <c r="G18" s="94">
        <v>2909387.13</v>
      </c>
      <c r="H18" s="94">
        <v>1587444.4500000002</v>
      </c>
      <c r="I18" s="87">
        <f t="shared" ref="I18:I38" si="81">SUM(J18:K18)</f>
        <v>6162822.0099999998</v>
      </c>
      <c r="J18" s="94">
        <v>4697359.1999999993</v>
      </c>
      <c r="K18" s="94">
        <v>1465462.81</v>
      </c>
      <c r="L18" s="91">
        <f t="shared" ref="L18:N33" si="82">IF(C18=0," ",IF(F18/C18*100&gt;200,"СВ.200",F18/C18))</f>
        <v>1.0653946908136176</v>
      </c>
      <c r="M18" s="91">
        <f t="shared" si="82"/>
        <v>1.0643201073763042</v>
      </c>
      <c r="N18" s="91">
        <f t="shared" si="82"/>
        <v>1.0673697756413767</v>
      </c>
      <c r="O18" s="91">
        <f t="shared" ref="O18:Q33" si="83">IF(I18=0," ",IF(F18/I18*100&gt;200,"СВ.200",F18/I18))</f>
        <v>0.72967085090292916</v>
      </c>
      <c r="P18" s="91">
        <f t="shared" si="83"/>
        <v>0.61936654322709672</v>
      </c>
      <c r="Q18" s="91">
        <f t="shared" si="83"/>
        <v>1.0832376223863369</v>
      </c>
      <c r="R18" s="87">
        <f>S18+T18</f>
        <v>902600</v>
      </c>
      <c r="S18" s="137">
        <v>687600</v>
      </c>
      <c r="T18" s="137">
        <v>215000</v>
      </c>
      <c r="U18" s="87">
        <f t="shared" ref="U18:U39" si="84">SUM(V18:W18)</f>
        <v>953582.82</v>
      </c>
      <c r="V18" s="137">
        <v>694957.49</v>
      </c>
      <c r="W18" s="137">
        <v>258625.33</v>
      </c>
      <c r="X18" s="87">
        <f t="shared" ref="X18:X39" si="85">SUM(Y18:Z18)</f>
        <v>871874.42</v>
      </c>
      <c r="Y18" s="137">
        <v>624339.89</v>
      </c>
      <c r="Z18" s="137">
        <v>247534.53</v>
      </c>
      <c r="AA18" s="91">
        <f t="shared" ref="AA18:AC40" si="86">IF(R18=0," ",IF(U18/R18*100&gt;200,"СВ.200",U18/R18))</f>
        <v>1.0564844006204299</v>
      </c>
      <c r="AB18" s="91">
        <f t="shared" si="86"/>
        <v>1.0107002472367657</v>
      </c>
      <c r="AC18" s="91">
        <f t="shared" si="86"/>
        <v>1.202908511627907</v>
      </c>
      <c r="AD18" s="91">
        <f t="shared" ref="AD18:AF26" si="87">IF(X18=0," ",IF(U18/X18*100&gt;200,"СВ.200",U18/X18))</f>
        <v>1.0937157899413998</v>
      </c>
      <c r="AE18" s="91">
        <f t="shared" si="87"/>
        <v>1.1131076215553037</v>
      </c>
      <c r="AF18" s="91">
        <f t="shared" si="87"/>
        <v>1.044805062146279</v>
      </c>
      <c r="AG18" s="87">
        <f>AH18+AI18</f>
        <v>225600</v>
      </c>
      <c r="AH18" s="137">
        <v>17100</v>
      </c>
      <c r="AI18" s="137">
        <v>208500</v>
      </c>
      <c r="AJ18" s="87">
        <f>AK18+AL18</f>
        <v>230158.56</v>
      </c>
      <c r="AK18" s="137">
        <v>17148.650000000001</v>
      </c>
      <c r="AL18" s="137">
        <v>213009.91</v>
      </c>
      <c r="AM18" s="87">
        <f>AN18+AO18</f>
        <v>130229.06999999999</v>
      </c>
      <c r="AN18" s="137">
        <v>819.66</v>
      </c>
      <c r="AO18" s="137">
        <v>129409.40999999999</v>
      </c>
      <c r="AP18" s="91">
        <f t="shared" ref="AP18:AR38" si="88">IF(AJ18=0," ",IF(AJ18/AG18*100&gt;200,"СВ.200",AJ18/AG18))</f>
        <v>1.0202063829787233</v>
      </c>
      <c r="AQ18" s="91">
        <f t="shared" si="88"/>
        <v>1.0028450292397662</v>
      </c>
      <c r="AR18" s="91">
        <f t="shared" si="88"/>
        <v>1.0216302637889689</v>
      </c>
      <c r="AS18" s="91">
        <f t="shared" ref="AS18:AU33" si="89">IF(AJ18=0," ",IF(AM18=0," ",IF(AJ18/AM18*100&gt;200,"СВ.200",AJ18/AM18)))</f>
        <v>1.7673362790658032</v>
      </c>
      <c r="AT18" s="91" t="str">
        <f>IF(AK18=0," ",IF(AN18=0," ",IF(AK18/AN18*100&gt;200,"СВ.200",AK18/AN18)))</f>
        <v>СВ.200</v>
      </c>
      <c r="AU18" s="91">
        <f>IF(AL18=0," ",IF(AO18=0," ",IF(AL18/AO18*100&gt;200,"СВ.200",AL18/AO18)))</f>
        <v>1.6460156181841801</v>
      </c>
      <c r="AV18" s="87">
        <f>AW18+AX18</f>
        <v>188700</v>
      </c>
      <c r="AW18" s="137">
        <v>40000</v>
      </c>
      <c r="AX18" s="137">
        <v>148700</v>
      </c>
      <c r="AY18" s="87">
        <f t="shared" ref="AY18:AY39" si="90">SUM(AZ18:BA18)</f>
        <v>189851.50999999998</v>
      </c>
      <c r="AZ18" s="137">
        <v>40047.269999999997</v>
      </c>
      <c r="BA18" s="137">
        <v>149804.24</v>
      </c>
      <c r="BB18" s="87">
        <f t="shared" ref="BB18:BB39" si="91">SUM(BC18:BD18)</f>
        <v>27480.639999999999</v>
      </c>
      <c r="BC18" s="137">
        <v>7911.04</v>
      </c>
      <c r="BD18" s="137">
        <v>19569.599999999999</v>
      </c>
      <c r="BE18" s="91">
        <f t="shared" ref="BE18:BE31" si="92">IF(AV18=0," ",IF(AY18/AV18*100&gt;200,"СВ.200",AY18/AV18))</f>
        <v>1.006102331743508</v>
      </c>
      <c r="BF18" s="91">
        <f t="shared" ref="BF18:BG38" si="93">IF(AZ18=0," ",IF(AZ18/AW18*100&gt;200,"СВ.200",AZ18/AW18))</f>
        <v>1.00118175</v>
      </c>
      <c r="BG18" s="91">
        <f t="shared" si="93"/>
        <v>1.0074259583053127</v>
      </c>
      <c r="BH18" s="91" t="str">
        <f>IF(BB18=0," ",IF(AY18/BB18*100&gt;200,"СВ.200",AY18/BB18))</f>
        <v>СВ.200</v>
      </c>
      <c r="BI18" s="91" t="str">
        <f>IF(BC18=0," ",IF(AZ18/BC18*100&gt;200,"СВ.200",AZ18/BC18))</f>
        <v>СВ.200</v>
      </c>
      <c r="BJ18" s="91" t="str">
        <f>IF(BD18=0," ",IF(BA18/BD18*100&gt;200,"СВ.200",BA18/BD18))</f>
        <v>СВ.200</v>
      </c>
      <c r="BK18" s="87">
        <f>BL18+BM18</f>
        <v>500</v>
      </c>
      <c r="BL18" s="137">
        <v>500</v>
      </c>
      <c r="BM18" s="264"/>
      <c r="BN18" s="87">
        <f t="shared" ref="BN18:BN39" si="94">SUM(BO18:BP18)</f>
        <v>222.28</v>
      </c>
      <c r="BO18" s="137">
        <v>222.28</v>
      </c>
      <c r="BP18" s="264"/>
      <c r="BQ18" s="87">
        <f t="shared" ref="BQ18:BQ39" si="95">SUM(BR18:BS18)</f>
        <v>29939.32</v>
      </c>
      <c r="BR18" s="137">
        <v>29939.32</v>
      </c>
      <c r="BS18" s="264">
        <v>0</v>
      </c>
      <c r="BT18" s="91">
        <f t="shared" ref="BT18:BT31" si="96">IF(BK18=0," ",IF(BN18/BK18*100&gt;200,"СВ.200",BN18/BK18))</f>
        <v>0.44456000000000001</v>
      </c>
      <c r="BU18" s="91">
        <f t="shared" ref="BU18:BV38" si="97">IF(BO18=0," ",IF(BO18/BL18*100&gt;200,"СВ.200",BO18/BL18))</f>
        <v>0.44456000000000001</v>
      </c>
      <c r="BV18" s="91" t="str">
        <f t="shared" si="97"/>
        <v xml:space="preserve"> </v>
      </c>
      <c r="BW18" s="91">
        <f t="shared" ref="BW18:BY42" si="98">IF(BQ18=0," ",IF(BN18/BQ18*100&gt;200,"СВ.200",BN18/BQ18))</f>
        <v>7.4243503192457276E-3</v>
      </c>
      <c r="BX18" s="91">
        <f t="shared" si="98"/>
        <v>7.4243503192457276E-3</v>
      </c>
      <c r="BY18" s="91" t="str">
        <f t="shared" si="98"/>
        <v xml:space="preserve"> </v>
      </c>
      <c r="BZ18" s="87">
        <f>CA18+CB18</f>
        <v>1811700</v>
      </c>
      <c r="CA18" s="137">
        <v>1509100</v>
      </c>
      <c r="CB18" s="137">
        <v>302600</v>
      </c>
      <c r="CC18" s="87">
        <f>CD18+CE18</f>
        <v>1884800.94</v>
      </c>
      <c r="CD18" s="137">
        <v>1537581.03</v>
      </c>
      <c r="CE18" s="137">
        <v>347219.91000000003</v>
      </c>
      <c r="CF18" s="87">
        <f>CG18+CH18</f>
        <v>3655780.63</v>
      </c>
      <c r="CG18" s="137">
        <v>3052291.83</v>
      </c>
      <c r="CH18" s="137">
        <v>603488.80000000005</v>
      </c>
      <c r="CI18" s="91">
        <f t="shared" ref="CI18:CK33" si="99">IF(BZ18=0," ",IF(CC18/BZ18*100&gt;200,"СВ.200",CC18/BZ18))</f>
        <v>1.0403493624772313</v>
      </c>
      <c r="CJ18" s="91">
        <f t="shared" si="99"/>
        <v>1.0188728579948314</v>
      </c>
      <c r="CK18" s="91">
        <f t="shared" si="99"/>
        <v>1.1474550892267019</v>
      </c>
      <c r="CL18" s="91">
        <f t="shared" ref="CL18:CN33" si="100">IF(CF18=0," ",IF(CC18/CF18*100&gt;200,"СВ.200",CC18/CF18))</f>
        <v>0.51556729759247066</v>
      </c>
      <c r="CM18" s="91">
        <f t="shared" si="100"/>
        <v>0.50374640291193917</v>
      </c>
      <c r="CN18" s="91">
        <f t="shared" si="100"/>
        <v>0.57535435620346231</v>
      </c>
      <c r="CO18" s="87">
        <f>CP18+CQ18</f>
        <v>207623</v>
      </c>
      <c r="CP18" s="137">
        <v>193000</v>
      </c>
      <c r="CQ18" s="137">
        <v>14623</v>
      </c>
      <c r="CR18" s="87">
        <f t="shared" ref="CR18:CR39" si="101">SUM(CS18:CT18)</f>
        <v>293329</v>
      </c>
      <c r="CS18" s="137">
        <v>278706</v>
      </c>
      <c r="CT18" s="137">
        <v>14623</v>
      </c>
      <c r="CU18" s="87">
        <f t="shared" ref="CU18:CU39" si="102">SUM(CV18:CW18)</f>
        <v>367563.64</v>
      </c>
      <c r="CV18" s="137">
        <v>367563.64</v>
      </c>
      <c r="CW18" s="137">
        <v>0</v>
      </c>
      <c r="CX18" s="91">
        <f t="shared" ref="CX18:CZ21" si="103">IF(CR18=0," ",IF(CR18/CO18*100&gt;200,"СВ.200",CR18/CO18))</f>
        <v>1.412796270162747</v>
      </c>
      <c r="CY18" s="91">
        <f t="shared" si="103"/>
        <v>1.4440725388601037</v>
      </c>
      <c r="CZ18" s="91">
        <f t="shared" si="103"/>
        <v>1</v>
      </c>
      <c r="DA18" s="91">
        <f t="shared" ref="DA18:DC40" si="104">IF(CU18=0," ",IF(CR18/CU18*100&gt;200,"СВ.200",CR18/CU18))</f>
        <v>0.79803595371947011</v>
      </c>
      <c r="DB18" s="91">
        <f t="shared" si="104"/>
        <v>0.75825236685543762</v>
      </c>
      <c r="DC18" s="91" t="str">
        <f t="shared" si="104"/>
        <v xml:space="preserve"> </v>
      </c>
      <c r="DD18" s="87">
        <f>DE18+DF18</f>
        <v>341700</v>
      </c>
      <c r="DE18" s="137">
        <v>182700</v>
      </c>
      <c r="DF18" s="137">
        <v>159000</v>
      </c>
      <c r="DG18" s="87">
        <f t="shared" ref="DG18:DG39" si="105">SUM(DH18:DI18)</f>
        <v>383812.16000000003</v>
      </c>
      <c r="DH18" s="137">
        <v>224551.54</v>
      </c>
      <c r="DI18" s="137">
        <v>159260.62</v>
      </c>
      <c r="DJ18" s="87">
        <f t="shared" ref="DJ18:DJ39" si="106">SUM(DK18:DL18)</f>
        <v>88208.86</v>
      </c>
      <c r="DK18" s="137">
        <v>74527.61</v>
      </c>
      <c r="DL18" s="137">
        <v>13681.25</v>
      </c>
      <c r="DM18" s="91">
        <f t="shared" ref="DM18:DO42" si="107">IF(DD18=0," ",IF(DG18/DD18*100&gt;200,"СВ.200",DG18/DD18))</f>
        <v>1.1232430787240271</v>
      </c>
      <c r="DN18" s="91">
        <f t="shared" si="107"/>
        <v>1.2290724685276411</v>
      </c>
      <c r="DO18" s="91">
        <f t="shared" si="107"/>
        <v>1.0016391194968552</v>
      </c>
      <c r="DP18" s="91" t="str">
        <f t="shared" ref="DP18:DR26" si="108">IF(DJ18=0," ",IF(DG18/DJ18*100&gt;200,"СВ.200",DG18/DJ18))</f>
        <v>СВ.200</v>
      </c>
      <c r="DQ18" s="91" t="str">
        <f t="shared" si="108"/>
        <v>СВ.200</v>
      </c>
      <c r="DR18" s="91" t="str">
        <f t="shared" si="108"/>
        <v>СВ.200</v>
      </c>
      <c r="DS18" s="251">
        <f>DT18+DU18</f>
        <v>10864.96</v>
      </c>
      <c r="DT18" s="137">
        <v>0</v>
      </c>
      <c r="DU18" s="137">
        <v>10864.96</v>
      </c>
      <c r="DV18" s="251">
        <f>DW18+DX18</f>
        <v>10910.85</v>
      </c>
      <c r="DW18" s="137">
        <v>0</v>
      </c>
      <c r="DX18" s="137">
        <v>10910.85</v>
      </c>
      <c r="DY18" s="251">
        <f>DZ18+EA18</f>
        <v>151856.67000000001</v>
      </c>
      <c r="DZ18" s="137">
        <v>34934.76</v>
      </c>
      <c r="EA18" s="137">
        <v>116921.91</v>
      </c>
      <c r="EB18" s="91">
        <f t="shared" ref="EB18:ED22" si="109">IF(DS18=0," ",IF(DV18/DS18*100&gt;200,"СВ.200",DV18/DS18))</f>
        <v>1.0042236694842872</v>
      </c>
      <c r="EC18" s="91" t="str">
        <f t="shared" si="109"/>
        <v xml:space="preserve"> </v>
      </c>
      <c r="ED18" s="91">
        <f t="shared" si="109"/>
        <v>1.0042236694842872</v>
      </c>
      <c r="EE18" s="91">
        <f t="shared" ref="EE18:EG42" si="110">IF(DY18=0," ",IF(DV18/DY18*100&gt;200,"СВ.200",DV18/DY18))</f>
        <v>7.1849659287273979E-2</v>
      </c>
      <c r="EF18" s="91">
        <f t="shared" si="110"/>
        <v>0</v>
      </c>
      <c r="EG18" s="91">
        <f t="shared" si="110"/>
        <v>9.3317411595482833E-2</v>
      </c>
      <c r="EH18" s="87">
        <f>SUM(EI18:EJ18)</f>
        <v>472401.17</v>
      </c>
      <c r="EI18" s="137">
        <v>92064</v>
      </c>
      <c r="EJ18" s="137">
        <v>380337.17</v>
      </c>
      <c r="EK18" s="87">
        <f>SUM(EL18:EM18)</f>
        <v>480735.68000000005</v>
      </c>
      <c r="EL18" s="137">
        <v>100313.03</v>
      </c>
      <c r="EM18" s="137">
        <v>380422.65</v>
      </c>
      <c r="EN18" s="87">
        <f>SUM(EO18:EP18)</f>
        <v>173748.06</v>
      </c>
      <c r="EO18" s="137">
        <v>173748.06</v>
      </c>
      <c r="EP18" s="137">
        <v>0</v>
      </c>
      <c r="EQ18" s="91">
        <f t="shared" ref="EQ18:ES42" si="111">IF(EH18=0," ",IF(EK18/EH18*100&gt;200,"СВ.200",EK18/EH18))</f>
        <v>1.0176428648557327</v>
      </c>
      <c r="ER18" s="91">
        <f t="shared" ref="ER18:ES38" si="112">IF(EL18=0," ",IF(EL18/EI18*100&gt;200,"СВ.200",EL18/EI18))</f>
        <v>1.0896010384080639</v>
      </c>
      <c r="ES18" s="91">
        <f t="shared" si="112"/>
        <v>1.0002247479519293</v>
      </c>
      <c r="ET18" s="91" t="str">
        <f t="shared" ref="ET18:EV42" si="113">IF(EN18=0," ",IF(EK18/EN18*100&gt;200,"СВ.200",EK18/EN18))</f>
        <v>СВ.200</v>
      </c>
      <c r="EU18" s="91">
        <f t="shared" si="113"/>
        <v>0.57734762621234448</v>
      </c>
      <c r="EV18" s="91" t="str">
        <f t="shared" si="113"/>
        <v xml:space="preserve"> </v>
      </c>
      <c r="EW18" s="87">
        <f>SUM(EX18:EY18)</f>
        <v>20000</v>
      </c>
      <c r="EX18" s="137">
        <v>0</v>
      </c>
      <c r="EY18" s="137">
        <v>20000</v>
      </c>
      <c r="EZ18" s="87">
        <f>FA18+FB18</f>
        <v>23073.39</v>
      </c>
      <c r="FA18" s="137">
        <v>0</v>
      </c>
      <c r="FB18" s="137">
        <v>23073.39</v>
      </c>
      <c r="FC18" s="87">
        <f>FD18+FE18</f>
        <v>9129.92</v>
      </c>
      <c r="FD18" s="137">
        <v>0</v>
      </c>
      <c r="FE18" s="137">
        <v>9129.92</v>
      </c>
      <c r="FF18" s="91">
        <f>IF(EW18=0," ",IF(EZ18/EW18*100&gt;200,"СВ.200",EZ18/EW18))</f>
        <v>1.1536694999999999</v>
      </c>
      <c r="FG18" s="91" t="str">
        <f t="shared" ref="FG18:FH33" si="114">IF(EX18=0," ",IF(FA18/EX18*100&gt;200,"СВ.200",FA18/EX18))</f>
        <v xml:space="preserve"> </v>
      </c>
      <c r="FH18" s="91">
        <f t="shared" si="114"/>
        <v>1.1536694999999999</v>
      </c>
      <c r="FI18" s="91" t="str">
        <f>IF(EZ18&lt;0," ",IF(FC18&lt;0," ",IF(FC18=0," ",IF(EZ18/FC18*100&gt;200,"СВ.200",EZ18/FC18))))</f>
        <v>СВ.200</v>
      </c>
      <c r="FJ18" s="91" t="str">
        <f>IF(FA18&lt;0," ",IF(FD18&lt;0," ",IF(FD18=0," ",IF(FA18/FD18*100&gt;200,"СВ.200",FA18/FD18))))</f>
        <v xml:space="preserve"> </v>
      </c>
      <c r="FK18" s="91" t="str">
        <f>IF(FB18&lt;0," ",IF(FE18&lt;0," ",IF(FE18=0," ",IF(FB18/FE18*100&gt;200,"СВ.200",FB18/FE18))))</f>
        <v>СВ.200</v>
      </c>
      <c r="FL18" s="87">
        <f>SUM(FM18:FN18)</f>
        <v>73403.7</v>
      </c>
      <c r="FM18" s="87"/>
      <c r="FN18" s="94">
        <v>73403.7</v>
      </c>
      <c r="FO18" s="87">
        <f>FP18+FQ18</f>
        <v>73403.7</v>
      </c>
      <c r="FP18" s="87"/>
      <c r="FQ18" s="94">
        <v>73403.7</v>
      </c>
      <c r="FR18" s="87">
        <f>FS18+FT18</f>
        <v>90934.510000000009</v>
      </c>
      <c r="FS18" s="87">
        <v>0</v>
      </c>
      <c r="FT18" s="87">
        <v>90934.510000000009</v>
      </c>
      <c r="FU18" s="91">
        <f t="shared" si="30"/>
        <v>1</v>
      </c>
      <c r="FV18" s="91" t="str">
        <f t="shared" si="30"/>
        <v xml:space="preserve"> </v>
      </c>
      <c r="FW18" s="103">
        <f t="shared" si="30"/>
        <v>1</v>
      </c>
      <c r="FX18" s="91">
        <f>IF(FO18&lt;0," ",IF(FR18&lt;0," ",IF(FR18=0," ",IF(FO18/FR18*100&gt;200,"СВ.200",FO18/FR18))))</f>
        <v>0.80721499461535551</v>
      </c>
      <c r="FY18" s="91" t="str">
        <f>IF(FP18&lt;0," ",IF(FS18&lt;0," ",IF(FS18=0," ",IF(FP18/FS18*100&gt;200,"СВ.200",FP18/FS18))))</f>
        <v xml:space="preserve"> </v>
      </c>
      <c r="FZ18" s="91">
        <f>IF(FQ18&lt;0," ",IF(FT18&lt;0," ",IF(FT18=0," ",IF(FQ18/FT18*100&gt;200,"СВ.200",FQ18/FT18))))</f>
        <v>0.80721499461535551</v>
      </c>
      <c r="GA18" s="252">
        <f>I18/'[1]исп.мун.образ01.01.2025-налогов'!I18</f>
        <v>0.19810247851545659</v>
      </c>
      <c r="GB18" s="253">
        <f>J18/'[1]исп.мун.образ01.01.2025-налогов'!J18</f>
        <v>0.25603573081551284</v>
      </c>
      <c r="GC18" s="253">
        <f>K18/'[1]исп.мун.образ01.01.2025-налогов'!K18</f>
        <v>0.11482331174657488</v>
      </c>
      <c r="GD18" s="254">
        <f>F18/'[1]исп.мун.образ01.01.2025-налогов'!F18</f>
        <v>0.13164900393196202</v>
      </c>
      <c r="GE18" s="253">
        <f>G18/'[1]исп.мун.образ01.01.2025-налогов'!G18</f>
        <v>0.14926044163710764</v>
      </c>
      <c r="GF18" s="253">
        <f>H18/'[1]исп.мун.образ01.01.2025-налогов'!H18</f>
        <v>0.10824186505212821</v>
      </c>
      <c r="GG18" s="96">
        <f t="shared" si="32"/>
        <v>0.14147324368370004</v>
      </c>
      <c r="GH18" s="91">
        <f t="shared" si="32"/>
        <v>0.1329129545809484</v>
      </c>
      <c r="GI18" s="91">
        <f t="shared" si="32"/>
        <v>0.16891218822537024</v>
      </c>
      <c r="GJ18" s="96">
        <f t="shared" si="33"/>
        <v>0.21205660097236728</v>
      </c>
      <c r="GK18" s="91">
        <f t="shared" si="33"/>
        <v>0.23886731429928337</v>
      </c>
      <c r="GL18" s="91">
        <f t="shared" si="33"/>
        <v>0.16291929459326904</v>
      </c>
      <c r="GM18" s="96">
        <f t="shared" ref="GM18:GO40" si="115">IF(BB18=0," ",IF(BB18/I18*100&gt;200,"СВ.200",BB18/I18))</f>
        <v>4.4591000608826606E-3</v>
      </c>
      <c r="GN18" s="91">
        <f t="shared" si="115"/>
        <v>1.684146275209271E-3</v>
      </c>
      <c r="GO18" s="91">
        <f t="shared" si="115"/>
        <v>1.3353870099235065E-2</v>
      </c>
      <c r="GP18" s="96">
        <f t="shared" si="76"/>
        <v>4.221895052605016E-2</v>
      </c>
      <c r="GQ18" s="91">
        <f t="shared" si="34"/>
        <v>1.3764847444004469E-2</v>
      </c>
      <c r="GR18" s="91">
        <f t="shared" si="34"/>
        <v>9.4368177733715322E-2</v>
      </c>
      <c r="GS18" s="96">
        <f t="shared" si="35"/>
        <v>5.9642098928636755E-2</v>
      </c>
      <c r="GT18" s="91">
        <f t="shared" si="35"/>
        <v>7.8248995733602847E-2</v>
      </c>
      <c r="GU18" s="91" t="str">
        <f t="shared" si="35"/>
        <v xml:space="preserve"> </v>
      </c>
      <c r="GV18" s="96">
        <f t="shared" si="36"/>
        <v>6.5230150336206272E-2</v>
      </c>
      <c r="GW18" s="91">
        <f t="shared" si="36"/>
        <v>9.5795433040222464E-2</v>
      </c>
      <c r="GX18" s="91">
        <f t="shared" si="36"/>
        <v>9.2116609182765416E-3</v>
      </c>
      <c r="GY18" s="96">
        <f t="shared" si="37"/>
        <v>2.8192938189366919E-2</v>
      </c>
      <c r="GZ18" s="91">
        <f t="shared" si="37"/>
        <v>3.6988455130278312E-2</v>
      </c>
      <c r="HA18" s="103" t="str">
        <f t="shared" si="37"/>
        <v xml:space="preserve"> </v>
      </c>
      <c r="HB18" s="96">
        <f t="shared" si="38"/>
        <v>0.10690542250639505</v>
      </c>
      <c r="HC18" s="91">
        <f t="shared" si="38"/>
        <v>3.4479093196511115E-2</v>
      </c>
      <c r="HD18" s="91">
        <f t="shared" si="38"/>
        <v>0.2396447006381861</v>
      </c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</row>
    <row r="19" spans="1:238" s="70" customFormat="1" ht="15.75" outlineLevel="1" x14ac:dyDescent="0.2">
      <c r="A19" s="85">
        <v>8</v>
      </c>
      <c r="B19" s="86" t="s">
        <v>95</v>
      </c>
      <c r="C19" s="87">
        <f t="shared" ref="C19:C38" si="116">D19+E19</f>
        <v>24383983.149999999</v>
      </c>
      <c r="D19" s="94">
        <v>16925456.169999998</v>
      </c>
      <c r="E19" s="94">
        <v>7458526.9800000004</v>
      </c>
      <c r="F19" s="87">
        <f t="shared" si="80"/>
        <v>27452475.82</v>
      </c>
      <c r="G19" s="94">
        <v>20256907.010000002</v>
      </c>
      <c r="H19" s="94">
        <v>7195568.8100000005</v>
      </c>
      <c r="I19" s="87">
        <f t="shared" si="81"/>
        <v>19598570</v>
      </c>
      <c r="J19" s="94">
        <v>14471770.380000001</v>
      </c>
      <c r="K19" s="94">
        <v>5126799.6199999992</v>
      </c>
      <c r="L19" s="91">
        <f t="shared" si="82"/>
        <v>1.1258405015753139</v>
      </c>
      <c r="M19" s="91">
        <f t="shared" si="82"/>
        <v>1.1968307859202594</v>
      </c>
      <c r="N19" s="91">
        <f t="shared" si="82"/>
        <v>0.9647439540401046</v>
      </c>
      <c r="O19" s="91">
        <f t="shared" si="83"/>
        <v>1.4007387181819899</v>
      </c>
      <c r="P19" s="91">
        <f t="shared" si="83"/>
        <v>1.3997532076652532</v>
      </c>
      <c r="Q19" s="91">
        <f t="shared" si="83"/>
        <v>1.4035205865916018</v>
      </c>
      <c r="R19" s="87">
        <f t="shared" ref="R19:R38" si="117">S19+T19</f>
        <v>4942459.32</v>
      </c>
      <c r="S19" s="137">
        <v>4492607.32</v>
      </c>
      <c r="T19" s="137">
        <v>449852</v>
      </c>
      <c r="U19" s="87">
        <f t="shared" si="84"/>
        <v>5020679.4499999993</v>
      </c>
      <c r="V19" s="137">
        <v>4597582.8099999996</v>
      </c>
      <c r="W19" s="137">
        <v>423096.64</v>
      </c>
      <c r="X19" s="87">
        <f t="shared" si="85"/>
        <v>3184043.18</v>
      </c>
      <c r="Y19" s="137">
        <v>2935935.04</v>
      </c>
      <c r="Z19" s="137">
        <v>248108.14</v>
      </c>
      <c r="AA19" s="91">
        <f t="shared" si="86"/>
        <v>1.0158261555504313</v>
      </c>
      <c r="AB19" s="91">
        <f t="shared" si="86"/>
        <v>1.0233662731956727</v>
      </c>
      <c r="AC19" s="91">
        <f t="shared" si="86"/>
        <v>0.94052408347634331</v>
      </c>
      <c r="AD19" s="91">
        <f t="shared" si="87"/>
        <v>1.5768251767238908</v>
      </c>
      <c r="AE19" s="91">
        <f t="shared" si="87"/>
        <v>1.5659688471853925</v>
      </c>
      <c r="AF19" s="91">
        <f t="shared" si="87"/>
        <v>1.7052912492109287</v>
      </c>
      <c r="AG19" s="87">
        <f t="shared" ref="AG19:AG38" si="118">AH19+AI19</f>
        <v>4339890.4000000004</v>
      </c>
      <c r="AH19" s="137">
        <v>1030020</v>
      </c>
      <c r="AI19" s="137">
        <v>3309870.4</v>
      </c>
      <c r="AJ19" s="87">
        <f t="shared" ref="AJ19:AJ38" si="119">AK19+AL19</f>
        <v>4589794.42</v>
      </c>
      <c r="AK19" s="137">
        <v>1443585.82</v>
      </c>
      <c r="AL19" s="137">
        <v>3146208.6</v>
      </c>
      <c r="AM19" s="87">
        <f t="shared" ref="AM19:AM38" si="120">AN19+AO19</f>
        <v>3638935.95</v>
      </c>
      <c r="AN19" s="137">
        <v>1476892.79</v>
      </c>
      <c r="AO19" s="137">
        <v>2162043.16</v>
      </c>
      <c r="AP19" s="91">
        <f t="shared" si="88"/>
        <v>1.0575830255989873</v>
      </c>
      <c r="AQ19" s="91">
        <f t="shared" si="88"/>
        <v>1.4015124172346169</v>
      </c>
      <c r="AR19" s="91">
        <f t="shared" si="88"/>
        <v>0.95055341139641003</v>
      </c>
      <c r="AS19" s="91">
        <f t="shared" si="89"/>
        <v>1.2613012383468853</v>
      </c>
      <c r="AT19" s="91">
        <f t="shared" si="89"/>
        <v>0.97744794325930728</v>
      </c>
      <c r="AU19" s="91">
        <f t="shared" si="89"/>
        <v>1.455201569611589</v>
      </c>
      <c r="AV19" s="87">
        <f t="shared" ref="AV19:AV38" si="121">AW19+AX19</f>
        <v>604919</v>
      </c>
      <c r="AW19" s="137">
        <v>19210</v>
      </c>
      <c r="AX19" s="137">
        <v>585709</v>
      </c>
      <c r="AY19" s="87">
        <f t="shared" si="90"/>
        <v>664300.75</v>
      </c>
      <c r="AZ19" s="137">
        <v>31597.37</v>
      </c>
      <c r="BA19" s="137">
        <v>632703.38</v>
      </c>
      <c r="BB19" s="87">
        <f t="shared" si="91"/>
        <v>695583.5</v>
      </c>
      <c r="BC19" s="137">
        <v>46819.01</v>
      </c>
      <c r="BD19" s="137">
        <v>648764.49</v>
      </c>
      <c r="BE19" s="91">
        <f t="shared" si="92"/>
        <v>1.0981647956172644</v>
      </c>
      <c r="BF19" s="91">
        <f t="shared" si="93"/>
        <v>1.6448396668401875</v>
      </c>
      <c r="BG19" s="91">
        <f t="shared" si="93"/>
        <v>1.0802350313893077</v>
      </c>
      <c r="BH19" s="91">
        <f>IF(BB19=0," ",IF(AY19/BB19*100&gt;200,"СВ.200",AY19/BB19))</f>
        <v>0.95502660715787535</v>
      </c>
      <c r="BI19" s="91">
        <f>IF(AZ19=0," ",IF(AZ19/BC19*100&gt;200,"СВ.200",AZ19/BC19))</f>
        <v>0.6748833433257132</v>
      </c>
      <c r="BJ19" s="91">
        <f>IF(BD19=0," ",IF(BA19/BD19*100&gt;200,"СВ.200",BA19/BD19))</f>
        <v>0.97524354330798846</v>
      </c>
      <c r="BK19" s="87">
        <f t="shared" ref="BK19:BK38" si="122">BL19+BM19</f>
        <v>803662.05</v>
      </c>
      <c r="BL19" s="137">
        <v>803662.05</v>
      </c>
      <c r="BM19" s="264"/>
      <c r="BN19" s="87">
        <f t="shared" si="94"/>
        <v>969620.8</v>
      </c>
      <c r="BO19" s="137">
        <v>969620.8</v>
      </c>
      <c r="BP19" s="264"/>
      <c r="BQ19" s="87">
        <f t="shared" si="95"/>
        <v>776376.38</v>
      </c>
      <c r="BR19" s="137">
        <v>776376.38</v>
      </c>
      <c r="BS19" s="264">
        <v>0</v>
      </c>
      <c r="BT19" s="91">
        <f t="shared" si="96"/>
        <v>1.2065031563951538</v>
      </c>
      <c r="BU19" s="91">
        <f t="shared" si="97"/>
        <v>1.2065031563951538</v>
      </c>
      <c r="BV19" s="91" t="str">
        <f t="shared" si="97"/>
        <v xml:space="preserve"> </v>
      </c>
      <c r="BW19" s="91">
        <f t="shared" si="98"/>
        <v>1.2489055888073257</v>
      </c>
      <c r="BX19" s="91">
        <f t="shared" si="98"/>
        <v>1.2489055888073257</v>
      </c>
      <c r="BY19" s="91" t="str">
        <f t="shared" si="98"/>
        <v xml:space="preserve"> </v>
      </c>
      <c r="BZ19" s="87">
        <f t="shared" ref="BZ19:BZ38" si="123">CA19+CB19</f>
        <v>5350377.34</v>
      </c>
      <c r="CA19" s="137">
        <v>4528272.38</v>
      </c>
      <c r="CB19" s="137">
        <v>822104.96</v>
      </c>
      <c r="CC19" s="87">
        <f t="shared" ref="CC19:CC38" si="124">CD19+CE19</f>
        <v>4898804.3800000008</v>
      </c>
      <c r="CD19" s="137">
        <v>4292326.9000000004</v>
      </c>
      <c r="CE19" s="137">
        <v>606477.48</v>
      </c>
      <c r="CF19" s="87">
        <f t="shared" ref="CF19:CF38" si="125">CG19+CH19</f>
        <v>6556531.3799999999</v>
      </c>
      <c r="CG19" s="137">
        <v>5134675.7</v>
      </c>
      <c r="CH19" s="137">
        <v>1421855.68</v>
      </c>
      <c r="CI19" s="91">
        <f t="shared" si="99"/>
        <v>0.91559979206999276</v>
      </c>
      <c r="CJ19" s="91">
        <f t="shared" si="99"/>
        <v>0.94789503364636396</v>
      </c>
      <c r="CK19" s="91">
        <f t="shared" si="99"/>
        <v>0.73771295577635243</v>
      </c>
      <c r="CL19" s="91">
        <f t="shared" si="100"/>
        <v>0.74716402562234074</v>
      </c>
      <c r="CM19" s="91">
        <f t="shared" si="100"/>
        <v>0.83594897726452333</v>
      </c>
      <c r="CN19" s="91">
        <f t="shared" si="100"/>
        <v>0.42653940799392526</v>
      </c>
      <c r="CO19" s="87">
        <f t="shared" ref="CO19:CO38" si="126">CP19+CQ19</f>
        <v>6037208.0300000003</v>
      </c>
      <c r="CP19" s="137">
        <v>4768366.03</v>
      </c>
      <c r="CQ19" s="137">
        <v>1268842</v>
      </c>
      <c r="CR19" s="87">
        <f t="shared" si="101"/>
        <v>6071827</v>
      </c>
      <c r="CS19" s="137">
        <v>4791000</v>
      </c>
      <c r="CT19" s="137">
        <v>1280827</v>
      </c>
      <c r="CU19" s="87">
        <f t="shared" si="102"/>
        <v>2936659.5</v>
      </c>
      <c r="CV19" s="137">
        <v>2936659.5</v>
      </c>
      <c r="CW19" s="137">
        <v>0</v>
      </c>
      <c r="CX19" s="91">
        <f t="shared" si="103"/>
        <v>1.005734268196155</v>
      </c>
      <c r="CY19" s="91">
        <f t="shared" si="103"/>
        <v>1.0047466930721338</v>
      </c>
      <c r="CZ19" s="91">
        <f t="shared" si="103"/>
        <v>1.009445620494908</v>
      </c>
      <c r="DA19" s="91" t="str">
        <f t="shared" si="104"/>
        <v>СВ.200</v>
      </c>
      <c r="DB19" s="91">
        <f t="shared" si="104"/>
        <v>1.6314455250940738</v>
      </c>
      <c r="DC19" s="91" t="str">
        <f t="shared" si="104"/>
        <v xml:space="preserve"> </v>
      </c>
      <c r="DD19" s="87">
        <f t="shared" ref="DD19:DD38" si="127">DE19+DF19</f>
        <v>1173369.33</v>
      </c>
      <c r="DE19" s="137">
        <v>788378.99</v>
      </c>
      <c r="DF19" s="137">
        <v>384990.34</v>
      </c>
      <c r="DG19" s="87">
        <f t="shared" si="105"/>
        <v>4080487.8000000003</v>
      </c>
      <c r="DH19" s="137">
        <v>3646406.24</v>
      </c>
      <c r="DI19" s="137">
        <v>434081.56</v>
      </c>
      <c r="DJ19" s="87">
        <f t="shared" si="106"/>
        <v>1006080.44</v>
      </c>
      <c r="DK19" s="137">
        <v>849930.94</v>
      </c>
      <c r="DL19" s="137">
        <v>156149.5</v>
      </c>
      <c r="DM19" s="91" t="str">
        <f t="shared" si="107"/>
        <v>СВ.200</v>
      </c>
      <c r="DN19" s="91" t="str">
        <f t="shared" si="107"/>
        <v>СВ.200</v>
      </c>
      <c r="DO19" s="91">
        <f t="shared" si="107"/>
        <v>1.1275128617512844</v>
      </c>
      <c r="DP19" s="91" t="str">
        <f t="shared" si="108"/>
        <v>СВ.200</v>
      </c>
      <c r="DQ19" s="91" t="str">
        <f t="shared" si="108"/>
        <v>СВ.200</v>
      </c>
      <c r="DR19" s="91" t="str">
        <f t="shared" si="108"/>
        <v>СВ.200</v>
      </c>
      <c r="DS19" s="251">
        <f t="shared" ref="DS19:DS38" si="128">DT19+DU19</f>
        <v>0</v>
      </c>
      <c r="DT19" s="137">
        <v>0</v>
      </c>
      <c r="DU19" s="137">
        <v>0</v>
      </c>
      <c r="DV19" s="251">
        <f t="shared" ref="DV19:DV38" si="129">DW19+DX19</f>
        <v>0</v>
      </c>
      <c r="DW19" s="137">
        <v>0</v>
      </c>
      <c r="DX19" s="137">
        <v>0</v>
      </c>
      <c r="DY19" s="251">
        <f t="shared" ref="DY19:DY38" si="130">DZ19+EA19</f>
        <v>0</v>
      </c>
      <c r="DZ19" s="137">
        <v>0</v>
      </c>
      <c r="EA19" s="137">
        <v>0</v>
      </c>
      <c r="EB19" s="91" t="str">
        <f t="shared" si="109"/>
        <v xml:space="preserve"> </v>
      </c>
      <c r="EC19" s="91" t="str">
        <f t="shared" si="109"/>
        <v xml:space="preserve"> </v>
      </c>
      <c r="ED19" s="91" t="str">
        <f t="shared" si="109"/>
        <v xml:space="preserve"> </v>
      </c>
      <c r="EE19" s="91" t="str">
        <f t="shared" si="110"/>
        <v xml:space="preserve"> </v>
      </c>
      <c r="EF19" s="91" t="str">
        <f t="shared" si="110"/>
        <v xml:space="preserve"> </v>
      </c>
      <c r="EG19" s="91" t="str">
        <f t="shared" si="110"/>
        <v xml:space="preserve"> </v>
      </c>
      <c r="EH19" s="87">
        <f t="shared" ref="EH19:EH38" si="131">SUM(EI19:EJ19)</f>
        <v>426676.99</v>
      </c>
      <c r="EI19" s="137">
        <v>359474.75</v>
      </c>
      <c r="EJ19" s="137">
        <v>67202.239999999991</v>
      </c>
      <c r="EK19" s="87">
        <f t="shared" ref="EK19:EK38" si="132">SUM(EL19:EM19)</f>
        <v>464879.91000000003</v>
      </c>
      <c r="EL19" s="137">
        <v>359474.75</v>
      </c>
      <c r="EM19" s="137">
        <v>105405.16</v>
      </c>
      <c r="EN19" s="87">
        <f t="shared" ref="EN19:EN38" si="133">SUM(EO19:EP19)</f>
        <v>188035.66</v>
      </c>
      <c r="EO19" s="137">
        <v>187035.66</v>
      </c>
      <c r="EP19" s="137">
        <v>1000</v>
      </c>
      <c r="EQ19" s="91">
        <f t="shared" si="111"/>
        <v>1.0895359274002567</v>
      </c>
      <c r="ER19" s="91">
        <f t="shared" si="112"/>
        <v>1</v>
      </c>
      <c r="ES19" s="91">
        <f t="shared" si="112"/>
        <v>1.5684768841038634</v>
      </c>
      <c r="ET19" s="91" t="str">
        <f t="shared" si="113"/>
        <v>СВ.200</v>
      </c>
      <c r="EU19" s="91">
        <f t="shared" si="113"/>
        <v>1.9219583581013375</v>
      </c>
      <c r="EV19" s="91" t="str">
        <f t="shared" si="113"/>
        <v>СВ.200</v>
      </c>
      <c r="EW19" s="87">
        <f t="shared" ref="EW19:EW38" si="134">SUM(EX19:EY19)</f>
        <v>50000</v>
      </c>
      <c r="EX19" s="137">
        <v>0</v>
      </c>
      <c r="EY19" s="137">
        <v>50000</v>
      </c>
      <c r="EZ19" s="87">
        <f t="shared" ref="EZ19:EZ38" si="135">FA19+FB19</f>
        <v>46930.6</v>
      </c>
      <c r="FA19" s="137">
        <v>0</v>
      </c>
      <c r="FB19" s="137">
        <v>46930.6</v>
      </c>
      <c r="FC19" s="87">
        <f t="shared" ref="FC19:FC38" si="136">FD19+FE19</f>
        <v>240859</v>
      </c>
      <c r="FD19" s="137">
        <v>0</v>
      </c>
      <c r="FE19" s="137">
        <v>240859</v>
      </c>
      <c r="FF19" s="91">
        <f t="shared" ref="FF19:FF25" si="137">IF(EW19=0," ",IF(EZ19/EW19*100&gt;200,"СВ.200",EZ19/EW19))</f>
        <v>0.938612</v>
      </c>
      <c r="FG19" s="91" t="str">
        <f t="shared" si="114"/>
        <v xml:space="preserve"> </v>
      </c>
      <c r="FH19" s="91">
        <f t="shared" si="114"/>
        <v>0.938612</v>
      </c>
      <c r="FI19" s="91">
        <f t="shared" ref="FI19:FK34" si="138">IF(EZ19&lt;0," ",IF(FC19&lt;0," ",IF(FC19=0," ",IF(EZ19/FC19*100&gt;200,"СВ.200",EZ19/FC19))))</f>
        <v>0.19484677757526186</v>
      </c>
      <c r="FJ19" s="91" t="str">
        <f t="shared" si="138"/>
        <v xml:space="preserve"> </v>
      </c>
      <c r="FK19" s="91">
        <f t="shared" si="138"/>
        <v>0.19484677757526186</v>
      </c>
      <c r="FL19" s="87">
        <f t="shared" ref="FL19:FL38" si="139">SUM(FM19:FN19)</f>
        <v>519956.04</v>
      </c>
      <c r="FM19" s="87"/>
      <c r="FN19" s="94">
        <v>519956.04</v>
      </c>
      <c r="FO19" s="87">
        <f t="shared" ref="FO19:FO38" si="140">FP19+FQ19</f>
        <v>519838.39</v>
      </c>
      <c r="FP19" s="87"/>
      <c r="FQ19" s="94">
        <v>519838.39</v>
      </c>
      <c r="FR19" s="87">
        <f t="shared" ref="FR19:FR38" si="141">FS19+FT19</f>
        <v>248019.65</v>
      </c>
      <c r="FS19" s="87">
        <v>0</v>
      </c>
      <c r="FT19" s="87">
        <v>248019.65</v>
      </c>
      <c r="FU19" s="91">
        <f t="shared" si="30"/>
        <v>0.99977373087155608</v>
      </c>
      <c r="FV19" s="91" t="str">
        <f t="shared" si="30"/>
        <v xml:space="preserve"> </v>
      </c>
      <c r="FW19" s="103">
        <f t="shared" si="30"/>
        <v>0.99977373087155608</v>
      </c>
      <c r="FX19" s="91" t="str">
        <f>IF(FO19&lt;0," ",IF(FR19&lt;0," ",IF(FR19=0," ",IF(FO19/FR19*100&gt;200,"СВ.200",FO19/FR19))))</f>
        <v>СВ.200</v>
      </c>
      <c r="FY19" s="91" t="str">
        <f t="shared" ref="FY19:FZ35" si="142">IF(FP19&lt;0," ",IF(FS19&lt;0," ",IF(FS19=0," ",IF(FP19/FS19*100&gt;200,"СВ.200",FP19/FS19))))</f>
        <v xml:space="preserve"> </v>
      </c>
      <c r="FZ19" s="91" t="str">
        <f t="shared" si="142"/>
        <v>СВ.200</v>
      </c>
      <c r="GA19" s="252">
        <f>I19/'[1]исп.мун.образ01.01.2025-налогов'!I19</f>
        <v>0.18854347931720419</v>
      </c>
      <c r="GB19" s="253">
        <f>J19/'[1]исп.мун.образ01.01.2025-налогов'!J19</f>
        <v>0.25716236945684273</v>
      </c>
      <c r="GC19" s="253">
        <f>K19/'[1]исп.мун.образ01.01.2025-налогов'!K19</f>
        <v>0.10754234586270885</v>
      </c>
      <c r="GD19" s="254">
        <f>F19/'[1]исп.мун.образ01.01.2025-налогов'!F19</f>
        <v>0.20609434084149775</v>
      </c>
      <c r="GE19" s="253">
        <f>G19/'[1]исп.мун.образ01.01.2025-налогов'!G19</f>
        <v>0.26931706029959629</v>
      </c>
      <c r="GF19" s="253">
        <f>H19/'[1]исп.мун.образ01.01.2025-налогов'!H19</f>
        <v>0.12408803842298571</v>
      </c>
      <c r="GG19" s="96">
        <f t="shared" si="32"/>
        <v>0.16246303582353203</v>
      </c>
      <c r="GH19" s="91">
        <f t="shared" si="32"/>
        <v>0.20287324652811412</v>
      </c>
      <c r="GI19" s="91">
        <f t="shared" si="32"/>
        <v>4.8394350938178475E-2</v>
      </c>
      <c r="GJ19" s="96">
        <f t="shared" si="33"/>
        <v>0.18288621699986254</v>
      </c>
      <c r="GK19" s="91">
        <f t="shared" si="33"/>
        <v>0.22696371206770916</v>
      </c>
      <c r="GL19" s="91">
        <f t="shared" si="33"/>
        <v>5.8799610033886951E-2</v>
      </c>
      <c r="GM19" s="96">
        <f t="shared" si="115"/>
        <v>3.5491543515674871E-2</v>
      </c>
      <c r="GN19" s="91">
        <f t="shared" si="115"/>
        <v>3.2351957480408833E-3</v>
      </c>
      <c r="GO19" s="91">
        <f t="shared" si="115"/>
        <v>0.12654375791656161</v>
      </c>
      <c r="GP19" s="96">
        <f t="shared" si="76"/>
        <v>2.4198209092530582E-2</v>
      </c>
      <c r="GQ19" s="91">
        <f t="shared" si="34"/>
        <v>1.5598319123645915E-3</v>
      </c>
      <c r="GR19" s="91">
        <f t="shared" si="34"/>
        <v>8.7929585096970256E-2</v>
      </c>
      <c r="GS19" s="96">
        <f t="shared" si="35"/>
        <v>0.14984049856698728</v>
      </c>
      <c r="GT19" s="91">
        <f t="shared" si="35"/>
        <v>0.20292330674749137</v>
      </c>
      <c r="GU19" s="91" t="str">
        <f t="shared" si="35"/>
        <v xml:space="preserve"> </v>
      </c>
      <c r="GV19" s="96">
        <f t="shared" si="36"/>
        <v>0.22117593472485572</v>
      </c>
      <c r="GW19" s="91">
        <f t="shared" si="36"/>
        <v>0.23651192147127301</v>
      </c>
      <c r="GX19" s="91">
        <f t="shared" si="36"/>
        <v>0.17800218910004417</v>
      </c>
      <c r="GY19" s="96">
        <f t="shared" si="37"/>
        <v>9.5943561188392822E-3</v>
      </c>
      <c r="GZ19" s="91">
        <f t="shared" si="37"/>
        <v>1.2924172723088769E-2</v>
      </c>
      <c r="HA19" s="103">
        <f t="shared" si="37"/>
        <v>1.950534591012551E-4</v>
      </c>
      <c r="HB19" s="96">
        <f t="shared" si="38"/>
        <v>1.6933988506104804E-2</v>
      </c>
      <c r="HC19" s="91">
        <f t="shared" si="38"/>
        <v>1.7745786650575138E-2</v>
      </c>
      <c r="HD19" s="91">
        <f t="shared" si="38"/>
        <v>1.4648620947591215E-2</v>
      </c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</row>
    <row r="20" spans="1:238" s="70" customFormat="1" ht="15.75" outlineLevel="1" x14ac:dyDescent="0.2">
      <c r="A20" s="85">
        <v>9</v>
      </c>
      <c r="B20" s="86" t="s">
        <v>96</v>
      </c>
      <c r="C20" s="87">
        <f t="shared" si="116"/>
        <v>18776390.469999999</v>
      </c>
      <c r="D20" s="94">
        <v>8783214.6499999985</v>
      </c>
      <c r="E20" s="94">
        <v>9993175.8200000003</v>
      </c>
      <c r="F20" s="87">
        <f t="shared" si="80"/>
        <v>18910551.27</v>
      </c>
      <c r="G20" s="94">
        <v>8907246.1199999992</v>
      </c>
      <c r="H20" s="94">
        <v>10003305.15</v>
      </c>
      <c r="I20" s="87">
        <f t="shared" si="81"/>
        <v>27553361.809999999</v>
      </c>
      <c r="J20" s="94">
        <v>23117859.27</v>
      </c>
      <c r="K20" s="94">
        <v>4435502.54</v>
      </c>
      <c r="L20" s="91">
        <f t="shared" si="82"/>
        <v>1.0071451858766123</v>
      </c>
      <c r="M20" s="91">
        <f t="shared" si="82"/>
        <v>1.0141214207943785</v>
      </c>
      <c r="N20" s="91">
        <f t="shared" si="82"/>
        <v>1.0010136247157513</v>
      </c>
      <c r="O20" s="91">
        <f t="shared" si="83"/>
        <v>0.68632464526113668</v>
      </c>
      <c r="P20" s="91">
        <f t="shared" si="83"/>
        <v>0.3852971858669853</v>
      </c>
      <c r="Q20" s="91" t="str">
        <f t="shared" si="83"/>
        <v>СВ.200</v>
      </c>
      <c r="R20" s="87">
        <f t="shared" si="117"/>
        <v>2438759.08</v>
      </c>
      <c r="S20" s="137">
        <v>1557500.24</v>
      </c>
      <c r="T20" s="137">
        <v>881258.84</v>
      </c>
      <c r="U20" s="87">
        <f t="shared" si="84"/>
        <v>2458608.9000000004</v>
      </c>
      <c r="V20" s="137">
        <v>1574914.85</v>
      </c>
      <c r="W20" s="137">
        <v>883694.05</v>
      </c>
      <c r="X20" s="87">
        <f t="shared" si="85"/>
        <v>1956820.35</v>
      </c>
      <c r="Y20" s="137">
        <v>1239615.94</v>
      </c>
      <c r="Z20" s="137">
        <v>717204.41</v>
      </c>
      <c r="AA20" s="91">
        <f t="shared" si="86"/>
        <v>1.0081393115715227</v>
      </c>
      <c r="AB20" s="91">
        <f t="shared" si="86"/>
        <v>1.0111811282931167</v>
      </c>
      <c r="AC20" s="91">
        <f t="shared" si="86"/>
        <v>1.0027633311457052</v>
      </c>
      <c r="AD20" s="91">
        <f t="shared" si="87"/>
        <v>1.256430566045575</v>
      </c>
      <c r="AE20" s="91">
        <f t="shared" si="87"/>
        <v>1.2704861233068689</v>
      </c>
      <c r="AF20" s="91">
        <f t="shared" si="87"/>
        <v>1.232136944054764</v>
      </c>
      <c r="AG20" s="87">
        <f t="shared" si="118"/>
        <v>61471.05</v>
      </c>
      <c r="AH20" s="137">
        <v>0</v>
      </c>
      <c r="AI20" s="137">
        <v>61471.05</v>
      </c>
      <c r="AJ20" s="87">
        <f t="shared" si="119"/>
        <v>61471.05</v>
      </c>
      <c r="AK20" s="137">
        <v>0</v>
      </c>
      <c r="AL20" s="137">
        <v>61471.05</v>
      </c>
      <c r="AM20" s="87">
        <f t="shared" si="120"/>
        <v>0</v>
      </c>
      <c r="AN20" s="137">
        <v>0</v>
      </c>
      <c r="AO20" s="137">
        <v>0</v>
      </c>
      <c r="AP20" s="91">
        <f t="shared" si="88"/>
        <v>1</v>
      </c>
      <c r="AQ20" s="91" t="str">
        <f t="shared" si="88"/>
        <v xml:space="preserve"> </v>
      </c>
      <c r="AR20" s="91">
        <f t="shared" si="88"/>
        <v>1</v>
      </c>
      <c r="AS20" s="91" t="str">
        <f t="shared" si="89"/>
        <v xml:space="preserve"> </v>
      </c>
      <c r="AT20" s="91" t="str">
        <f t="shared" si="89"/>
        <v xml:space="preserve"> </v>
      </c>
      <c r="AU20" s="91" t="str">
        <f t="shared" si="89"/>
        <v xml:space="preserve"> </v>
      </c>
      <c r="AV20" s="87">
        <f t="shared" si="121"/>
        <v>369120.61</v>
      </c>
      <c r="AW20" s="137">
        <v>369120.61</v>
      </c>
      <c r="AX20" s="137">
        <v>0</v>
      </c>
      <c r="AY20" s="87">
        <f t="shared" si="90"/>
        <v>369120.61</v>
      </c>
      <c r="AZ20" s="137">
        <v>369120.61</v>
      </c>
      <c r="BA20" s="137">
        <v>0</v>
      </c>
      <c r="BB20" s="87">
        <f t="shared" si="91"/>
        <v>263272.84999999998</v>
      </c>
      <c r="BC20" s="137">
        <v>263272.84999999998</v>
      </c>
      <c r="BD20" s="137">
        <v>0</v>
      </c>
      <c r="BE20" s="91">
        <f t="shared" si="92"/>
        <v>1</v>
      </c>
      <c r="BF20" s="91">
        <f t="shared" si="93"/>
        <v>1</v>
      </c>
      <c r="BG20" s="91" t="str">
        <f t="shared" si="93"/>
        <v xml:space="preserve"> </v>
      </c>
      <c r="BH20" s="91">
        <f>IF(BB20=0," ",IF(AY20/BB20*100&gt;200,"СВ.200",AY20/BB20))</f>
        <v>1.4020458623059691</v>
      </c>
      <c r="BI20" s="91">
        <f>IF(BC20=0," ",IF(AZ20/BC20*100&gt;200,"СВ.200",AZ20/BC20))</f>
        <v>1.4020458623059691</v>
      </c>
      <c r="BJ20" s="91" t="str">
        <f>IF(BD20=0," ",IF(BA20/BD20*100&gt;200,"СВ.200",BA20/BD20))</f>
        <v xml:space="preserve"> </v>
      </c>
      <c r="BK20" s="87">
        <f t="shared" si="122"/>
        <v>244030.48</v>
      </c>
      <c r="BL20" s="137">
        <v>244030.48</v>
      </c>
      <c r="BM20" s="264"/>
      <c r="BN20" s="87">
        <f t="shared" si="94"/>
        <v>166643.4</v>
      </c>
      <c r="BO20" s="137">
        <v>166643.4</v>
      </c>
      <c r="BP20" s="264"/>
      <c r="BQ20" s="87">
        <f t="shared" si="95"/>
        <v>492119.97</v>
      </c>
      <c r="BR20" s="137">
        <v>492119.97</v>
      </c>
      <c r="BS20" s="264">
        <v>0</v>
      </c>
      <c r="BT20" s="91">
        <f t="shared" si="96"/>
        <v>0.68287945014081841</v>
      </c>
      <c r="BU20" s="91">
        <f t="shared" si="97"/>
        <v>0.68287945014081841</v>
      </c>
      <c r="BV20" s="91" t="str">
        <f t="shared" si="97"/>
        <v xml:space="preserve"> </v>
      </c>
      <c r="BW20" s="91">
        <f>IF(BN20=0," ",IF(BN20/BQ20*100&gt;200,"СВ.200",BN20/BQ20))</f>
        <v>0.33862352710457982</v>
      </c>
      <c r="BX20" s="91">
        <f>IF(BO20=0," ",IF(BO20/BR20*100&gt;200,"СВ.200",BO20/BR20))</f>
        <v>0.33862352710457982</v>
      </c>
      <c r="BY20" s="91" t="str">
        <f t="shared" si="98"/>
        <v xml:space="preserve"> </v>
      </c>
      <c r="BZ20" s="87">
        <f t="shared" si="123"/>
        <v>2561745.7999999998</v>
      </c>
      <c r="CA20" s="137">
        <v>1820542</v>
      </c>
      <c r="CB20" s="137">
        <v>741203.8</v>
      </c>
      <c r="CC20" s="87">
        <f t="shared" si="124"/>
        <v>2566689.41</v>
      </c>
      <c r="CD20" s="137">
        <v>1825826.61</v>
      </c>
      <c r="CE20" s="137">
        <v>740862.8</v>
      </c>
      <c r="CF20" s="87">
        <f t="shared" si="125"/>
        <v>2573371.3200000003</v>
      </c>
      <c r="CG20" s="137">
        <v>2080172.32</v>
      </c>
      <c r="CH20" s="137">
        <v>493199</v>
      </c>
      <c r="CI20" s="91">
        <f t="shared" si="99"/>
        <v>1.0019297816356332</v>
      </c>
      <c r="CJ20" s="91">
        <f t="shared" si="99"/>
        <v>1.0029027674176152</v>
      </c>
      <c r="CK20" s="91">
        <f t="shared" si="99"/>
        <v>0.99953993759880888</v>
      </c>
      <c r="CL20" s="91">
        <f t="shared" si="100"/>
        <v>0.99740344117925428</v>
      </c>
      <c r="CM20" s="91">
        <f t="shared" si="100"/>
        <v>0.87772853837416698</v>
      </c>
      <c r="CN20" s="91">
        <f t="shared" si="100"/>
        <v>1.5021579524694901</v>
      </c>
      <c r="CO20" s="87">
        <f t="shared" si="126"/>
        <v>5534742.5</v>
      </c>
      <c r="CP20" s="137">
        <v>413242.5</v>
      </c>
      <c r="CQ20" s="137">
        <v>5121500</v>
      </c>
      <c r="CR20" s="87">
        <f t="shared" si="101"/>
        <v>5534742.5</v>
      </c>
      <c r="CS20" s="137">
        <v>413242.5</v>
      </c>
      <c r="CT20" s="137">
        <v>5121500</v>
      </c>
      <c r="CU20" s="87">
        <f t="shared" si="102"/>
        <v>2527795.4</v>
      </c>
      <c r="CV20" s="137">
        <v>2527795.4</v>
      </c>
      <c r="CW20" s="137">
        <v>0</v>
      </c>
      <c r="CX20" s="91"/>
      <c r="CY20" s="91"/>
      <c r="CZ20" s="91">
        <f t="shared" si="103"/>
        <v>1</v>
      </c>
      <c r="DA20" s="91" t="str">
        <f t="shared" si="104"/>
        <v>СВ.200</v>
      </c>
      <c r="DB20" s="91">
        <f t="shared" si="104"/>
        <v>0.16347940976552139</v>
      </c>
      <c r="DC20" s="91" t="str">
        <f t="shared" si="104"/>
        <v xml:space="preserve"> </v>
      </c>
      <c r="DD20" s="87">
        <f t="shared" si="127"/>
        <v>4631091.13</v>
      </c>
      <c r="DE20" s="137">
        <v>3422003.05</v>
      </c>
      <c r="DF20" s="137">
        <v>1209088.08</v>
      </c>
      <c r="DG20" s="87">
        <f t="shared" si="105"/>
        <v>4819302.8</v>
      </c>
      <c r="DH20" s="137">
        <v>3610290.51</v>
      </c>
      <c r="DI20" s="137">
        <v>1209012.29</v>
      </c>
      <c r="DJ20" s="87">
        <f t="shared" si="106"/>
        <v>3720459.7399999998</v>
      </c>
      <c r="DK20" s="137">
        <v>3310157.76</v>
      </c>
      <c r="DL20" s="137">
        <v>410301.98</v>
      </c>
      <c r="DM20" s="91">
        <f t="shared" si="107"/>
        <v>1.0406408910377023</v>
      </c>
      <c r="DN20" s="91">
        <f t="shared" si="107"/>
        <v>1.0550225868442753</v>
      </c>
      <c r="DO20" s="91">
        <f t="shared" si="107"/>
        <v>0.9999373163946832</v>
      </c>
      <c r="DP20" s="91">
        <f t="shared" si="108"/>
        <v>1.2953514180481362</v>
      </c>
      <c r="DQ20" s="91">
        <f t="shared" si="108"/>
        <v>1.0906702253369338</v>
      </c>
      <c r="DR20" s="91" t="str">
        <f t="shared" si="108"/>
        <v>СВ.200</v>
      </c>
      <c r="DS20" s="251">
        <f t="shared" si="128"/>
        <v>0</v>
      </c>
      <c r="DT20" s="137">
        <v>0</v>
      </c>
      <c r="DU20" s="137">
        <v>0</v>
      </c>
      <c r="DV20" s="251">
        <f t="shared" si="129"/>
        <v>0</v>
      </c>
      <c r="DW20" s="137">
        <v>0</v>
      </c>
      <c r="DX20" s="137">
        <v>0</v>
      </c>
      <c r="DY20" s="251">
        <f t="shared" si="130"/>
        <v>0</v>
      </c>
      <c r="DZ20" s="137">
        <v>0</v>
      </c>
      <c r="EA20" s="137">
        <v>0</v>
      </c>
      <c r="EB20" s="91" t="str">
        <f t="shared" si="109"/>
        <v xml:space="preserve"> </v>
      </c>
      <c r="EC20" s="91" t="str">
        <f t="shared" si="109"/>
        <v xml:space="preserve"> </v>
      </c>
      <c r="ED20" s="91" t="str">
        <f t="shared" si="109"/>
        <v xml:space="preserve"> </v>
      </c>
      <c r="EE20" s="91" t="str">
        <f t="shared" si="110"/>
        <v xml:space="preserve"> </v>
      </c>
      <c r="EF20" s="91" t="str">
        <f t="shared" si="110"/>
        <v xml:space="preserve"> </v>
      </c>
      <c r="EG20" s="91" t="str">
        <f t="shared" si="110"/>
        <v xml:space="preserve"> </v>
      </c>
      <c r="EH20" s="87">
        <f t="shared" si="131"/>
        <v>858825.66</v>
      </c>
      <c r="EI20" s="137">
        <v>827725.66</v>
      </c>
      <c r="EJ20" s="137">
        <v>31100</v>
      </c>
      <c r="EK20" s="87">
        <f t="shared" si="132"/>
        <v>864805.47</v>
      </c>
      <c r="EL20" s="137">
        <v>833705.47</v>
      </c>
      <c r="EM20" s="137">
        <v>31100</v>
      </c>
      <c r="EN20" s="87">
        <f t="shared" si="133"/>
        <v>1663659.26</v>
      </c>
      <c r="EO20" s="137">
        <v>1655454.59</v>
      </c>
      <c r="EP20" s="137">
        <v>8204.67</v>
      </c>
      <c r="EQ20" s="91">
        <f t="shared" si="111"/>
        <v>1.006962775192348</v>
      </c>
      <c r="ER20" s="91">
        <f t="shared" si="112"/>
        <v>1.0072243863987496</v>
      </c>
      <c r="ES20" s="91">
        <f t="shared" si="112"/>
        <v>1</v>
      </c>
      <c r="ET20" s="91">
        <f t="shared" si="113"/>
        <v>0.51982127037239578</v>
      </c>
      <c r="EU20" s="91">
        <f t="shared" si="113"/>
        <v>0.50361119842012692</v>
      </c>
      <c r="EV20" s="91" t="str">
        <f>IF(EP20=0," ",IF(EM20/EP20*100&gt;200,"СВ.200",EM20/EP20))</f>
        <v>СВ.200</v>
      </c>
      <c r="EW20" s="87">
        <f t="shared" si="134"/>
        <v>642154.21000000008</v>
      </c>
      <c r="EX20" s="137">
        <v>125468.11</v>
      </c>
      <c r="EY20" s="137">
        <v>516686.10000000003</v>
      </c>
      <c r="EZ20" s="87">
        <f t="shared" si="135"/>
        <v>642154.21000000008</v>
      </c>
      <c r="FA20" s="137">
        <v>125468.11</v>
      </c>
      <c r="FB20" s="137">
        <v>516686.10000000003</v>
      </c>
      <c r="FC20" s="87">
        <f t="shared" si="136"/>
        <v>12681270.51</v>
      </c>
      <c r="FD20" s="137">
        <v>11529463.439999999</v>
      </c>
      <c r="FE20" s="137">
        <v>1151807.0699999998</v>
      </c>
      <c r="FF20" s="91">
        <f t="shared" si="137"/>
        <v>1</v>
      </c>
      <c r="FG20" s="91">
        <f t="shared" si="114"/>
        <v>1</v>
      </c>
      <c r="FH20" s="91">
        <f t="shared" si="114"/>
        <v>1</v>
      </c>
      <c r="FI20" s="91">
        <f>IF(FC20&lt;=0," ",IF(EZ20&lt;=0," ",IF(EZ20/FC20*100&gt;200,"СВ.200",EZ20/FC20)))</f>
        <v>5.063800267438661E-2</v>
      </c>
      <c r="FJ20" s="91">
        <f t="shared" si="138"/>
        <v>1.0882389336931711E-2</v>
      </c>
      <c r="FK20" s="91">
        <f t="shared" si="138"/>
        <v>0.44858736628522355</v>
      </c>
      <c r="FL20" s="87">
        <f t="shared" si="139"/>
        <v>379137.45</v>
      </c>
      <c r="FM20" s="87"/>
      <c r="FN20" s="94">
        <v>379137.45</v>
      </c>
      <c r="FO20" s="87">
        <f t="shared" si="140"/>
        <v>379137.45</v>
      </c>
      <c r="FP20" s="87"/>
      <c r="FQ20" s="94">
        <v>379137.45</v>
      </c>
      <c r="FR20" s="87">
        <f t="shared" si="141"/>
        <v>270333.24</v>
      </c>
      <c r="FS20" s="87">
        <v>0</v>
      </c>
      <c r="FT20" s="87">
        <v>270333.24</v>
      </c>
      <c r="FU20" s="91">
        <f t="shared" si="30"/>
        <v>1</v>
      </c>
      <c r="FV20" s="91" t="str">
        <f t="shared" si="30"/>
        <v xml:space="preserve"> </v>
      </c>
      <c r="FW20" s="103">
        <f t="shared" si="30"/>
        <v>1</v>
      </c>
      <c r="FX20" s="91">
        <f>IF(FR20&lt;=0," ",IF(FO20&lt;=0," ",IF(FO20/FR20*100&gt;200,"СВ.200",FO20/FR20)))</f>
        <v>1.4024818035695501</v>
      </c>
      <c r="FY20" s="91" t="str">
        <f t="shared" si="142"/>
        <v xml:space="preserve"> </v>
      </c>
      <c r="FZ20" s="91">
        <f t="shared" si="142"/>
        <v>1.4024818035695501</v>
      </c>
      <c r="GA20" s="252">
        <f>I20/'[1]исп.мун.образ01.01.2025-налогов'!I20</f>
        <v>0.16416443405670178</v>
      </c>
      <c r="GB20" s="253">
        <f>J20/'[1]исп.мун.образ01.01.2025-налогов'!J20</f>
        <v>0.22976696918963083</v>
      </c>
      <c r="GC20" s="253">
        <f>K20/'[1]исп.мун.образ01.01.2025-налогов'!K20</f>
        <v>6.5979320309905665E-2</v>
      </c>
      <c r="GD20" s="254">
        <f>F20/'[1]исп.мун.образ01.01.2025-налогов'!F20</f>
        <v>9.9665059474873266E-2</v>
      </c>
      <c r="GE20" s="253">
        <f>G20/'[1]исп.мун.образ01.01.2025-налогов'!G20</f>
        <v>8.5101406301416202E-2</v>
      </c>
      <c r="GF20" s="253">
        <f>H20/'[1]исп.мун.образ01.01.2025-налогов'!H20</f>
        <v>0.11758251191340219</v>
      </c>
      <c r="GG20" s="96">
        <f t="shared" si="32"/>
        <v>7.1019295703140195E-2</v>
      </c>
      <c r="GH20" s="91">
        <f t="shared" si="32"/>
        <v>5.3621571336782345E-2</v>
      </c>
      <c r="GI20" s="91">
        <f t="shared" si="32"/>
        <v>0.16169631367182127</v>
      </c>
      <c r="GJ20" s="96">
        <f t="shared" si="33"/>
        <v>0.13001254510757584</v>
      </c>
      <c r="GK20" s="91">
        <f t="shared" si="33"/>
        <v>0.17681276892795686</v>
      </c>
      <c r="GL20" s="91">
        <f t="shared" si="33"/>
        <v>8.834020723640526E-2</v>
      </c>
      <c r="GM20" s="96">
        <f t="shared" si="115"/>
        <v>9.5550173447237867E-3</v>
      </c>
      <c r="GN20" s="91">
        <f t="shared" si="115"/>
        <v>1.1388288462403119E-2</v>
      </c>
      <c r="GO20" s="91" t="str">
        <f t="shared" si="115"/>
        <v xml:space="preserve"> </v>
      </c>
      <c r="GP20" s="96">
        <f t="shared" si="76"/>
        <v>1.9519294003109196E-2</v>
      </c>
      <c r="GQ20" s="91">
        <f t="shared" si="34"/>
        <v>4.1440486209445848E-2</v>
      </c>
      <c r="GR20" s="91" t="str">
        <f t="shared" si="34"/>
        <v xml:space="preserve"> </v>
      </c>
      <c r="GS20" s="96">
        <f t="shared" si="35"/>
        <v>9.1741814208768591E-2</v>
      </c>
      <c r="GT20" s="91">
        <f t="shared" si="35"/>
        <v>0.10934383545107548</v>
      </c>
      <c r="GU20" s="91" t="str">
        <f t="shared" si="35"/>
        <v xml:space="preserve"> </v>
      </c>
      <c r="GV20" s="96">
        <f t="shared" si="36"/>
        <v>0.2926801244964447</v>
      </c>
      <c r="GW20" s="91">
        <f t="shared" si="36"/>
        <v>4.6393968958836858E-2</v>
      </c>
      <c r="GX20" s="91">
        <f t="shared" si="36"/>
        <v>0.51198078267161529</v>
      </c>
      <c r="GY20" s="96">
        <f t="shared" si="37"/>
        <v>6.0379538129398232E-2</v>
      </c>
      <c r="GZ20" s="91">
        <f t="shared" si="37"/>
        <v>7.1609337640889628E-2</v>
      </c>
      <c r="HA20" s="103">
        <f t="shared" si="37"/>
        <v>1.8497723597290512E-3</v>
      </c>
      <c r="HB20" s="96">
        <f t="shared" si="38"/>
        <v>4.5731372800958014E-2</v>
      </c>
      <c r="HC20" s="91">
        <f t="shared" si="38"/>
        <v>9.3598566691452334E-2</v>
      </c>
      <c r="HD20" s="91">
        <f t="shared" si="38"/>
        <v>3.1089724379746628E-3</v>
      </c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</row>
    <row r="21" spans="1:238" s="70" customFormat="1" ht="15.75" outlineLevel="1" x14ac:dyDescent="0.2">
      <c r="A21" s="85">
        <v>10</v>
      </c>
      <c r="B21" s="86" t="s">
        <v>97</v>
      </c>
      <c r="C21" s="87">
        <f t="shared" si="116"/>
        <v>39671217.080000006</v>
      </c>
      <c r="D21" s="94">
        <v>28383894.590000004</v>
      </c>
      <c r="E21" s="94">
        <v>11287322.490000002</v>
      </c>
      <c r="F21" s="87">
        <f t="shared" si="80"/>
        <v>39213839.989999995</v>
      </c>
      <c r="G21" s="94">
        <v>27501498.109999999</v>
      </c>
      <c r="H21" s="94">
        <v>11712341.879999999</v>
      </c>
      <c r="I21" s="87">
        <f t="shared" si="81"/>
        <v>26422854.030000005</v>
      </c>
      <c r="J21" s="94">
        <v>20218400.070000004</v>
      </c>
      <c r="K21" s="94">
        <v>6204453.9600000009</v>
      </c>
      <c r="L21" s="91">
        <f t="shared" si="82"/>
        <v>0.9884708077123604</v>
      </c>
      <c r="M21" s="91">
        <f t="shared" si="82"/>
        <v>0.96891207169607785</v>
      </c>
      <c r="N21" s="91">
        <f t="shared" si="82"/>
        <v>1.0376545802050523</v>
      </c>
      <c r="O21" s="91">
        <f t="shared" si="83"/>
        <v>1.4840879772290059</v>
      </c>
      <c r="P21" s="91">
        <f t="shared" si="83"/>
        <v>1.3602212843145107</v>
      </c>
      <c r="Q21" s="91">
        <f t="shared" si="83"/>
        <v>1.8877312903777268</v>
      </c>
      <c r="R21" s="87">
        <f t="shared" si="117"/>
        <v>5230389.59</v>
      </c>
      <c r="S21" s="137">
        <v>4270389.59</v>
      </c>
      <c r="T21" s="137">
        <v>960000</v>
      </c>
      <c r="U21" s="87">
        <f t="shared" si="84"/>
        <v>5301190.7700000005</v>
      </c>
      <c r="V21" s="137">
        <v>4326868.53</v>
      </c>
      <c r="W21" s="137">
        <v>974322.24</v>
      </c>
      <c r="X21" s="87">
        <f t="shared" si="85"/>
        <v>3906143.35</v>
      </c>
      <c r="Y21" s="137">
        <v>3387203.56</v>
      </c>
      <c r="Z21" s="137">
        <v>518939.79</v>
      </c>
      <c r="AA21" s="91">
        <f t="shared" si="86"/>
        <v>1.0135365021633123</v>
      </c>
      <c r="AB21" s="91">
        <f t="shared" si="86"/>
        <v>1.0132257113337522</v>
      </c>
      <c r="AC21" s="91">
        <f t="shared" si="86"/>
        <v>1.0149189999999999</v>
      </c>
      <c r="AD21" s="91">
        <f t="shared" si="87"/>
        <v>1.3571418903507473</v>
      </c>
      <c r="AE21" s="91">
        <f t="shared" si="87"/>
        <v>1.2774161497397576</v>
      </c>
      <c r="AF21" s="91">
        <f t="shared" si="87"/>
        <v>1.8775246353724389</v>
      </c>
      <c r="AG21" s="87">
        <f t="shared" si="118"/>
        <v>1346625.26</v>
      </c>
      <c r="AH21" s="137">
        <v>5849.28</v>
      </c>
      <c r="AI21" s="137">
        <v>1340775.98</v>
      </c>
      <c r="AJ21" s="87">
        <f t="shared" si="119"/>
        <v>1674118.21</v>
      </c>
      <c r="AK21" s="137">
        <v>5849.28</v>
      </c>
      <c r="AL21" s="137">
        <v>1668268.93</v>
      </c>
      <c r="AM21" s="87">
        <f t="shared" si="120"/>
        <v>684681.94</v>
      </c>
      <c r="AN21" s="137">
        <v>696.83</v>
      </c>
      <c r="AO21" s="137">
        <v>683985.11</v>
      </c>
      <c r="AP21" s="91">
        <f t="shared" si="88"/>
        <v>1.2431953118122854</v>
      </c>
      <c r="AQ21" s="91">
        <f t="shared" si="88"/>
        <v>1</v>
      </c>
      <c r="AR21" s="91">
        <f t="shared" si="88"/>
        <v>1.2442562776221573</v>
      </c>
      <c r="AS21" s="91" t="str">
        <f t="shared" si="89"/>
        <v>СВ.200</v>
      </c>
      <c r="AT21" s="91" t="str">
        <f t="shared" si="89"/>
        <v>СВ.200</v>
      </c>
      <c r="AU21" s="91" t="str">
        <f t="shared" si="89"/>
        <v>СВ.200</v>
      </c>
      <c r="AV21" s="87">
        <f t="shared" si="121"/>
        <v>1606675.74</v>
      </c>
      <c r="AW21" s="137">
        <v>1033835.74</v>
      </c>
      <c r="AX21" s="137">
        <v>572840</v>
      </c>
      <c r="AY21" s="87">
        <f t="shared" si="90"/>
        <v>1649518.87</v>
      </c>
      <c r="AZ21" s="137">
        <v>1033835.74</v>
      </c>
      <c r="BA21" s="137">
        <v>615683.13</v>
      </c>
      <c r="BB21" s="87">
        <f t="shared" si="91"/>
        <v>1444847.63</v>
      </c>
      <c r="BC21" s="137">
        <v>1029222.96</v>
      </c>
      <c r="BD21" s="137">
        <v>415624.67</v>
      </c>
      <c r="BE21" s="91">
        <f t="shared" si="92"/>
        <v>1.0266656979584443</v>
      </c>
      <c r="BF21" s="91">
        <f t="shared" si="93"/>
        <v>1</v>
      </c>
      <c r="BG21" s="91">
        <f t="shared" si="93"/>
        <v>1.0747907443614273</v>
      </c>
      <c r="BH21" s="91">
        <f t="shared" ref="BH21:BH38" si="143">IF(AY21=0," ",IF(AY21/BB21*100&gt;200,"СВ.200",AY21/BB21))</f>
        <v>1.1416559336433283</v>
      </c>
      <c r="BI21" s="91">
        <f>IF(BC21=0," ",IF(AZ21/BC21*100&gt;200,"СВ.200",AZ21/BC21))</f>
        <v>1.0044818082954543</v>
      </c>
      <c r="BJ21" s="91">
        <f t="shared" ref="BJ21:BJ38" si="144">IF(BA21=0," ",IF(BA21/BD21*100&gt;200,"СВ.200",BA21/BD21))</f>
        <v>1.4813440453378286</v>
      </c>
      <c r="BK21" s="87">
        <f t="shared" si="122"/>
        <v>2033160.58</v>
      </c>
      <c r="BL21" s="137">
        <v>2033160.58</v>
      </c>
      <c r="BM21" s="264"/>
      <c r="BN21" s="87">
        <f t="shared" si="94"/>
        <v>2043792.54</v>
      </c>
      <c r="BO21" s="137">
        <v>2043792.54</v>
      </c>
      <c r="BP21" s="264"/>
      <c r="BQ21" s="87">
        <f t="shared" si="95"/>
        <v>213182.02</v>
      </c>
      <c r="BR21" s="137">
        <v>213182.02</v>
      </c>
      <c r="BS21" s="264">
        <v>0</v>
      </c>
      <c r="BT21" s="91">
        <f t="shared" si="96"/>
        <v>1.005229277069694</v>
      </c>
      <c r="BU21" s="91">
        <f t="shared" si="97"/>
        <v>1.005229277069694</v>
      </c>
      <c r="BV21" s="91" t="str">
        <f t="shared" si="97"/>
        <v xml:space="preserve"> </v>
      </c>
      <c r="BW21" s="91" t="str">
        <f t="shared" si="98"/>
        <v>СВ.200</v>
      </c>
      <c r="BX21" s="91" t="str">
        <f t="shared" si="98"/>
        <v>СВ.200</v>
      </c>
      <c r="BY21" s="91" t="str">
        <f t="shared" si="98"/>
        <v xml:space="preserve"> </v>
      </c>
      <c r="BZ21" s="87">
        <f t="shared" si="123"/>
        <v>12536007.58</v>
      </c>
      <c r="CA21" s="137">
        <v>9445417.7300000004</v>
      </c>
      <c r="CB21" s="137">
        <v>3090589.85</v>
      </c>
      <c r="CC21" s="87">
        <f t="shared" si="124"/>
        <v>11430484.460000001</v>
      </c>
      <c r="CD21" s="137">
        <v>8310966.6100000003</v>
      </c>
      <c r="CE21" s="137">
        <v>3119517.85</v>
      </c>
      <c r="CF21" s="87">
        <f t="shared" si="125"/>
        <v>10598015.65</v>
      </c>
      <c r="CG21" s="137">
        <v>8682107.9600000009</v>
      </c>
      <c r="CH21" s="137">
        <v>1915907.69</v>
      </c>
      <c r="CI21" s="91">
        <f t="shared" si="99"/>
        <v>0.91181218478491066</v>
      </c>
      <c r="CJ21" s="91">
        <f t="shared" si="99"/>
        <v>0.87989402349069001</v>
      </c>
      <c r="CK21" s="91">
        <f t="shared" si="99"/>
        <v>1.0093600255627579</v>
      </c>
      <c r="CL21" s="91">
        <f t="shared" si="100"/>
        <v>1.0785494980845778</v>
      </c>
      <c r="CM21" s="91">
        <f t="shared" si="100"/>
        <v>0.95725216137487412</v>
      </c>
      <c r="CN21" s="91">
        <f t="shared" si="100"/>
        <v>1.6282192854500208</v>
      </c>
      <c r="CO21" s="87">
        <f t="shared" si="126"/>
        <v>4727333</v>
      </c>
      <c r="CP21" s="137">
        <v>4314500</v>
      </c>
      <c r="CQ21" s="137">
        <v>412833</v>
      </c>
      <c r="CR21" s="87">
        <f t="shared" si="101"/>
        <v>4727333</v>
      </c>
      <c r="CS21" s="137">
        <v>4314500</v>
      </c>
      <c r="CT21" s="137">
        <v>412833</v>
      </c>
      <c r="CU21" s="87">
        <f t="shared" si="102"/>
        <v>577828</v>
      </c>
      <c r="CV21" s="137">
        <v>422260</v>
      </c>
      <c r="CW21" s="137">
        <v>155568</v>
      </c>
      <c r="CX21" s="91">
        <f t="shared" si="103"/>
        <v>1</v>
      </c>
      <c r="CY21" s="91">
        <f t="shared" si="103"/>
        <v>1</v>
      </c>
      <c r="CZ21" s="91">
        <f t="shared" si="103"/>
        <v>1</v>
      </c>
      <c r="DA21" s="91" t="str">
        <f t="shared" si="104"/>
        <v>СВ.200</v>
      </c>
      <c r="DB21" s="91" t="str">
        <f t="shared" si="104"/>
        <v>СВ.200</v>
      </c>
      <c r="DC21" s="91" t="str">
        <f t="shared" si="104"/>
        <v>СВ.200</v>
      </c>
      <c r="DD21" s="87">
        <f t="shared" si="127"/>
        <v>6425193.9900000002</v>
      </c>
      <c r="DE21" s="137">
        <v>3759193.99</v>
      </c>
      <c r="DF21" s="137">
        <v>2666000</v>
      </c>
      <c r="DG21" s="87">
        <f t="shared" si="105"/>
        <v>6573229.2999999998</v>
      </c>
      <c r="DH21" s="137">
        <v>3871738.54</v>
      </c>
      <c r="DI21" s="137">
        <v>2701490.76</v>
      </c>
      <c r="DJ21" s="87">
        <f t="shared" si="106"/>
        <v>4671089.8899999997</v>
      </c>
      <c r="DK21" s="137">
        <v>3903397.38</v>
      </c>
      <c r="DL21" s="137">
        <v>767692.51</v>
      </c>
      <c r="DM21" s="91">
        <f t="shared" si="107"/>
        <v>1.0230398195339157</v>
      </c>
      <c r="DN21" s="91">
        <f t="shared" si="107"/>
        <v>1.0299384789131352</v>
      </c>
      <c r="DO21" s="91">
        <f t="shared" si="107"/>
        <v>1.0133123630907725</v>
      </c>
      <c r="DP21" s="91">
        <f t="shared" si="108"/>
        <v>1.407215329782489</v>
      </c>
      <c r="DQ21" s="91">
        <f t="shared" si="108"/>
        <v>0.99188941403654884</v>
      </c>
      <c r="DR21" s="91" t="str">
        <f t="shared" si="108"/>
        <v>СВ.200</v>
      </c>
      <c r="DS21" s="251">
        <f t="shared" si="128"/>
        <v>1828000</v>
      </c>
      <c r="DT21" s="137">
        <v>1662000</v>
      </c>
      <c r="DU21" s="137">
        <v>166000</v>
      </c>
      <c r="DV21" s="251">
        <f t="shared" si="129"/>
        <v>1828000</v>
      </c>
      <c r="DW21" s="137">
        <v>1662000</v>
      </c>
      <c r="DX21" s="137">
        <v>166000</v>
      </c>
      <c r="DY21" s="251">
        <f t="shared" si="130"/>
        <v>536804.56000000006</v>
      </c>
      <c r="DZ21" s="137">
        <v>289720.01</v>
      </c>
      <c r="EA21" s="137">
        <v>247084.55</v>
      </c>
      <c r="EB21" s="91">
        <f t="shared" si="109"/>
        <v>1</v>
      </c>
      <c r="EC21" s="91">
        <f t="shared" si="109"/>
        <v>1</v>
      </c>
      <c r="ED21" s="91">
        <f t="shared" si="109"/>
        <v>1</v>
      </c>
      <c r="EE21" s="91" t="str">
        <f t="shared" si="110"/>
        <v>СВ.200</v>
      </c>
      <c r="EF21" s="91" t="str">
        <f t="shared" si="110"/>
        <v>СВ.200</v>
      </c>
      <c r="EG21" s="91">
        <f t="shared" si="110"/>
        <v>0.67183480310687171</v>
      </c>
      <c r="EH21" s="87">
        <f t="shared" si="131"/>
        <v>516993.63</v>
      </c>
      <c r="EI21" s="137">
        <v>480012.57</v>
      </c>
      <c r="EJ21" s="137">
        <v>36981.06</v>
      </c>
      <c r="EK21" s="87">
        <f t="shared" si="132"/>
        <v>583008.81000000006</v>
      </c>
      <c r="EL21" s="137">
        <v>546027.75</v>
      </c>
      <c r="EM21" s="137">
        <v>36981.06</v>
      </c>
      <c r="EN21" s="87">
        <f t="shared" si="133"/>
        <v>436990.53</v>
      </c>
      <c r="EO21" s="137">
        <v>238386.8</v>
      </c>
      <c r="EP21" s="137">
        <v>198603.73</v>
      </c>
      <c r="EQ21" s="91">
        <f t="shared" si="111"/>
        <v>1.1276905094556002</v>
      </c>
      <c r="ER21" s="91">
        <f t="shared" si="112"/>
        <v>1.137528023484885</v>
      </c>
      <c r="ES21" s="91">
        <f t="shared" si="112"/>
        <v>1</v>
      </c>
      <c r="ET21" s="91">
        <f t="shared" si="113"/>
        <v>1.3341451815900909</v>
      </c>
      <c r="EU21" s="91" t="str">
        <f t="shared" si="113"/>
        <v>СВ.200</v>
      </c>
      <c r="EV21" s="91">
        <f t="shared" si="113"/>
        <v>0.18620526412066882</v>
      </c>
      <c r="EW21" s="87">
        <f t="shared" si="134"/>
        <v>3310</v>
      </c>
      <c r="EX21" s="137">
        <v>0</v>
      </c>
      <c r="EY21" s="137">
        <v>3310</v>
      </c>
      <c r="EZ21" s="87">
        <f t="shared" si="135"/>
        <v>1319.09</v>
      </c>
      <c r="FA21" s="137">
        <v>-1990.91</v>
      </c>
      <c r="FB21" s="137">
        <v>3310</v>
      </c>
      <c r="FC21" s="87">
        <f t="shared" si="136"/>
        <v>410000</v>
      </c>
      <c r="FD21" s="137">
        <v>0</v>
      </c>
      <c r="FE21" s="137">
        <v>410000</v>
      </c>
      <c r="FF21" s="91">
        <f t="shared" si="137"/>
        <v>0.39851661631419938</v>
      </c>
      <c r="FG21" s="91" t="str">
        <f t="shared" si="114"/>
        <v xml:space="preserve"> </v>
      </c>
      <c r="FH21" s="91">
        <f t="shared" si="114"/>
        <v>1</v>
      </c>
      <c r="FI21" s="91">
        <f t="shared" si="138"/>
        <v>3.2172926829268289E-3</v>
      </c>
      <c r="FJ21" s="91" t="str">
        <f t="shared" si="138"/>
        <v xml:space="preserve"> </v>
      </c>
      <c r="FK21" s="91">
        <f t="shared" si="138"/>
        <v>8.0731707317073173E-3</v>
      </c>
      <c r="FL21" s="87">
        <f t="shared" si="139"/>
        <v>1212130.3399999999</v>
      </c>
      <c r="FM21" s="87"/>
      <c r="FN21" s="94">
        <v>1212130.3399999999</v>
      </c>
      <c r="FO21" s="87">
        <f t="shared" si="140"/>
        <v>1212130.3399999999</v>
      </c>
      <c r="FP21" s="87"/>
      <c r="FQ21" s="94">
        <v>1212130.3399999999</v>
      </c>
      <c r="FR21" s="87">
        <f t="shared" si="141"/>
        <v>175969.32</v>
      </c>
      <c r="FS21" s="87">
        <v>0</v>
      </c>
      <c r="FT21" s="87">
        <v>175969.32</v>
      </c>
      <c r="FU21" s="91">
        <f t="shared" si="30"/>
        <v>1</v>
      </c>
      <c r="FV21" s="91" t="str">
        <f t="shared" si="30"/>
        <v xml:space="preserve"> </v>
      </c>
      <c r="FW21" s="103">
        <f t="shared" si="30"/>
        <v>1</v>
      </c>
      <c r="FX21" s="91" t="str">
        <f>IF(FO21&lt;0," ",IF(FR21&lt;0," ",IF(FR21=0," ",IF(FO21/FR21*100&gt;200,"СВ.200",FO21/FR21))))</f>
        <v>СВ.200</v>
      </c>
      <c r="FY21" s="91" t="str">
        <f t="shared" si="142"/>
        <v xml:space="preserve"> </v>
      </c>
      <c r="FZ21" s="91" t="str">
        <f t="shared" si="142"/>
        <v>СВ.200</v>
      </c>
      <c r="GA21" s="252">
        <f>I21/'[1]исп.мун.образ01.01.2025-налогов'!I21</f>
        <v>0.16868398914888202</v>
      </c>
      <c r="GB21" s="253">
        <f>J21/'[1]исп.мун.образ01.01.2025-налогов'!J21</f>
        <v>0.2594224829918349</v>
      </c>
      <c r="GC21" s="253">
        <f>K21/'[1]исп.мун.образ01.01.2025-налогов'!K21</f>
        <v>7.8831804399989422E-2</v>
      </c>
      <c r="GD21" s="254">
        <f>F21/'[1]исп.мун.образ01.01.2025-налогов'!F21</f>
        <v>0.18519049749826699</v>
      </c>
      <c r="GE21" s="253">
        <f>G21/'[1]исп.мун.образ01.01.2025-налогов'!G21</f>
        <v>0.25794577087942644</v>
      </c>
      <c r="GF21" s="253">
        <f>H21/'[1]исп.мун.образ01.01.2025-налогов'!H21</f>
        <v>0.11140680396372195</v>
      </c>
      <c r="GG21" s="96">
        <f t="shared" si="32"/>
        <v>0.14783199973647962</v>
      </c>
      <c r="GH21" s="91">
        <f t="shared" si="32"/>
        <v>0.16753074171412413</v>
      </c>
      <c r="GI21" s="91">
        <f t="shared" si="32"/>
        <v>8.3639880857460644E-2</v>
      </c>
      <c r="GJ21" s="96">
        <f t="shared" si="33"/>
        <v>0.13518672926068623</v>
      </c>
      <c r="GK21" s="91">
        <f t="shared" si="33"/>
        <v>0.15733210288012198</v>
      </c>
      <c r="GL21" s="91">
        <f t="shared" si="33"/>
        <v>8.3187653671871822E-2</v>
      </c>
      <c r="GM21" s="96">
        <f t="shared" si="115"/>
        <v>5.4681739843831685E-2</v>
      </c>
      <c r="GN21" s="91">
        <f t="shared" si="115"/>
        <v>5.0905262356894285E-2</v>
      </c>
      <c r="GO21" s="91">
        <f t="shared" si="115"/>
        <v>6.6988114132125812E-2</v>
      </c>
      <c r="GP21" s="96">
        <f t="shared" si="76"/>
        <v>4.2064711602348752E-2</v>
      </c>
      <c r="GQ21" s="91">
        <f t="shared" si="34"/>
        <v>3.7591979021102132E-2</v>
      </c>
      <c r="GR21" s="91">
        <f t="shared" si="34"/>
        <v>5.2567038796172853E-2</v>
      </c>
      <c r="GS21" s="96">
        <f t="shared" si="35"/>
        <v>2.1868493060739961E-2</v>
      </c>
      <c r="GT21" s="91">
        <f t="shared" si="35"/>
        <v>2.0884936421183397E-2</v>
      </c>
      <c r="GU21" s="91">
        <f t="shared" si="35"/>
        <v>2.5073600513912102E-2</v>
      </c>
      <c r="GV21" s="96">
        <f t="shared" si="36"/>
        <v>0.12055266715031038</v>
      </c>
      <c r="GW21" s="91">
        <f t="shared" si="36"/>
        <v>0.15688236265322494</v>
      </c>
      <c r="GX21" s="91">
        <f t="shared" si="36"/>
        <v>3.5247690361989333E-2</v>
      </c>
      <c r="GY21" s="96">
        <f t="shared" si="37"/>
        <v>1.6538354619219004E-2</v>
      </c>
      <c r="GZ21" s="91">
        <f t="shared" si="37"/>
        <v>1.1790586751407572E-2</v>
      </c>
      <c r="HA21" s="103">
        <f t="shared" si="37"/>
        <v>3.20098644103727E-2</v>
      </c>
      <c r="HB21" s="96">
        <f t="shared" si="38"/>
        <v>1.4867424617142171E-2</v>
      </c>
      <c r="HC21" s="91">
        <f t="shared" si="38"/>
        <v>1.985447293874712E-2</v>
      </c>
      <c r="HD21" s="91">
        <f t="shared" si="38"/>
        <v>3.1574436930626891E-3</v>
      </c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</row>
    <row r="22" spans="1:238" s="70" customFormat="1" ht="15.75" outlineLevel="1" x14ac:dyDescent="0.2">
      <c r="A22" s="85">
        <v>11</v>
      </c>
      <c r="B22" s="86" t="s">
        <v>98</v>
      </c>
      <c r="C22" s="87">
        <f t="shared" si="116"/>
        <v>127570179.39000002</v>
      </c>
      <c r="D22" s="94">
        <v>115348824.21000001</v>
      </c>
      <c r="E22" s="94">
        <v>12221355.18</v>
      </c>
      <c r="F22" s="87">
        <f t="shared" si="80"/>
        <v>131745811.18000001</v>
      </c>
      <c r="G22" s="94">
        <v>119560110.53</v>
      </c>
      <c r="H22" s="94">
        <v>12185700.65</v>
      </c>
      <c r="I22" s="87">
        <f t="shared" si="81"/>
        <v>119794839.68000001</v>
      </c>
      <c r="J22" s="94">
        <v>109125719.10000001</v>
      </c>
      <c r="K22" s="94">
        <v>10669120.579999998</v>
      </c>
      <c r="L22" s="91">
        <f t="shared" si="82"/>
        <v>1.0327320366716308</v>
      </c>
      <c r="M22" s="91">
        <f t="shared" si="82"/>
        <v>1.036509139549902</v>
      </c>
      <c r="N22" s="91">
        <f t="shared" si="82"/>
        <v>0.99708260422229222</v>
      </c>
      <c r="O22" s="91">
        <f t="shared" si="83"/>
        <v>1.0997619891802004</v>
      </c>
      <c r="P22" s="91">
        <f t="shared" si="83"/>
        <v>1.0956180771687578</v>
      </c>
      <c r="Q22" s="91">
        <f t="shared" si="83"/>
        <v>1.1421466800968523</v>
      </c>
      <c r="R22" s="87">
        <f t="shared" si="117"/>
        <v>43368900</v>
      </c>
      <c r="S22" s="137">
        <v>43368900</v>
      </c>
      <c r="T22" s="137">
        <v>0</v>
      </c>
      <c r="U22" s="87">
        <f t="shared" si="84"/>
        <v>43957754.079999998</v>
      </c>
      <c r="V22" s="137">
        <v>43957754.079999998</v>
      </c>
      <c r="W22" s="137">
        <v>0</v>
      </c>
      <c r="X22" s="87">
        <f t="shared" si="85"/>
        <v>36339991.229999997</v>
      </c>
      <c r="Y22" s="137">
        <v>36339991.229999997</v>
      </c>
      <c r="Z22" s="137">
        <v>0</v>
      </c>
      <c r="AA22" s="91">
        <f t="shared" si="86"/>
        <v>1.0135777960704559</v>
      </c>
      <c r="AB22" s="91">
        <f t="shared" si="86"/>
        <v>1.0135777960704559</v>
      </c>
      <c r="AC22" s="91" t="str">
        <f t="shared" si="86"/>
        <v xml:space="preserve"> </v>
      </c>
      <c r="AD22" s="91">
        <f t="shared" si="87"/>
        <v>1.2096247850415347</v>
      </c>
      <c r="AE22" s="91">
        <f t="shared" si="87"/>
        <v>1.2096247850415347</v>
      </c>
      <c r="AF22" s="91" t="str">
        <f t="shared" si="87"/>
        <v xml:space="preserve"> </v>
      </c>
      <c r="AG22" s="87">
        <f t="shared" si="118"/>
        <v>229313.33</v>
      </c>
      <c r="AH22" s="137">
        <v>0</v>
      </c>
      <c r="AI22" s="137">
        <v>229313.33</v>
      </c>
      <c r="AJ22" s="87">
        <f t="shared" si="119"/>
        <v>229177.23</v>
      </c>
      <c r="AK22" s="137">
        <v>0</v>
      </c>
      <c r="AL22" s="137">
        <v>229177.23</v>
      </c>
      <c r="AM22" s="87">
        <f t="shared" si="120"/>
        <v>90207.83</v>
      </c>
      <c r="AN22" s="137">
        <v>0</v>
      </c>
      <c r="AO22" s="137">
        <v>90207.83</v>
      </c>
      <c r="AP22" s="91">
        <f t="shared" si="88"/>
        <v>0.99940648892936146</v>
      </c>
      <c r="AQ22" s="91" t="str">
        <f t="shared" si="88"/>
        <v xml:space="preserve"> </v>
      </c>
      <c r="AR22" s="91">
        <f t="shared" si="88"/>
        <v>0.99940648892936146</v>
      </c>
      <c r="AS22" s="91" t="str">
        <f t="shared" si="89"/>
        <v>СВ.200</v>
      </c>
      <c r="AT22" s="91" t="str">
        <f t="shared" si="89"/>
        <v xml:space="preserve"> </v>
      </c>
      <c r="AU22" s="91" t="str">
        <f t="shared" si="89"/>
        <v>СВ.200</v>
      </c>
      <c r="AV22" s="87">
        <f t="shared" si="121"/>
        <v>1889900</v>
      </c>
      <c r="AW22" s="137">
        <v>1462800</v>
      </c>
      <c r="AX22" s="137">
        <v>427100</v>
      </c>
      <c r="AY22" s="87">
        <f t="shared" si="90"/>
        <v>1863622.6199999999</v>
      </c>
      <c r="AZ22" s="137">
        <v>1455035.69</v>
      </c>
      <c r="BA22" s="137">
        <v>408586.93</v>
      </c>
      <c r="BB22" s="87">
        <f t="shared" si="91"/>
        <v>1432780.71</v>
      </c>
      <c r="BC22" s="137">
        <v>1048212.38</v>
      </c>
      <c r="BD22" s="137">
        <v>384568.32999999996</v>
      </c>
      <c r="BE22" s="91">
        <f t="shared" si="92"/>
        <v>0.98609588867135822</v>
      </c>
      <c r="BF22" s="91">
        <f t="shared" si="93"/>
        <v>0.99469215887339346</v>
      </c>
      <c r="BG22" s="91">
        <f t="shared" si="93"/>
        <v>0.95665401545305551</v>
      </c>
      <c r="BH22" s="91">
        <f t="shared" si="143"/>
        <v>1.3007033155827454</v>
      </c>
      <c r="BI22" s="91">
        <f>IF(AZ22=0," ",IF(AZ22/BC22*100&gt;200,"СВ.200",AZ22/BC22))</f>
        <v>1.3881115294593258</v>
      </c>
      <c r="BJ22" s="91">
        <f t="shared" si="144"/>
        <v>1.0624560009920734</v>
      </c>
      <c r="BK22" s="87">
        <f t="shared" si="122"/>
        <v>2242300</v>
      </c>
      <c r="BL22" s="137">
        <v>2242300</v>
      </c>
      <c r="BM22" s="264"/>
      <c r="BN22" s="87">
        <f t="shared" si="94"/>
        <v>3846156.45</v>
      </c>
      <c r="BO22" s="137">
        <v>3846156.45</v>
      </c>
      <c r="BP22" s="264"/>
      <c r="BQ22" s="87">
        <f t="shared" si="95"/>
        <v>783829.19</v>
      </c>
      <c r="BR22" s="137">
        <v>783829.19</v>
      </c>
      <c r="BS22" s="264">
        <v>0</v>
      </c>
      <c r="BT22" s="91">
        <f t="shared" si="96"/>
        <v>1.7152729117424075</v>
      </c>
      <c r="BU22" s="91">
        <f t="shared" si="97"/>
        <v>1.7152729117424075</v>
      </c>
      <c r="BV22" s="91" t="str">
        <f t="shared" si="97"/>
        <v xml:space="preserve"> </v>
      </c>
      <c r="BW22" s="91" t="str">
        <f t="shared" si="98"/>
        <v>СВ.200</v>
      </c>
      <c r="BX22" s="91" t="str">
        <f t="shared" si="98"/>
        <v>СВ.200</v>
      </c>
      <c r="BY22" s="91" t="str">
        <f t="shared" si="98"/>
        <v xml:space="preserve"> </v>
      </c>
      <c r="BZ22" s="87">
        <f t="shared" si="123"/>
        <v>4065399.4699999997</v>
      </c>
      <c r="CA22" s="137">
        <v>2518484.21</v>
      </c>
      <c r="CB22" s="137">
        <v>1546915.26</v>
      </c>
      <c r="CC22" s="87">
        <f t="shared" si="124"/>
        <v>3965743.5200000005</v>
      </c>
      <c r="CD22" s="137">
        <v>2518539.9300000002</v>
      </c>
      <c r="CE22" s="137">
        <v>1447203.59</v>
      </c>
      <c r="CF22" s="87">
        <f t="shared" si="125"/>
        <v>1392696.81</v>
      </c>
      <c r="CG22" s="137">
        <v>309860.25</v>
      </c>
      <c r="CH22" s="137">
        <v>1082836.56</v>
      </c>
      <c r="CI22" s="91">
        <f t="shared" si="99"/>
        <v>0.97548680007084287</v>
      </c>
      <c r="CJ22" s="91">
        <f t="shared" si="99"/>
        <v>1.000022124419037</v>
      </c>
      <c r="CK22" s="91">
        <f t="shared" si="99"/>
        <v>0.93554160814212928</v>
      </c>
      <c r="CL22" s="91" t="str">
        <f t="shared" si="100"/>
        <v>СВ.200</v>
      </c>
      <c r="CM22" s="91" t="str">
        <f t="shared" si="100"/>
        <v>СВ.200</v>
      </c>
      <c r="CN22" s="91">
        <f t="shared" si="100"/>
        <v>1.3364930991986455</v>
      </c>
      <c r="CO22" s="87">
        <f t="shared" si="126"/>
        <v>6856514</v>
      </c>
      <c r="CP22" s="137">
        <v>5165794</v>
      </c>
      <c r="CQ22" s="137">
        <v>1690720</v>
      </c>
      <c r="CR22" s="87">
        <f t="shared" si="101"/>
        <v>6856542</v>
      </c>
      <c r="CS22" s="137">
        <v>5165822</v>
      </c>
      <c r="CT22" s="137">
        <v>1690720</v>
      </c>
      <c r="CU22" s="87">
        <f t="shared" si="102"/>
        <v>2999870.83</v>
      </c>
      <c r="CV22" s="137">
        <v>1305000</v>
      </c>
      <c r="CW22" s="137">
        <v>1694870.83</v>
      </c>
      <c r="CX22" s="91">
        <f>IF(CO22=0," ",IF(CR22/CO22*100&gt;200,"СВ.200",CR22/CO22))</f>
        <v>1.0000040837078434</v>
      </c>
      <c r="CY22" s="91">
        <f>IF(CP22=0," ",IF(CS22/CP22*100&gt;200,"СВ.200",CS22/CP22))</f>
        <v>1.0000054202703399</v>
      </c>
      <c r="CZ22" s="91">
        <f>IF(CQ22=0," ",IF(CT22/CQ22*100&gt;200,"СВ.200",CT22/CQ22))</f>
        <v>1</v>
      </c>
      <c r="DA22" s="91" t="str">
        <f t="shared" si="104"/>
        <v>СВ.200</v>
      </c>
      <c r="DB22" s="91" t="str">
        <f t="shared" si="104"/>
        <v>СВ.200</v>
      </c>
      <c r="DC22" s="91">
        <f t="shared" si="104"/>
        <v>0.99755094610956274</v>
      </c>
      <c r="DD22" s="87">
        <f t="shared" si="127"/>
        <v>43300000</v>
      </c>
      <c r="DE22" s="137">
        <v>43300000</v>
      </c>
      <c r="DF22" s="137">
        <v>0</v>
      </c>
      <c r="DG22" s="87">
        <f t="shared" si="105"/>
        <v>44567343.25</v>
      </c>
      <c r="DH22" s="137">
        <v>44567343.25</v>
      </c>
      <c r="DI22" s="137">
        <v>0</v>
      </c>
      <c r="DJ22" s="87">
        <f t="shared" si="106"/>
        <v>48152473.789999999</v>
      </c>
      <c r="DK22" s="137">
        <v>48152473.789999999</v>
      </c>
      <c r="DL22" s="137">
        <v>0</v>
      </c>
      <c r="DM22" s="91">
        <f t="shared" si="107"/>
        <v>1.0292688972286375</v>
      </c>
      <c r="DN22" s="91">
        <f t="shared" si="107"/>
        <v>1.0292688972286375</v>
      </c>
      <c r="DO22" s="91" t="str">
        <f t="shared" si="107"/>
        <v xml:space="preserve"> </v>
      </c>
      <c r="DP22" s="91">
        <f t="shared" si="108"/>
        <v>0.92554628541754103</v>
      </c>
      <c r="DQ22" s="91">
        <f t="shared" si="108"/>
        <v>0.92554628541754103</v>
      </c>
      <c r="DR22" s="91" t="str">
        <f t="shared" si="108"/>
        <v xml:space="preserve"> </v>
      </c>
      <c r="DS22" s="251">
        <f t="shared" si="128"/>
        <v>2600520</v>
      </c>
      <c r="DT22" s="137">
        <v>926000</v>
      </c>
      <c r="DU22" s="137">
        <v>1674520</v>
      </c>
      <c r="DV22" s="251">
        <f t="shared" si="129"/>
        <v>2600520</v>
      </c>
      <c r="DW22" s="137">
        <v>926000</v>
      </c>
      <c r="DX22" s="137">
        <v>1674520</v>
      </c>
      <c r="DY22" s="251">
        <f t="shared" si="130"/>
        <v>841315.44</v>
      </c>
      <c r="DZ22" s="137">
        <v>0</v>
      </c>
      <c r="EA22" s="137">
        <v>841315.44</v>
      </c>
      <c r="EB22" s="91">
        <f t="shared" si="109"/>
        <v>1</v>
      </c>
      <c r="EC22" s="91">
        <f t="shared" si="109"/>
        <v>1</v>
      </c>
      <c r="ED22" s="91">
        <f t="shared" si="109"/>
        <v>1</v>
      </c>
      <c r="EE22" s="91" t="str">
        <f t="shared" si="110"/>
        <v>СВ.200</v>
      </c>
      <c r="EF22" s="91" t="str">
        <f t="shared" si="110"/>
        <v xml:space="preserve"> </v>
      </c>
      <c r="EG22" s="91">
        <f t="shared" si="110"/>
        <v>1.9903592878314467</v>
      </c>
      <c r="EH22" s="87">
        <f t="shared" si="131"/>
        <v>848171</v>
      </c>
      <c r="EI22" s="137">
        <v>717371</v>
      </c>
      <c r="EJ22" s="137">
        <v>130800</v>
      </c>
      <c r="EK22" s="87">
        <f t="shared" si="132"/>
        <v>1978304.77</v>
      </c>
      <c r="EL22" s="137">
        <v>1847504.77</v>
      </c>
      <c r="EM22" s="137">
        <v>130800</v>
      </c>
      <c r="EN22" s="87">
        <f t="shared" si="133"/>
        <v>1326536.68</v>
      </c>
      <c r="EO22" s="137">
        <v>1245743.75</v>
      </c>
      <c r="EP22" s="137">
        <v>80792.929999999993</v>
      </c>
      <c r="EQ22" s="91" t="str">
        <f t="shared" si="111"/>
        <v>СВ.200</v>
      </c>
      <c r="ER22" s="91"/>
      <c r="ES22" s="91">
        <f t="shared" si="112"/>
        <v>1</v>
      </c>
      <c r="ET22" s="91">
        <f t="shared" si="113"/>
        <v>1.4913306204243069</v>
      </c>
      <c r="EU22" s="91">
        <f t="shared" si="113"/>
        <v>1.4830536135541519</v>
      </c>
      <c r="EV22" s="91">
        <f t="shared" si="113"/>
        <v>1.6189535396228361</v>
      </c>
      <c r="EW22" s="87">
        <f t="shared" si="134"/>
        <v>2548621</v>
      </c>
      <c r="EX22" s="137">
        <v>2548621</v>
      </c>
      <c r="EY22" s="137">
        <v>0</v>
      </c>
      <c r="EZ22" s="87">
        <f t="shared" si="135"/>
        <v>2531824.9900000002</v>
      </c>
      <c r="FA22" s="137">
        <v>2531824.9900000002</v>
      </c>
      <c r="FB22" s="137">
        <v>0</v>
      </c>
      <c r="FC22" s="87">
        <f t="shared" si="136"/>
        <v>15424707.26</v>
      </c>
      <c r="FD22" s="137">
        <v>15424707.26</v>
      </c>
      <c r="FE22" s="137">
        <v>0</v>
      </c>
      <c r="FF22" s="91">
        <f t="shared" si="137"/>
        <v>0.9934097655163322</v>
      </c>
      <c r="FG22" s="91">
        <f t="shared" si="114"/>
        <v>0.9934097655163322</v>
      </c>
      <c r="FH22" s="91" t="str">
        <f t="shared" si="114"/>
        <v xml:space="preserve"> </v>
      </c>
      <c r="FI22" s="91">
        <f t="shared" si="138"/>
        <v>0.16414087783472139</v>
      </c>
      <c r="FJ22" s="91">
        <f t="shared" si="138"/>
        <v>0.16414087783472139</v>
      </c>
      <c r="FK22" s="91" t="str">
        <f t="shared" si="138"/>
        <v xml:space="preserve"> </v>
      </c>
      <c r="FL22" s="87">
        <f t="shared" si="139"/>
        <v>1696786.59</v>
      </c>
      <c r="FM22" s="87"/>
      <c r="FN22" s="94">
        <v>1696786.59</v>
      </c>
      <c r="FO22" s="87">
        <f t="shared" si="140"/>
        <v>1696786.59</v>
      </c>
      <c r="FP22" s="87"/>
      <c r="FQ22" s="94">
        <v>1696786.59</v>
      </c>
      <c r="FR22" s="87">
        <f t="shared" si="141"/>
        <v>1637334.61</v>
      </c>
      <c r="FS22" s="87">
        <v>0</v>
      </c>
      <c r="FT22" s="87">
        <v>1637334.61</v>
      </c>
      <c r="FU22" s="91">
        <f t="shared" si="30"/>
        <v>1</v>
      </c>
      <c r="FV22" s="91" t="str">
        <f t="shared" si="30"/>
        <v xml:space="preserve"> </v>
      </c>
      <c r="FW22" s="103">
        <f t="shared" si="30"/>
        <v>1</v>
      </c>
      <c r="FX22" s="91">
        <f>IF(FO22&lt;0," ",IF(FR22&lt;0," ",IF(FR22=0," ",IF(FO22/FR22*100&gt;200,"СВ.200",FO22/FR22))))</f>
        <v>1.0363102200594172</v>
      </c>
      <c r="FY22" s="91" t="str">
        <f t="shared" si="142"/>
        <v xml:space="preserve"> </v>
      </c>
      <c r="FZ22" s="91">
        <f t="shared" si="142"/>
        <v>1.0363102200594172</v>
      </c>
      <c r="GA22" s="252">
        <f>I22/'[1]исп.мун.образ01.01.2025-налогов'!I22</f>
        <v>0.14868039849752651</v>
      </c>
      <c r="GB22" s="253">
        <f>J22/'[1]исп.мун.образ01.01.2025-налогов'!J22</f>
        <v>0.1589629957986016</v>
      </c>
      <c r="GC22" s="253">
        <f>K22/'[1]исп.мун.образ01.01.2025-налогов'!K22</f>
        <v>8.9479456141182509E-2</v>
      </c>
      <c r="GD22" s="254">
        <f>F22/'[1]исп.мун.образ01.01.2025-налогов'!F22</f>
        <v>0.12760981347339798</v>
      </c>
      <c r="GE22" s="253">
        <f>G22/'[1]исп.мун.образ01.01.2025-налогов'!G22</f>
        <v>0.13560609233021576</v>
      </c>
      <c r="GF22" s="253">
        <f>H22/'[1]исп.мун.образ01.01.2025-налогов'!H22</f>
        <v>8.0839645294562196E-2</v>
      </c>
      <c r="GG22" s="96">
        <f t="shared" si="32"/>
        <v>0.30335189167640775</v>
      </c>
      <c r="GH22" s="91">
        <f t="shared" si="32"/>
        <v>0.33301032542749121</v>
      </c>
      <c r="GI22" s="91" t="str">
        <f t="shared" si="32"/>
        <v xml:space="preserve"> </v>
      </c>
      <c r="GJ22" s="96">
        <f t="shared" si="33"/>
        <v>0.33365580041054932</v>
      </c>
      <c r="GK22" s="91">
        <f t="shared" si="33"/>
        <v>0.36766237405719132</v>
      </c>
      <c r="GL22" s="91" t="str">
        <f t="shared" si="33"/>
        <v xml:space="preserve"> </v>
      </c>
      <c r="GM22" s="96">
        <f t="shared" si="115"/>
        <v>1.1960287386562659E-2</v>
      </c>
      <c r="GN22" s="91">
        <f t="shared" si="115"/>
        <v>9.605548432074432E-3</v>
      </c>
      <c r="GO22" s="91">
        <f t="shared" si="115"/>
        <v>3.6044988630168806E-2</v>
      </c>
      <c r="GP22" s="96">
        <f t="shared" si="76"/>
        <v>1.4145592966548234E-2</v>
      </c>
      <c r="GQ22" s="91">
        <f t="shared" si="34"/>
        <v>1.2169909207593971E-2</v>
      </c>
      <c r="GR22" s="91">
        <f t="shared" si="34"/>
        <v>3.3530031775398976E-2</v>
      </c>
      <c r="GS22" s="96">
        <f t="shared" si="35"/>
        <v>2.5041736672575844E-2</v>
      </c>
      <c r="GT22" s="91">
        <f t="shared" si="35"/>
        <v>1.1958684082568396E-2</v>
      </c>
      <c r="GU22" s="91">
        <f t="shared" si="35"/>
        <v>0.15885759442789993</v>
      </c>
      <c r="GV22" s="96">
        <f t="shared" si="36"/>
        <v>5.204371917853335E-2</v>
      </c>
      <c r="GW22" s="91">
        <f t="shared" si="36"/>
        <v>4.3206902177493331E-2</v>
      </c>
      <c r="GX22" s="91">
        <f t="shared" si="36"/>
        <v>0.1387462279405329</v>
      </c>
      <c r="GY22" s="96">
        <f t="shared" si="37"/>
        <v>1.1073404192897533E-2</v>
      </c>
      <c r="GZ22" s="91">
        <f t="shared" si="37"/>
        <v>1.1415675060600814E-2</v>
      </c>
      <c r="HA22" s="103">
        <f t="shared" si="37"/>
        <v>7.5725950788720024E-3</v>
      </c>
      <c r="HB22" s="96">
        <f t="shared" si="38"/>
        <v>1.501607339376511E-2</v>
      </c>
      <c r="HC22" s="91">
        <f t="shared" si="38"/>
        <v>1.5452518083248379E-2</v>
      </c>
      <c r="HD22" s="91">
        <f t="shared" si="38"/>
        <v>1.0733892433177405E-2</v>
      </c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</row>
    <row r="23" spans="1:238" s="70" customFormat="1" ht="15.75" outlineLevel="1" x14ac:dyDescent="0.2">
      <c r="A23" s="85">
        <v>12</v>
      </c>
      <c r="B23" s="86" t="s">
        <v>99</v>
      </c>
      <c r="C23" s="87">
        <f t="shared" si="116"/>
        <v>6561708.5299999993</v>
      </c>
      <c r="D23" s="94">
        <v>4945624.3499999996</v>
      </c>
      <c r="E23" s="94">
        <v>1616084.18</v>
      </c>
      <c r="F23" s="87">
        <f t="shared" si="80"/>
        <v>6498449.8399999999</v>
      </c>
      <c r="G23" s="94">
        <v>4875807.49</v>
      </c>
      <c r="H23" s="94">
        <v>1622642.3499999999</v>
      </c>
      <c r="I23" s="87">
        <f t="shared" si="81"/>
        <v>9844891.5800000001</v>
      </c>
      <c r="J23" s="94">
        <v>5578771.5100000007</v>
      </c>
      <c r="K23" s="94">
        <v>4266120.0699999994</v>
      </c>
      <c r="L23" s="91">
        <f t="shared" si="82"/>
        <v>0.9903594178694799</v>
      </c>
      <c r="M23" s="91">
        <f t="shared" si="82"/>
        <v>0.98588310493092757</v>
      </c>
      <c r="N23" s="91">
        <f t="shared" si="82"/>
        <v>1.0040580621239668</v>
      </c>
      <c r="O23" s="91">
        <f t="shared" si="83"/>
        <v>0.66008343384925316</v>
      </c>
      <c r="P23" s="91">
        <f t="shared" si="83"/>
        <v>0.87399304331788263</v>
      </c>
      <c r="Q23" s="91">
        <f t="shared" si="83"/>
        <v>0.380355527593015</v>
      </c>
      <c r="R23" s="87">
        <f t="shared" si="117"/>
        <v>1039155</v>
      </c>
      <c r="S23" s="137">
        <v>871319</v>
      </c>
      <c r="T23" s="137">
        <v>167836</v>
      </c>
      <c r="U23" s="87">
        <f t="shared" si="84"/>
        <v>1010081.63</v>
      </c>
      <c r="V23" s="137">
        <v>842245.26</v>
      </c>
      <c r="W23" s="137">
        <v>167836.37</v>
      </c>
      <c r="X23" s="87">
        <f t="shared" si="85"/>
        <v>2082712.4</v>
      </c>
      <c r="Y23" s="137">
        <v>1773287.99</v>
      </c>
      <c r="Z23" s="137">
        <v>309424.40999999997</v>
      </c>
      <c r="AA23" s="91">
        <f t="shared" si="86"/>
        <v>0.97202210449836646</v>
      </c>
      <c r="AB23" s="91">
        <f t="shared" si="86"/>
        <v>0.9666324962499383</v>
      </c>
      <c r="AC23" s="91">
        <f t="shared" si="86"/>
        <v>1.0000022045329964</v>
      </c>
      <c r="AD23" s="91">
        <f t="shared" si="87"/>
        <v>0.48498373083100677</v>
      </c>
      <c r="AE23" s="91">
        <f t="shared" si="87"/>
        <v>0.47496247916278955</v>
      </c>
      <c r="AF23" s="91">
        <f t="shared" si="87"/>
        <v>0.54241476941007982</v>
      </c>
      <c r="AG23" s="87">
        <f t="shared" si="118"/>
        <v>136536.10999999999</v>
      </c>
      <c r="AH23" s="137">
        <v>0</v>
      </c>
      <c r="AI23" s="137">
        <v>136536.10999999999</v>
      </c>
      <c r="AJ23" s="87">
        <f t="shared" si="119"/>
        <v>135741.63</v>
      </c>
      <c r="AK23" s="137">
        <v>0</v>
      </c>
      <c r="AL23" s="137">
        <v>135741.63</v>
      </c>
      <c r="AM23" s="87">
        <f t="shared" si="120"/>
        <v>217296.49</v>
      </c>
      <c r="AN23" s="137">
        <v>0</v>
      </c>
      <c r="AO23" s="137">
        <v>217296.49</v>
      </c>
      <c r="AP23" s="91">
        <f t="shared" si="88"/>
        <v>0.99418117302448428</v>
      </c>
      <c r="AQ23" s="91" t="str">
        <f t="shared" si="88"/>
        <v xml:space="preserve"> </v>
      </c>
      <c r="AR23" s="91">
        <f t="shared" si="88"/>
        <v>0.99418117302448428</v>
      </c>
      <c r="AS23" s="91">
        <f t="shared" si="89"/>
        <v>0.62468395140667021</v>
      </c>
      <c r="AT23" s="91" t="str">
        <f t="shared" si="89"/>
        <v xml:space="preserve"> </v>
      </c>
      <c r="AU23" s="91">
        <f t="shared" si="89"/>
        <v>0.62468395140667021</v>
      </c>
      <c r="AV23" s="87">
        <f t="shared" si="121"/>
        <v>321835</v>
      </c>
      <c r="AW23" s="137">
        <v>0</v>
      </c>
      <c r="AX23" s="137">
        <v>321835</v>
      </c>
      <c r="AY23" s="87">
        <f t="shared" si="90"/>
        <v>298032.5</v>
      </c>
      <c r="AZ23" s="137">
        <v>0</v>
      </c>
      <c r="BA23" s="137">
        <v>298032.5</v>
      </c>
      <c r="BB23" s="87">
        <f t="shared" si="91"/>
        <v>346748.64</v>
      </c>
      <c r="BC23" s="137">
        <v>0</v>
      </c>
      <c r="BD23" s="137">
        <v>346748.64</v>
      </c>
      <c r="BE23" s="91">
        <f t="shared" si="92"/>
        <v>0.92604129445212613</v>
      </c>
      <c r="BF23" s="91" t="str">
        <f t="shared" si="93"/>
        <v xml:space="preserve"> </v>
      </c>
      <c r="BG23" s="91">
        <f t="shared" si="93"/>
        <v>0.92604129445212613</v>
      </c>
      <c r="BH23" s="91">
        <f t="shared" si="143"/>
        <v>0.85950589452924742</v>
      </c>
      <c r="BI23" s="91" t="str">
        <f>IF(AZ23=0," ",IF(AZ23/BC23*100&gt;200,"СВ.200",AZ23/BC23))</f>
        <v xml:space="preserve"> </v>
      </c>
      <c r="BJ23" s="91">
        <f t="shared" si="144"/>
        <v>0.85950589452924742</v>
      </c>
      <c r="BK23" s="87">
        <f t="shared" si="122"/>
        <v>20220.439999999999</v>
      </c>
      <c r="BL23" s="137">
        <v>20220.439999999999</v>
      </c>
      <c r="BM23" s="264"/>
      <c r="BN23" s="87">
        <f t="shared" si="94"/>
        <v>20219.71</v>
      </c>
      <c r="BO23" s="137">
        <v>20219.71</v>
      </c>
      <c r="BP23" s="264"/>
      <c r="BQ23" s="87">
        <f t="shared" si="95"/>
        <v>7838.7</v>
      </c>
      <c r="BR23" s="137">
        <v>7838.7</v>
      </c>
      <c r="BS23" s="264">
        <v>0</v>
      </c>
      <c r="BT23" s="91">
        <f t="shared" si="96"/>
        <v>0.99996389791715712</v>
      </c>
      <c r="BU23" s="91">
        <f t="shared" si="97"/>
        <v>0.99996389791715712</v>
      </c>
      <c r="BV23" s="91" t="str">
        <f t="shared" si="97"/>
        <v xml:space="preserve"> </v>
      </c>
      <c r="BW23" s="91" t="str">
        <f t="shared" si="98"/>
        <v>СВ.200</v>
      </c>
      <c r="BX23" s="91" t="str">
        <f t="shared" si="98"/>
        <v>СВ.200</v>
      </c>
      <c r="BY23" s="91" t="str">
        <f t="shared" si="98"/>
        <v xml:space="preserve"> </v>
      </c>
      <c r="BZ23" s="87">
        <f t="shared" si="123"/>
        <v>2755021.67</v>
      </c>
      <c r="CA23" s="137">
        <v>2305834.56</v>
      </c>
      <c r="CB23" s="137">
        <v>449187.11</v>
      </c>
      <c r="CC23" s="87">
        <f t="shared" si="124"/>
        <v>2655989.88</v>
      </c>
      <c r="CD23" s="137">
        <v>2203415.88</v>
      </c>
      <c r="CE23" s="137">
        <v>452574</v>
      </c>
      <c r="CF23" s="87">
        <f t="shared" si="125"/>
        <v>3015316.33</v>
      </c>
      <c r="CG23" s="137">
        <v>2571344.0499999998</v>
      </c>
      <c r="CH23" s="137">
        <v>443972.28</v>
      </c>
      <c r="CI23" s="91">
        <f t="shared" si="99"/>
        <v>0.96405407947299371</v>
      </c>
      <c r="CJ23" s="91">
        <f t="shared" si="99"/>
        <v>0.95558281510014309</v>
      </c>
      <c r="CK23" s="91">
        <f>IF(CB23=0," ",IF(CE23/CB23*100&gt;200,"СВ.200",CE23/CB23))</f>
        <v>1.0075400427229535</v>
      </c>
      <c r="CL23" s="91">
        <f t="shared" si="100"/>
        <v>0.88083291745380488</v>
      </c>
      <c r="CM23" s="91">
        <f t="shared" si="100"/>
        <v>0.85691211955864099</v>
      </c>
      <c r="CN23" s="91">
        <f t="shared" si="100"/>
        <v>1.0193744528374609</v>
      </c>
      <c r="CO23" s="87">
        <f t="shared" si="126"/>
        <v>312241</v>
      </c>
      <c r="CP23" s="137">
        <v>312241</v>
      </c>
      <c r="CQ23" s="137">
        <v>0</v>
      </c>
      <c r="CR23" s="87">
        <f t="shared" si="101"/>
        <v>312241</v>
      </c>
      <c r="CS23" s="137">
        <v>312241</v>
      </c>
      <c r="CT23" s="137">
        <v>0</v>
      </c>
      <c r="CU23" s="87">
        <f t="shared" si="102"/>
        <v>162560</v>
      </c>
      <c r="CV23" s="137">
        <v>0</v>
      </c>
      <c r="CW23" s="137">
        <v>162560</v>
      </c>
      <c r="CX23" s="91">
        <f t="shared" ref="CX23:CZ24" si="145">IF(CR23=0," ",IF(CR23/CO23*100&gt;200,"СВ.200",CR23/CO23))</f>
        <v>1</v>
      </c>
      <c r="CY23" s="91">
        <f t="shared" si="145"/>
        <v>1</v>
      </c>
      <c r="CZ23" s="91" t="str">
        <f t="shared" si="145"/>
        <v xml:space="preserve"> </v>
      </c>
      <c r="DA23" s="91">
        <f t="shared" si="104"/>
        <v>1.9207738681102362</v>
      </c>
      <c r="DB23" s="91" t="str">
        <f t="shared" si="104"/>
        <v xml:space="preserve"> </v>
      </c>
      <c r="DC23" s="91">
        <f t="shared" si="104"/>
        <v>0</v>
      </c>
      <c r="DD23" s="87">
        <f t="shared" si="127"/>
        <v>1209780.29</v>
      </c>
      <c r="DE23" s="137">
        <v>991158.29</v>
      </c>
      <c r="DF23" s="137">
        <v>218622</v>
      </c>
      <c r="DG23" s="87">
        <f t="shared" si="105"/>
        <v>1281690.1499999999</v>
      </c>
      <c r="DH23" s="137">
        <v>1035300.07</v>
      </c>
      <c r="DI23" s="137">
        <v>246390.08</v>
      </c>
      <c r="DJ23" s="87">
        <f t="shared" si="106"/>
        <v>1072203.31</v>
      </c>
      <c r="DK23" s="137">
        <v>744947.23</v>
      </c>
      <c r="DL23" s="137">
        <v>327256.08</v>
      </c>
      <c r="DM23" s="91">
        <f t="shared" si="107"/>
        <v>1.0594404294683955</v>
      </c>
      <c r="DN23" s="91">
        <f t="shared" si="107"/>
        <v>1.0445355504215172</v>
      </c>
      <c r="DO23" s="91">
        <f t="shared" si="107"/>
        <v>1.1270141156882656</v>
      </c>
      <c r="DP23" s="91">
        <f t="shared" si="108"/>
        <v>1.1953797736364009</v>
      </c>
      <c r="DQ23" s="91">
        <f t="shared" si="108"/>
        <v>1.3897629634786346</v>
      </c>
      <c r="DR23" s="91">
        <f t="shared" si="108"/>
        <v>0.75289687513215942</v>
      </c>
      <c r="DS23" s="251">
        <f t="shared" si="128"/>
        <v>85739.01</v>
      </c>
      <c r="DT23" s="137">
        <v>0</v>
      </c>
      <c r="DU23" s="137">
        <v>85739.01</v>
      </c>
      <c r="DV23" s="251">
        <f t="shared" si="129"/>
        <v>85739.01</v>
      </c>
      <c r="DW23" s="137">
        <v>0</v>
      </c>
      <c r="DX23" s="137">
        <v>85739.01</v>
      </c>
      <c r="DY23" s="251">
        <f t="shared" si="130"/>
        <v>2253900.3199999998</v>
      </c>
      <c r="DZ23" s="137">
        <v>0</v>
      </c>
      <c r="EA23" s="137">
        <v>2253900.3199999998</v>
      </c>
      <c r="EB23" s="91">
        <f>IF(DS23=0," ",IF(DV23/DS23*100&gt;200,"СВ.200",DV23/DS23))</f>
        <v>1</v>
      </c>
      <c r="EC23" s="91" t="str">
        <f>IF(DW23=0," ",IF(DW23/DT23*100&gt;200,"СВ.200",DW23/DT23))</f>
        <v xml:space="preserve"> </v>
      </c>
      <c r="ED23" s="91">
        <f>IF(DU23=0," ",IF(DX23/DU23*100&gt;200,"СВ.200",DX23/DU23))</f>
        <v>1</v>
      </c>
      <c r="EE23" s="91">
        <f t="shared" si="110"/>
        <v>3.8040284762903803E-2</v>
      </c>
      <c r="EF23" s="91" t="str">
        <f t="shared" si="110"/>
        <v xml:space="preserve"> </v>
      </c>
      <c r="EG23" s="91">
        <f t="shared" si="110"/>
        <v>3.8040284762903803E-2</v>
      </c>
      <c r="EH23" s="87">
        <f t="shared" si="131"/>
        <v>324851.06</v>
      </c>
      <c r="EI23" s="137">
        <v>324851.06</v>
      </c>
      <c r="EJ23" s="137">
        <v>0</v>
      </c>
      <c r="EK23" s="87">
        <f t="shared" si="132"/>
        <v>341998.98</v>
      </c>
      <c r="EL23" s="137">
        <v>341998.98</v>
      </c>
      <c r="EM23" s="137">
        <v>0</v>
      </c>
      <c r="EN23" s="87">
        <f t="shared" si="133"/>
        <v>375913.82</v>
      </c>
      <c r="EO23" s="137">
        <v>375913.82</v>
      </c>
      <c r="EP23" s="137">
        <v>0</v>
      </c>
      <c r="EQ23" s="91">
        <f t="shared" si="111"/>
        <v>1.0527870218431794</v>
      </c>
      <c r="ER23" s="91">
        <f t="shared" si="112"/>
        <v>1.0527870218431794</v>
      </c>
      <c r="ES23" s="91" t="str">
        <f t="shared" si="112"/>
        <v xml:space="preserve"> </v>
      </c>
      <c r="ET23" s="91">
        <f t="shared" si="113"/>
        <v>0.90978027889477431</v>
      </c>
      <c r="EU23" s="91">
        <f t="shared" si="113"/>
        <v>0.90978027889477431</v>
      </c>
      <c r="EV23" s="91" t="str">
        <f t="shared" si="113"/>
        <v xml:space="preserve"> </v>
      </c>
      <c r="EW23" s="87">
        <f t="shared" si="134"/>
        <v>0</v>
      </c>
      <c r="EX23" s="137">
        <v>0</v>
      </c>
      <c r="EY23" s="137">
        <v>0</v>
      </c>
      <c r="EZ23" s="87">
        <f t="shared" si="135"/>
        <v>0</v>
      </c>
      <c r="FA23" s="137">
        <v>0</v>
      </c>
      <c r="FB23" s="137">
        <v>0</v>
      </c>
      <c r="FC23" s="87">
        <f t="shared" si="136"/>
        <v>0</v>
      </c>
      <c r="FD23" s="137">
        <v>0</v>
      </c>
      <c r="FE23" s="137">
        <v>0</v>
      </c>
      <c r="FF23" s="91" t="str">
        <f t="shared" si="137"/>
        <v xml:space="preserve"> </v>
      </c>
      <c r="FG23" s="91" t="str">
        <f t="shared" si="114"/>
        <v xml:space="preserve"> </v>
      </c>
      <c r="FH23" s="91" t="str">
        <f t="shared" si="114"/>
        <v xml:space="preserve"> </v>
      </c>
      <c r="FI23" s="91" t="str">
        <f t="shared" si="138"/>
        <v xml:space="preserve"> </v>
      </c>
      <c r="FJ23" s="91" t="str">
        <f t="shared" si="138"/>
        <v xml:space="preserve"> </v>
      </c>
      <c r="FK23" s="91" t="str">
        <f t="shared" si="138"/>
        <v xml:space="preserve"> </v>
      </c>
      <c r="FL23" s="87">
        <f t="shared" si="139"/>
        <v>177999.95</v>
      </c>
      <c r="FM23" s="87"/>
      <c r="FN23" s="94">
        <v>177999.95</v>
      </c>
      <c r="FO23" s="87">
        <f t="shared" si="140"/>
        <v>177999.95</v>
      </c>
      <c r="FP23" s="87"/>
      <c r="FQ23" s="94">
        <v>177999.95</v>
      </c>
      <c r="FR23" s="87">
        <f t="shared" si="141"/>
        <v>140759.94</v>
      </c>
      <c r="FS23" s="87">
        <v>0</v>
      </c>
      <c r="FT23" s="87">
        <v>140759.94</v>
      </c>
      <c r="FU23" s="91">
        <f t="shared" si="30"/>
        <v>1</v>
      </c>
      <c r="FV23" s="91" t="str">
        <f t="shared" si="30"/>
        <v xml:space="preserve"> </v>
      </c>
      <c r="FW23" s="103">
        <f t="shared" si="30"/>
        <v>1</v>
      </c>
      <c r="FX23" s="91">
        <f>IF(FO23&lt;0," ",IF(FR23&lt;0," ",IF(FR23=0," ",IF(FO23/FR23*100&gt;200,"СВ.200",FO23/FR23))))</f>
        <v>1.2645639803483861</v>
      </c>
      <c r="FY23" s="91" t="str">
        <f t="shared" si="142"/>
        <v xml:space="preserve"> </v>
      </c>
      <c r="FZ23" s="91">
        <f t="shared" si="142"/>
        <v>1.2645639803483861</v>
      </c>
      <c r="GA23" s="252">
        <f>I23/'[1]исп.мун.образ01.01.2025-налогов'!I23</f>
        <v>0.11685528650971823</v>
      </c>
      <c r="GB23" s="253">
        <f>J23/'[1]исп.мун.образ01.01.2025-налогов'!J23</f>
        <v>0.10829156673360615</v>
      </c>
      <c r="GC23" s="253">
        <f>K23/'[1]исп.мун.образ01.01.2025-налогов'!K23</f>
        <v>0.13033339745488798</v>
      </c>
      <c r="GD23" s="254">
        <f>F23/'[1]исп.мун.образ01.01.2025-налогов'!F23</f>
        <v>5.5534077133348625E-2</v>
      </c>
      <c r="GE23" s="253">
        <f>G23/'[1]исп.мун.образ01.01.2025-налогов'!G23</f>
        <v>5.9556265819128616E-2</v>
      </c>
      <c r="GF23" s="253">
        <f>H23/'[1]исп.мун.образ01.01.2025-налогов'!H23</f>
        <v>4.6165452823345436E-2</v>
      </c>
      <c r="GG23" s="96">
        <f t="shared" si="32"/>
        <v>0.21155259893679804</v>
      </c>
      <c r="GH23" s="91">
        <f t="shared" si="32"/>
        <v>0.31786352726964429</v>
      </c>
      <c r="GI23" s="91">
        <f t="shared" si="32"/>
        <v>7.2530637891774108E-2</v>
      </c>
      <c r="GJ23" s="96">
        <f t="shared" si="33"/>
        <v>0.15543424276088588</v>
      </c>
      <c r="GK23" s="91">
        <f t="shared" si="33"/>
        <v>0.17273964604373665</v>
      </c>
      <c r="GL23" s="91">
        <f t="shared" si="33"/>
        <v>0.10343398839553276</v>
      </c>
      <c r="GM23" s="96">
        <f t="shared" si="115"/>
        <v>3.5221174065992102E-2</v>
      </c>
      <c r="GN23" s="91" t="str">
        <f t="shared" si="115"/>
        <v xml:space="preserve"> </v>
      </c>
      <c r="GO23" s="91">
        <f t="shared" si="115"/>
        <v>8.1279625118474474E-2</v>
      </c>
      <c r="GP23" s="96">
        <f t="shared" si="76"/>
        <v>4.5862091319920077E-2</v>
      </c>
      <c r="GQ23" s="91" t="str">
        <f t="shared" si="34"/>
        <v xml:space="preserve"> </v>
      </c>
      <c r="GR23" s="91">
        <f t="shared" si="34"/>
        <v>0.18367109671456561</v>
      </c>
      <c r="GS23" s="96">
        <f t="shared" si="35"/>
        <v>1.6512116835318159E-2</v>
      </c>
      <c r="GT23" s="91" t="str">
        <f t="shared" si="35"/>
        <v xml:space="preserve"> </v>
      </c>
      <c r="GU23" s="91">
        <f t="shared" si="35"/>
        <v>3.8104881562792028E-2</v>
      </c>
      <c r="GV23" s="96">
        <f t="shared" si="36"/>
        <v>4.8048535833585815E-2</v>
      </c>
      <c r="GW23" s="91">
        <f t="shared" si="36"/>
        <v>6.4038828571552159E-2</v>
      </c>
      <c r="GX23" s="91" t="str">
        <f t="shared" si="36"/>
        <v xml:space="preserve"> </v>
      </c>
      <c r="GY23" s="96">
        <f t="shared" si="37"/>
        <v>3.8183642444948082E-2</v>
      </c>
      <c r="GZ23" s="91">
        <f t="shared" si="37"/>
        <v>6.7382903086489726E-2</v>
      </c>
      <c r="HA23" s="103" t="str">
        <f t="shared" si="37"/>
        <v xml:space="preserve"> </v>
      </c>
      <c r="HB23" s="96">
        <f t="shared" si="38"/>
        <v>5.2627778688832658E-2</v>
      </c>
      <c r="HC23" s="91">
        <f t="shared" si="38"/>
        <v>7.0142018671044776E-2</v>
      </c>
      <c r="HD23" s="91" t="str">
        <f t="shared" si="38"/>
        <v xml:space="preserve"> </v>
      </c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</row>
    <row r="24" spans="1:238" s="70" customFormat="1" ht="15.75" outlineLevel="1" x14ac:dyDescent="0.2">
      <c r="A24" s="85">
        <v>13</v>
      </c>
      <c r="B24" s="86" t="s">
        <v>100</v>
      </c>
      <c r="C24" s="87">
        <f t="shared" si="116"/>
        <v>34396184.120000005</v>
      </c>
      <c r="D24" s="94">
        <v>13422306.75</v>
      </c>
      <c r="E24" s="94">
        <v>20973877.370000001</v>
      </c>
      <c r="F24" s="87">
        <f t="shared" si="80"/>
        <v>32975629.509999998</v>
      </c>
      <c r="G24" s="94">
        <v>10783106.33</v>
      </c>
      <c r="H24" s="94">
        <v>22192523.18</v>
      </c>
      <c r="I24" s="87">
        <f t="shared" si="81"/>
        <v>29442391.68</v>
      </c>
      <c r="J24" s="94">
        <v>9832251.1899999995</v>
      </c>
      <c r="K24" s="94">
        <v>19610140.489999998</v>
      </c>
      <c r="L24" s="91">
        <f t="shared" si="82"/>
        <v>0.9587002265994381</v>
      </c>
      <c r="M24" s="91">
        <f t="shared" si="82"/>
        <v>0.8033720679196964</v>
      </c>
      <c r="N24" s="91">
        <f t="shared" si="82"/>
        <v>1.0581030292349802</v>
      </c>
      <c r="O24" s="91">
        <f t="shared" si="83"/>
        <v>1.1200051228311083</v>
      </c>
      <c r="P24" s="91">
        <f t="shared" si="83"/>
        <v>1.0967077754245211</v>
      </c>
      <c r="Q24" s="91">
        <f t="shared" si="83"/>
        <v>1.131686088190794</v>
      </c>
      <c r="R24" s="87">
        <f t="shared" si="117"/>
        <v>3700000</v>
      </c>
      <c r="S24" s="137">
        <v>3015000</v>
      </c>
      <c r="T24" s="137">
        <v>685000</v>
      </c>
      <c r="U24" s="87">
        <f t="shared" si="84"/>
        <v>3854134.4499999997</v>
      </c>
      <c r="V24" s="137">
        <v>3092009.07</v>
      </c>
      <c r="W24" s="137">
        <v>762125.38</v>
      </c>
      <c r="X24" s="87">
        <f t="shared" si="85"/>
        <v>2402589.52</v>
      </c>
      <c r="Y24" s="137">
        <v>1647654.14</v>
      </c>
      <c r="Z24" s="137">
        <v>754935.38</v>
      </c>
      <c r="AA24" s="91">
        <f t="shared" si="86"/>
        <v>1.0416579594594595</v>
      </c>
      <c r="AB24" s="91">
        <f t="shared" si="86"/>
        <v>1.0255419800995025</v>
      </c>
      <c r="AC24" s="91">
        <f t="shared" si="86"/>
        <v>1.1125917956204379</v>
      </c>
      <c r="AD24" s="91">
        <f t="shared" si="87"/>
        <v>1.6041585205948954</v>
      </c>
      <c r="AE24" s="91">
        <f t="shared" si="87"/>
        <v>1.8766129340712245</v>
      </c>
      <c r="AF24" s="91">
        <f t="shared" si="87"/>
        <v>1.0095239939609135</v>
      </c>
      <c r="AG24" s="87">
        <f t="shared" si="118"/>
        <v>16207081</v>
      </c>
      <c r="AH24" s="137">
        <v>41636.58</v>
      </c>
      <c r="AI24" s="137">
        <v>16165444.42</v>
      </c>
      <c r="AJ24" s="87">
        <f t="shared" si="119"/>
        <v>17349023.059999999</v>
      </c>
      <c r="AK24" s="137">
        <v>41636.58</v>
      </c>
      <c r="AL24" s="137">
        <v>17307386.48</v>
      </c>
      <c r="AM24" s="87">
        <f t="shared" si="120"/>
        <v>15064018.66</v>
      </c>
      <c r="AN24" s="137">
        <v>35936.19</v>
      </c>
      <c r="AO24" s="137">
        <v>15028082.470000001</v>
      </c>
      <c r="AP24" s="91">
        <f t="shared" si="88"/>
        <v>1.0704594528774181</v>
      </c>
      <c r="AQ24" s="91">
        <f t="shared" si="88"/>
        <v>1</v>
      </c>
      <c r="AR24" s="91">
        <f t="shared" si="88"/>
        <v>1.0706409319985772</v>
      </c>
      <c r="AS24" s="91">
        <f t="shared" si="89"/>
        <v>1.1516862433307686</v>
      </c>
      <c r="AT24" s="91">
        <f t="shared" si="89"/>
        <v>1.1586253300642055</v>
      </c>
      <c r="AU24" s="91">
        <f t="shared" si="89"/>
        <v>1.1516696501067312</v>
      </c>
      <c r="AV24" s="87">
        <f t="shared" si="121"/>
        <v>344065.44</v>
      </c>
      <c r="AW24" s="137">
        <v>144848.20000000001</v>
      </c>
      <c r="AX24" s="137">
        <v>199217.24</v>
      </c>
      <c r="AY24" s="87">
        <f t="shared" si="90"/>
        <v>347073.06999999995</v>
      </c>
      <c r="AZ24" s="137">
        <v>144848.21</v>
      </c>
      <c r="BA24" s="137">
        <v>202224.86</v>
      </c>
      <c r="BB24" s="87">
        <f t="shared" si="91"/>
        <v>418403.19</v>
      </c>
      <c r="BC24" s="137">
        <v>277849.45</v>
      </c>
      <c r="BD24" s="137">
        <v>140553.74</v>
      </c>
      <c r="BE24" s="91">
        <f t="shared" si="92"/>
        <v>1.0087414475571854</v>
      </c>
      <c r="BF24" s="91">
        <f t="shared" si="93"/>
        <v>1.0000000690377926</v>
      </c>
      <c r="BG24" s="91">
        <f t="shared" si="93"/>
        <v>1.0150971873719363</v>
      </c>
      <c r="BH24" s="91">
        <f t="shared" si="143"/>
        <v>0.8295182214074418</v>
      </c>
      <c r="BI24" s="91">
        <f>IF(AZ24=0," ",IF(AZ24/BC24*100&gt;200,"СВ.200",AZ24/BC24))</f>
        <v>0.52131904525994199</v>
      </c>
      <c r="BJ24" s="91">
        <f t="shared" si="144"/>
        <v>1.4387725292831055</v>
      </c>
      <c r="BK24" s="87">
        <f t="shared" si="122"/>
        <v>98840</v>
      </c>
      <c r="BL24" s="137">
        <v>98840</v>
      </c>
      <c r="BM24" s="264"/>
      <c r="BN24" s="87">
        <f t="shared" si="94"/>
        <v>97461.83</v>
      </c>
      <c r="BO24" s="137">
        <v>97461.83</v>
      </c>
      <c r="BP24" s="264"/>
      <c r="BQ24" s="87">
        <f t="shared" si="95"/>
        <v>118693.8</v>
      </c>
      <c r="BR24" s="137">
        <v>118693.8</v>
      </c>
      <c r="BS24" s="264">
        <v>0</v>
      </c>
      <c r="BT24" s="91">
        <f t="shared" si="96"/>
        <v>0.98605655605018216</v>
      </c>
      <c r="BU24" s="91">
        <f t="shared" si="97"/>
        <v>0.98605655605018216</v>
      </c>
      <c r="BV24" s="91" t="str">
        <f t="shared" si="97"/>
        <v xml:space="preserve"> </v>
      </c>
      <c r="BW24" s="91">
        <f t="shared" si="98"/>
        <v>0.82111980575228027</v>
      </c>
      <c r="BX24" s="91">
        <f t="shared" si="98"/>
        <v>0.82111980575228027</v>
      </c>
      <c r="BY24" s="91" t="str">
        <f t="shared" si="98"/>
        <v xml:space="preserve"> </v>
      </c>
      <c r="BZ24" s="87">
        <f t="shared" si="123"/>
        <v>7051920.21</v>
      </c>
      <c r="CA24" s="137">
        <v>6992920</v>
      </c>
      <c r="CB24" s="137">
        <v>59000.21</v>
      </c>
      <c r="CC24" s="87">
        <f t="shared" si="124"/>
        <v>4210397.57</v>
      </c>
      <c r="CD24" s="137">
        <v>4153502.46</v>
      </c>
      <c r="CE24" s="137">
        <v>56895.11</v>
      </c>
      <c r="CF24" s="87">
        <f t="shared" si="125"/>
        <v>5472553.3499999996</v>
      </c>
      <c r="CG24" s="137">
        <v>5321302.58</v>
      </c>
      <c r="CH24" s="137">
        <v>151250.76999999999</v>
      </c>
      <c r="CI24" s="91">
        <f t="shared" si="99"/>
        <v>0.59705689296220787</v>
      </c>
      <c r="CJ24" s="91">
        <f t="shared" si="99"/>
        <v>0.59395824062051328</v>
      </c>
      <c r="CK24" s="91">
        <f t="shared" si="99"/>
        <v>0.96432046597800247</v>
      </c>
      <c r="CL24" s="91">
        <f t="shared" si="100"/>
        <v>0.76936619905222137</v>
      </c>
      <c r="CM24" s="91">
        <f t="shared" si="100"/>
        <v>0.78054243252598499</v>
      </c>
      <c r="CN24" s="91">
        <f>IF(CH24&lt;=0," ",IF(CE24&lt;=0," ",IF(CE24/CH24*100&gt;200,"СВ.200",CE24/CH24)))</f>
        <v>0.37616410151168161</v>
      </c>
      <c r="CO24" s="87">
        <f t="shared" si="126"/>
        <v>681734</v>
      </c>
      <c r="CP24" s="137">
        <v>352075</v>
      </c>
      <c r="CQ24" s="137">
        <v>329659</v>
      </c>
      <c r="CR24" s="87">
        <f t="shared" si="101"/>
        <v>751734</v>
      </c>
      <c r="CS24" s="137">
        <v>352075</v>
      </c>
      <c r="CT24" s="137">
        <v>399659</v>
      </c>
      <c r="CU24" s="87">
        <f t="shared" si="102"/>
        <v>1437940</v>
      </c>
      <c r="CV24" s="137">
        <v>84700</v>
      </c>
      <c r="CW24" s="137">
        <v>1353240</v>
      </c>
      <c r="CX24" s="91">
        <f t="shared" si="145"/>
        <v>1.1026793441430236</v>
      </c>
      <c r="CY24" s="91">
        <f t="shared" si="145"/>
        <v>1</v>
      </c>
      <c r="CZ24" s="91"/>
      <c r="DA24" s="91">
        <f t="shared" si="104"/>
        <v>0.52278537352045285</v>
      </c>
      <c r="DB24" s="91" t="str">
        <f t="shared" si="104"/>
        <v>СВ.200</v>
      </c>
      <c r="DC24" s="91">
        <f>IF(CW24&lt;=0," ",IF(CT24&lt;=0," ",IF(CT24/CW24*100&gt;200,"СВ.200",CT24/CW24)))</f>
        <v>0.29533489994383849</v>
      </c>
      <c r="DD24" s="87">
        <f t="shared" si="127"/>
        <v>3741400</v>
      </c>
      <c r="DE24" s="137">
        <v>2675700</v>
      </c>
      <c r="DF24" s="137">
        <v>1065700</v>
      </c>
      <c r="DG24" s="87">
        <f t="shared" si="105"/>
        <v>3590018.5300000003</v>
      </c>
      <c r="DH24" s="137">
        <v>2598986.73</v>
      </c>
      <c r="DI24" s="137">
        <v>991031.8</v>
      </c>
      <c r="DJ24" s="87">
        <f t="shared" si="106"/>
        <v>2947707.13</v>
      </c>
      <c r="DK24" s="137">
        <v>2203540.88</v>
      </c>
      <c r="DL24" s="137">
        <v>744166.25</v>
      </c>
      <c r="DM24" s="91">
        <f t="shared" si="107"/>
        <v>0.95953881702036681</v>
      </c>
      <c r="DN24" s="91">
        <f t="shared" si="107"/>
        <v>0.97132964457898863</v>
      </c>
      <c r="DO24" s="91">
        <f t="shared" si="107"/>
        <v>0.92993506615370181</v>
      </c>
      <c r="DP24" s="91">
        <f t="shared" si="108"/>
        <v>1.2179020410348569</v>
      </c>
      <c r="DQ24" s="91">
        <f t="shared" si="108"/>
        <v>1.1794592755637918</v>
      </c>
      <c r="DR24" s="91">
        <f t="shared" si="108"/>
        <v>1.3317344074660737</v>
      </c>
      <c r="DS24" s="251">
        <f t="shared" si="128"/>
        <v>1096613.5</v>
      </c>
      <c r="DT24" s="137">
        <v>0</v>
      </c>
      <c r="DU24" s="137">
        <v>1096613.5</v>
      </c>
      <c r="DV24" s="251">
        <f t="shared" si="129"/>
        <v>1107499.21</v>
      </c>
      <c r="DW24" s="137">
        <v>0</v>
      </c>
      <c r="DX24" s="137">
        <v>1107499.21</v>
      </c>
      <c r="DY24" s="251">
        <f t="shared" si="130"/>
        <v>444833.84</v>
      </c>
      <c r="DZ24" s="137">
        <v>44136.21</v>
      </c>
      <c r="EA24" s="137">
        <v>400697.63</v>
      </c>
      <c r="EB24" s="91"/>
      <c r="EC24" s="91"/>
      <c r="ED24" s="91"/>
      <c r="EE24" s="91" t="str">
        <f t="shared" si="110"/>
        <v>СВ.200</v>
      </c>
      <c r="EF24" s="91">
        <f t="shared" si="110"/>
        <v>0</v>
      </c>
      <c r="EG24" s="91" t="str">
        <f t="shared" si="110"/>
        <v>СВ.200</v>
      </c>
      <c r="EH24" s="87">
        <f t="shared" si="131"/>
        <v>204454.18</v>
      </c>
      <c r="EI24" s="137">
        <v>97758.97</v>
      </c>
      <c r="EJ24" s="137">
        <v>106695.21</v>
      </c>
      <c r="EK24" s="87">
        <f t="shared" si="132"/>
        <v>274201.66000000003</v>
      </c>
      <c r="EL24" s="137">
        <v>167506.45000000001</v>
      </c>
      <c r="EM24" s="137">
        <v>106695.21</v>
      </c>
      <c r="EN24" s="87">
        <f t="shared" si="133"/>
        <v>222058.06</v>
      </c>
      <c r="EO24" s="137">
        <v>92919.2</v>
      </c>
      <c r="EP24" s="137">
        <v>129138.86</v>
      </c>
      <c r="EQ24" s="91">
        <f t="shared" si="111"/>
        <v>1.3411399072398522</v>
      </c>
      <c r="ER24" s="91">
        <f t="shared" si="112"/>
        <v>1.7134637363711995</v>
      </c>
      <c r="ES24" s="91">
        <f t="shared" si="112"/>
        <v>1</v>
      </c>
      <c r="ET24" s="91">
        <f t="shared" si="113"/>
        <v>1.2348196683335881</v>
      </c>
      <c r="EU24" s="91">
        <f t="shared" si="113"/>
        <v>1.8027108498566498</v>
      </c>
      <c r="EV24" s="91">
        <f>IF(EM24=0," ",IF(EM24/EP24*100&gt;200,"СВ.200",EM24/EP24))</f>
        <v>0.8262052956019591</v>
      </c>
      <c r="EW24" s="87">
        <f t="shared" si="134"/>
        <v>0</v>
      </c>
      <c r="EX24" s="137">
        <v>0</v>
      </c>
      <c r="EY24" s="137">
        <v>0</v>
      </c>
      <c r="EZ24" s="87">
        <f t="shared" si="135"/>
        <v>0</v>
      </c>
      <c r="FA24" s="137">
        <v>0</v>
      </c>
      <c r="FB24" s="137">
        <v>0</v>
      </c>
      <c r="FC24" s="87">
        <f t="shared" si="136"/>
        <v>0</v>
      </c>
      <c r="FD24" s="137">
        <v>0</v>
      </c>
      <c r="FE24" s="137">
        <v>0</v>
      </c>
      <c r="FF24" s="91" t="str">
        <f t="shared" si="137"/>
        <v xml:space="preserve"> </v>
      </c>
      <c r="FG24" s="91" t="str">
        <f t="shared" si="114"/>
        <v xml:space="preserve"> </v>
      </c>
      <c r="FH24" s="91" t="str">
        <f t="shared" si="114"/>
        <v xml:space="preserve"> </v>
      </c>
      <c r="FI24" s="91" t="str">
        <f t="shared" si="138"/>
        <v xml:space="preserve"> </v>
      </c>
      <c r="FJ24" s="91" t="str">
        <f t="shared" si="138"/>
        <v xml:space="preserve"> </v>
      </c>
      <c r="FK24" s="91" t="str">
        <f t="shared" si="138"/>
        <v xml:space="preserve"> </v>
      </c>
      <c r="FL24" s="87">
        <f t="shared" si="139"/>
        <v>215003.02000000002</v>
      </c>
      <c r="FM24" s="87"/>
      <c r="FN24" s="94">
        <v>215003.02000000002</v>
      </c>
      <c r="FO24" s="87">
        <f t="shared" si="140"/>
        <v>207891.23</v>
      </c>
      <c r="FP24" s="87"/>
      <c r="FQ24" s="94">
        <v>207891.23</v>
      </c>
      <c r="FR24" s="87">
        <f t="shared" si="141"/>
        <v>155656.76</v>
      </c>
      <c r="FS24" s="87">
        <v>0</v>
      </c>
      <c r="FT24" s="87">
        <v>155656.76</v>
      </c>
      <c r="FU24" s="91">
        <f t="shared" si="30"/>
        <v>0.96692237160203609</v>
      </c>
      <c r="FV24" s="91" t="str">
        <f t="shared" si="30"/>
        <v xml:space="preserve"> </v>
      </c>
      <c r="FW24" s="103">
        <f t="shared" si="30"/>
        <v>0.96692237160203609</v>
      </c>
      <c r="FX24" s="91">
        <f>IF(FO24&lt;0," ",IF(FR24&lt;0," ",IF(FR24=0," ",IF(FO24/FR24*100&gt;200,"СВ.200",FO24/FR24))))</f>
        <v>1.3355746965310082</v>
      </c>
      <c r="FY24" s="91" t="str">
        <f t="shared" si="142"/>
        <v xml:space="preserve"> </v>
      </c>
      <c r="FZ24" s="91">
        <f t="shared" si="142"/>
        <v>1.3355746965310082</v>
      </c>
      <c r="GA24" s="252">
        <f>I24/'[1]исп.мун.образ01.01.2025-налогов'!I24</f>
        <v>0.10467985948370907</v>
      </c>
      <c r="GB24" s="253">
        <f>J24/'[1]исп.мун.образ01.01.2025-налогов'!J24</f>
        <v>6.6644175920937368E-2</v>
      </c>
      <c r="GC24" s="253">
        <f>K24/'[1]исп.мун.образ01.01.2025-налогов'!K24</f>
        <v>0.14664227410780534</v>
      </c>
      <c r="GD24" s="254">
        <f>F24/'[1]исп.мун.образ01.01.2025-налогов'!F24</f>
        <v>9.3391521324086416E-2</v>
      </c>
      <c r="GE24" s="253">
        <f>G24/'[1]исп.мун.образ01.01.2025-налогов'!G24</f>
        <v>5.3745835184190294E-2</v>
      </c>
      <c r="GF24" s="253">
        <f>H24/'[1]исп.мун.образ01.01.2025-налогов'!H24</f>
        <v>0.14556415710051063</v>
      </c>
      <c r="GG24" s="96">
        <f t="shared" si="32"/>
        <v>8.160306900719827E-2</v>
      </c>
      <c r="GH24" s="91">
        <f t="shared" si="32"/>
        <v>0.16757648967265654</v>
      </c>
      <c r="GI24" s="91">
        <f t="shared" si="32"/>
        <v>3.8497193856666757E-2</v>
      </c>
      <c r="GJ24" s="96">
        <f t="shared" si="33"/>
        <v>0.11687826759550465</v>
      </c>
      <c r="GK24" s="91">
        <f t="shared" si="33"/>
        <v>0.28674567192179395</v>
      </c>
      <c r="GL24" s="91">
        <f t="shared" si="33"/>
        <v>3.4341538085531025E-2</v>
      </c>
      <c r="GM24" s="96">
        <f t="shared" si="115"/>
        <v>1.4210910395714158E-2</v>
      </c>
      <c r="GN24" s="91">
        <f t="shared" si="115"/>
        <v>2.8258986129503068E-2</v>
      </c>
      <c r="GO24" s="91">
        <f t="shared" si="115"/>
        <v>7.167400971536844E-3</v>
      </c>
      <c r="GP24" s="96">
        <f t="shared" si="76"/>
        <v>1.052513856921969E-2</v>
      </c>
      <c r="GQ24" s="91">
        <f t="shared" si="34"/>
        <v>1.3432883398081078E-2</v>
      </c>
      <c r="GR24" s="91">
        <f t="shared" si="34"/>
        <v>9.1122968920562368E-3</v>
      </c>
      <c r="GS24" s="96">
        <f t="shared" si="35"/>
        <v>4.88391030059145E-2</v>
      </c>
      <c r="GT24" s="91">
        <f t="shared" si="35"/>
        <v>8.6145073354253893E-3</v>
      </c>
      <c r="GU24" s="91">
        <f t="shared" si="35"/>
        <v>6.9007154777400589E-2</v>
      </c>
      <c r="GV24" s="96">
        <f t="shared" si="36"/>
        <v>2.2796653503522456E-2</v>
      </c>
      <c r="GW24" s="91">
        <f t="shared" si="36"/>
        <v>3.2650610058483957E-2</v>
      </c>
      <c r="GX24" s="91">
        <f t="shared" si="36"/>
        <v>1.8008722881955777E-2</v>
      </c>
      <c r="GY24" s="96">
        <f t="shared" si="37"/>
        <v>7.5421203010094589E-3</v>
      </c>
      <c r="GZ24" s="91">
        <f t="shared" si="37"/>
        <v>9.4504501771175767E-3</v>
      </c>
      <c r="HA24" s="103">
        <f t="shared" si="37"/>
        <v>6.5853102921854699E-3</v>
      </c>
      <c r="HB24" s="96">
        <f t="shared" si="38"/>
        <v>8.3152820453919526E-3</v>
      </c>
      <c r="HC24" s="91">
        <f t="shared" si="38"/>
        <v>1.5534155453329375E-2</v>
      </c>
      <c r="HD24" s="91">
        <f t="shared" si="38"/>
        <v>4.8077097468643944E-3</v>
      </c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</row>
    <row r="25" spans="1:238" s="70" customFormat="1" ht="15.75" outlineLevel="1" x14ac:dyDescent="0.2">
      <c r="A25" s="85">
        <v>14</v>
      </c>
      <c r="B25" s="86" t="s">
        <v>101</v>
      </c>
      <c r="C25" s="87">
        <f t="shared" si="116"/>
        <v>18050789.829999998</v>
      </c>
      <c r="D25" s="94">
        <v>13501362.869999999</v>
      </c>
      <c r="E25" s="94">
        <v>4549426.96</v>
      </c>
      <c r="F25" s="87">
        <f t="shared" si="80"/>
        <v>16599614.989999998</v>
      </c>
      <c r="G25" s="94">
        <v>12160282.409999998</v>
      </c>
      <c r="H25" s="94">
        <v>4439332.58</v>
      </c>
      <c r="I25" s="87">
        <f t="shared" si="81"/>
        <v>27412259.629999999</v>
      </c>
      <c r="J25" s="94">
        <v>15685901.109999999</v>
      </c>
      <c r="K25" s="94">
        <v>11726358.52</v>
      </c>
      <c r="L25" s="91">
        <f t="shared" si="82"/>
        <v>0.91960601981038081</v>
      </c>
      <c r="M25" s="91">
        <f t="shared" si="82"/>
        <v>0.90067073428713784</v>
      </c>
      <c r="N25" s="91">
        <f t="shared" si="82"/>
        <v>0.97580038519840318</v>
      </c>
      <c r="O25" s="91">
        <f t="shared" si="83"/>
        <v>0.60555442032342954</v>
      </c>
      <c r="P25" s="91">
        <f t="shared" si="83"/>
        <v>0.77523645755025405</v>
      </c>
      <c r="Q25" s="91">
        <f t="shared" si="83"/>
        <v>0.37857725161894507</v>
      </c>
      <c r="R25" s="87">
        <f t="shared" si="117"/>
        <v>5538397.7599999998</v>
      </c>
      <c r="S25" s="137">
        <v>3744198.83</v>
      </c>
      <c r="T25" s="137">
        <v>1794198.93</v>
      </c>
      <c r="U25" s="87">
        <f t="shared" si="84"/>
        <v>5313668.43</v>
      </c>
      <c r="V25" s="137">
        <v>3514110.75</v>
      </c>
      <c r="W25" s="137">
        <v>1799557.68</v>
      </c>
      <c r="X25" s="87">
        <f t="shared" si="85"/>
        <v>5419439.7199999997</v>
      </c>
      <c r="Y25" s="137">
        <v>3767512.98</v>
      </c>
      <c r="Z25" s="137">
        <v>1651926.74</v>
      </c>
      <c r="AA25" s="91">
        <f t="shared" si="86"/>
        <v>0.95942340371017343</v>
      </c>
      <c r="AB25" s="91">
        <f>IF(S25=0," ",IF(V25/S25*100&gt;200,"СВ.200",V25/S25))</f>
        <v>0.93854811390985882</v>
      </c>
      <c r="AC25" s="91">
        <f t="shared" si="86"/>
        <v>1.0029867089487117</v>
      </c>
      <c r="AD25" s="91">
        <f t="shared" si="87"/>
        <v>0.98048298431853398</v>
      </c>
      <c r="AE25" s="91">
        <f t="shared" si="87"/>
        <v>0.93274018395020897</v>
      </c>
      <c r="AF25" s="91">
        <f t="shared" si="87"/>
        <v>1.089368938963964</v>
      </c>
      <c r="AG25" s="87">
        <f t="shared" si="118"/>
        <v>459657.71</v>
      </c>
      <c r="AH25" s="137">
        <v>259200</v>
      </c>
      <c r="AI25" s="137">
        <v>200457.71000000002</v>
      </c>
      <c r="AJ25" s="87">
        <f t="shared" si="119"/>
        <v>207479.22000000003</v>
      </c>
      <c r="AK25" s="137">
        <v>7021.51</v>
      </c>
      <c r="AL25" s="137">
        <v>200457.71000000002</v>
      </c>
      <c r="AM25" s="87">
        <f t="shared" si="120"/>
        <v>472686.71</v>
      </c>
      <c r="AN25" s="137">
        <v>139162.45000000001</v>
      </c>
      <c r="AO25" s="137">
        <v>333524.26</v>
      </c>
      <c r="AP25" s="91">
        <f t="shared" si="88"/>
        <v>0.45137765664803059</v>
      </c>
      <c r="AQ25" s="91">
        <f t="shared" si="88"/>
        <v>2.7089158950617285E-2</v>
      </c>
      <c r="AR25" s="91">
        <f t="shared" si="88"/>
        <v>1</v>
      </c>
      <c r="AS25" s="91">
        <f t="shared" si="89"/>
        <v>0.43893601324225939</v>
      </c>
      <c r="AT25" s="91">
        <f t="shared" si="89"/>
        <v>5.0455492843076558E-2</v>
      </c>
      <c r="AU25" s="91">
        <f t="shared" si="89"/>
        <v>0.60102887268230509</v>
      </c>
      <c r="AV25" s="87">
        <f t="shared" si="121"/>
        <v>1203324.44</v>
      </c>
      <c r="AW25" s="137">
        <v>453370</v>
      </c>
      <c r="AX25" s="137">
        <v>749954.44</v>
      </c>
      <c r="AY25" s="87">
        <f t="shared" si="90"/>
        <v>1107892.04</v>
      </c>
      <c r="AZ25" s="137">
        <v>450175.05</v>
      </c>
      <c r="BA25" s="137">
        <v>657716.99</v>
      </c>
      <c r="BB25" s="87">
        <f t="shared" si="91"/>
        <v>1007005.73</v>
      </c>
      <c r="BC25" s="137">
        <v>348556.84</v>
      </c>
      <c r="BD25" s="137">
        <v>658448.89</v>
      </c>
      <c r="BE25" s="91">
        <f t="shared" si="92"/>
        <v>0.92069271027188648</v>
      </c>
      <c r="BF25" s="91">
        <f t="shared" si="93"/>
        <v>0.9929528861636191</v>
      </c>
      <c r="BG25" s="91">
        <f t="shared" si="93"/>
        <v>0.87700926205597241</v>
      </c>
      <c r="BH25" s="91">
        <f t="shared" si="143"/>
        <v>1.1001844448293259</v>
      </c>
      <c r="BI25" s="91">
        <f>IF(AZ25=0," ",IF(AZ25/BC25*100&gt;200,"СВ.200",AZ25/BC25))</f>
        <v>1.291539853299106</v>
      </c>
      <c r="BJ25" s="91">
        <f t="shared" si="144"/>
        <v>0.99888844827424639</v>
      </c>
      <c r="BK25" s="87">
        <f t="shared" si="122"/>
        <v>61416.67</v>
      </c>
      <c r="BL25" s="137">
        <v>61416.67</v>
      </c>
      <c r="BM25" s="264"/>
      <c r="BN25" s="87">
        <f t="shared" si="94"/>
        <v>61416.67</v>
      </c>
      <c r="BO25" s="137">
        <v>61416.67</v>
      </c>
      <c r="BP25" s="264"/>
      <c r="BQ25" s="87">
        <f t="shared" si="95"/>
        <v>46843.7</v>
      </c>
      <c r="BR25" s="137">
        <v>46843.7</v>
      </c>
      <c r="BS25" s="264">
        <v>0</v>
      </c>
      <c r="BT25" s="91">
        <f t="shared" si="96"/>
        <v>1</v>
      </c>
      <c r="BU25" s="91">
        <f t="shared" si="97"/>
        <v>1</v>
      </c>
      <c r="BV25" s="91" t="str">
        <f t="shared" si="97"/>
        <v xml:space="preserve"> </v>
      </c>
      <c r="BW25" s="91">
        <f t="shared" si="98"/>
        <v>1.3110977570089468</v>
      </c>
      <c r="BX25" s="91">
        <f t="shared" si="98"/>
        <v>1.3110977570089468</v>
      </c>
      <c r="BY25" s="91" t="str">
        <f t="shared" si="98"/>
        <v xml:space="preserve"> </v>
      </c>
      <c r="BZ25" s="87">
        <f t="shared" si="123"/>
        <v>6836171.3700000001</v>
      </c>
      <c r="CA25" s="137">
        <v>6717851.8799999999</v>
      </c>
      <c r="CB25" s="137">
        <v>118319.49</v>
      </c>
      <c r="CC25" s="87">
        <f t="shared" si="124"/>
        <v>6212145.6200000001</v>
      </c>
      <c r="CD25" s="137">
        <v>6093826.1299999999</v>
      </c>
      <c r="CE25" s="137">
        <v>118319.49</v>
      </c>
      <c r="CF25" s="87">
        <f t="shared" si="125"/>
        <v>8334556.1699999999</v>
      </c>
      <c r="CG25" s="137">
        <v>7660055.0199999996</v>
      </c>
      <c r="CH25" s="137">
        <v>674501.15</v>
      </c>
      <c r="CI25" s="91">
        <f>IF(BZ25=0," ",IF(CC25/BZ25*100&gt;200,"СВ.200",CC25/BZ25))</f>
        <v>0.90871707038555416</v>
      </c>
      <c r="CJ25" s="91">
        <f t="shared" si="99"/>
        <v>0.90710933180027187</v>
      </c>
      <c r="CK25" s="91">
        <f t="shared" si="99"/>
        <v>1</v>
      </c>
      <c r="CL25" s="91">
        <f t="shared" si="100"/>
        <v>0.74534810172141419</v>
      </c>
      <c r="CM25" s="91">
        <f t="shared" si="100"/>
        <v>0.79553294514064732</v>
      </c>
      <c r="CN25" s="91">
        <f t="shared" si="100"/>
        <v>0.17541777356495242</v>
      </c>
      <c r="CO25" s="87">
        <f t="shared" si="126"/>
        <v>110000</v>
      </c>
      <c r="CP25" s="137">
        <v>0</v>
      </c>
      <c r="CQ25" s="137">
        <v>110000</v>
      </c>
      <c r="CR25" s="87">
        <f t="shared" si="101"/>
        <v>110000</v>
      </c>
      <c r="CS25" s="137">
        <v>0</v>
      </c>
      <c r="CT25" s="137">
        <v>110000</v>
      </c>
      <c r="CU25" s="87">
        <f t="shared" si="102"/>
        <v>7163208</v>
      </c>
      <c r="CV25" s="137">
        <v>493878</v>
      </c>
      <c r="CW25" s="137">
        <v>6669330</v>
      </c>
      <c r="CX25" s="91">
        <f>IF(CO25=0," ",IF(CR25/CO25*100&gt;200,"СВ.200",CR25/CO25))</f>
        <v>1</v>
      </c>
      <c r="CY25" s="91" t="str">
        <f>IF(CP25=0," ",IF(CS25/CP25*100&gt;200,"СВ.200",CS25/CP25))</f>
        <v xml:space="preserve"> </v>
      </c>
      <c r="CZ25" s="91">
        <f>IF(CQ25=0," ",IF(CT25/CQ25*100&gt;200,"СВ.200",CT25/CQ25))</f>
        <v>1</v>
      </c>
      <c r="DA25" s="91">
        <f t="shared" si="104"/>
        <v>1.5356248206111004E-2</v>
      </c>
      <c r="DB25" s="91">
        <f t="shared" si="104"/>
        <v>0</v>
      </c>
      <c r="DC25" s="91">
        <f t="shared" si="104"/>
        <v>1.64934108823525E-2</v>
      </c>
      <c r="DD25" s="87">
        <f t="shared" si="127"/>
        <v>503295.66</v>
      </c>
      <c r="DE25" s="137">
        <v>400429.47</v>
      </c>
      <c r="DF25" s="137">
        <v>102866.19</v>
      </c>
      <c r="DG25" s="87">
        <f t="shared" si="105"/>
        <v>519322.92</v>
      </c>
      <c r="DH25" s="137">
        <v>416456.74</v>
      </c>
      <c r="DI25" s="137">
        <v>102866.18</v>
      </c>
      <c r="DJ25" s="87">
        <f t="shared" si="106"/>
        <v>1630040.3900000001</v>
      </c>
      <c r="DK25" s="137">
        <v>1438877.36</v>
      </c>
      <c r="DL25" s="137">
        <v>191163.03</v>
      </c>
      <c r="DM25" s="91">
        <f t="shared" si="107"/>
        <v>1.0318446219067337</v>
      </c>
      <c r="DN25" s="91">
        <f t="shared" si="107"/>
        <v>1.0400252009423783</v>
      </c>
      <c r="DO25" s="91">
        <f t="shared" si="107"/>
        <v>0.99999990278632844</v>
      </c>
      <c r="DP25" s="91">
        <f t="shared" si="108"/>
        <v>0.3185951238913779</v>
      </c>
      <c r="DQ25" s="91">
        <f t="shared" si="108"/>
        <v>0.28943171362429387</v>
      </c>
      <c r="DR25" s="91">
        <f t="shared" si="108"/>
        <v>0.53810708064210944</v>
      </c>
      <c r="DS25" s="251">
        <f t="shared" si="128"/>
        <v>0</v>
      </c>
      <c r="DT25" s="137">
        <v>0</v>
      </c>
      <c r="DU25" s="137">
        <v>0</v>
      </c>
      <c r="DV25" s="251">
        <f t="shared" si="129"/>
        <v>0</v>
      </c>
      <c r="DW25" s="137">
        <v>0</v>
      </c>
      <c r="DX25" s="137">
        <v>0</v>
      </c>
      <c r="DY25" s="251">
        <f t="shared" si="130"/>
        <v>0</v>
      </c>
      <c r="DZ25" s="137">
        <v>0</v>
      </c>
      <c r="EA25" s="137">
        <v>0</v>
      </c>
      <c r="EB25" s="91" t="str">
        <f>IF(DV25=0," ",IF(DV25/DS25*100&gt;200,"СВ.200",DV25/DS25))</f>
        <v xml:space="preserve"> </v>
      </c>
      <c r="EC25" s="91" t="str">
        <f t="shared" ref="EC25:ED39" si="146">IF(DW25=0," ",IF(DW25/DT25*100&gt;200,"СВ.200",DW25/DT25))</f>
        <v xml:space="preserve"> </v>
      </c>
      <c r="ED25" s="91" t="str">
        <f>IF(DU25=0," ",IF(DX25/DU25*100&gt;200,"СВ.200",DX25/DU25))</f>
        <v xml:space="preserve"> </v>
      </c>
      <c r="EE25" s="91" t="str">
        <f t="shared" si="110"/>
        <v xml:space="preserve"> </v>
      </c>
      <c r="EF25" s="91" t="str">
        <f t="shared" si="110"/>
        <v xml:space="preserve"> </v>
      </c>
      <c r="EG25" s="91" t="str">
        <f t="shared" si="110"/>
        <v xml:space="preserve"> </v>
      </c>
      <c r="EH25" s="87">
        <f t="shared" si="131"/>
        <v>1321437.4500000002</v>
      </c>
      <c r="EI25" s="137">
        <v>1312041.8600000001</v>
      </c>
      <c r="EJ25" s="137">
        <v>9395.59</v>
      </c>
      <c r="EK25" s="87">
        <f t="shared" si="132"/>
        <v>1067594.2000000002</v>
      </c>
      <c r="EL25" s="137">
        <v>1058198.6100000001</v>
      </c>
      <c r="EM25" s="137">
        <v>9395.59</v>
      </c>
      <c r="EN25" s="87">
        <f t="shared" si="133"/>
        <v>1293653.23</v>
      </c>
      <c r="EO25" s="137">
        <v>1116773.98</v>
      </c>
      <c r="EP25" s="137">
        <v>176879.25</v>
      </c>
      <c r="EQ25" s="91">
        <f t="shared" si="111"/>
        <v>0.80790369608489609</v>
      </c>
      <c r="ER25" s="91">
        <f t="shared" si="112"/>
        <v>0.80652808592555125</v>
      </c>
      <c r="ES25" s="91"/>
      <c r="ET25" s="91">
        <f t="shared" si="113"/>
        <v>0.82525531204370761</v>
      </c>
      <c r="EU25" s="91">
        <f t="shared" si="113"/>
        <v>0.94754948534886185</v>
      </c>
      <c r="EV25" s="91">
        <f t="shared" si="113"/>
        <v>5.3118667113299045E-2</v>
      </c>
      <c r="EW25" s="87">
        <f t="shared" si="134"/>
        <v>8100</v>
      </c>
      <c r="EX25" s="137">
        <v>8100</v>
      </c>
      <c r="EY25" s="137">
        <v>0</v>
      </c>
      <c r="EZ25" s="87">
        <f t="shared" si="135"/>
        <v>8100</v>
      </c>
      <c r="FA25" s="137">
        <v>8100</v>
      </c>
      <c r="FB25" s="137">
        <v>0</v>
      </c>
      <c r="FC25" s="87">
        <f t="shared" si="136"/>
        <v>0</v>
      </c>
      <c r="FD25" s="137">
        <v>0</v>
      </c>
      <c r="FE25" s="137">
        <v>0</v>
      </c>
      <c r="FF25" s="91">
        <f t="shared" si="137"/>
        <v>1</v>
      </c>
      <c r="FG25" s="91">
        <f t="shared" si="114"/>
        <v>1</v>
      </c>
      <c r="FH25" s="91" t="str">
        <f t="shared" si="114"/>
        <v xml:space="preserve"> </v>
      </c>
      <c r="FI25" s="91" t="str">
        <f t="shared" si="138"/>
        <v xml:space="preserve"> </v>
      </c>
      <c r="FJ25" s="91" t="str">
        <f t="shared" si="138"/>
        <v xml:space="preserve"> </v>
      </c>
      <c r="FK25" s="91" t="str">
        <f t="shared" si="138"/>
        <v xml:space="preserve"> </v>
      </c>
      <c r="FL25" s="87">
        <f t="shared" si="139"/>
        <v>956120.41</v>
      </c>
      <c r="FM25" s="87"/>
      <c r="FN25" s="94">
        <v>956120.41</v>
      </c>
      <c r="FO25" s="87">
        <f t="shared" si="140"/>
        <v>956120.41</v>
      </c>
      <c r="FP25" s="87"/>
      <c r="FQ25" s="94">
        <v>956120.41</v>
      </c>
      <c r="FR25" s="87">
        <f t="shared" si="141"/>
        <v>832450.46</v>
      </c>
      <c r="FS25" s="87">
        <v>0</v>
      </c>
      <c r="FT25" s="87">
        <v>832450.46</v>
      </c>
      <c r="FU25" s="91">
        <f t="shared" si="30"/>
        <v>1</v>
      </c>
      <c r="FV25" s="91" t="str">
        <f t="shared" si="30"/>
        <v xml:space="preserve"> </v>
      </c>
      <c r="FW25" s="103">
        <f t="shared" si="30"/>
        <v>1</v>
      </c>
      <c r="FX25" s="91">
        <f>IF(FO25&lt;0," ",IF(FR25&lt;0," ",IF(FR25=0," ",IF(FO25/FR25*100&gt;200,"СВ.200",FO25/FR25))))</f>
        <v>1.1485613330071318</v>
      </c>
      <c r="FY25" s="91" t="str">
        <f t="shared" si="142"/>
        <v xml:space="preserve"> </v>
      </c>
      <c r="FZ25" s="91">
        <f t="shared" si="142"/>
        <v>1.1485613330071318</v>
      </c>
      <c r="GA25" s="252">
        <f>I25/'[1]исп.мун.образ01.01.2025-налогов'!I25</f>
        <v>0.14907636356886453</v>
      </c>
      <c r="GB25" s="253">
        <f>J25/'[1]исп.мун.образ01.01.2025-налогов'!J25</f>
        <v>0.16704781662875387</v>
      </c>
      <c r="GC25" s="253">
        <f>K25/'[1]исп.мун.образ01.01.2025-налогов'!K25</f>
        <v>0.1303218452495554</v>
      </c>
      <c r="GD25" s="254">
        <f>F25/'[1]исп.мун.образ01.01.2025-налогов'!F25</f>
        <v>8.5540450717376842E-2</v>
      </c>
      <c r="GE25" s="253">
        <f>G25/'[1]исп.мун.образ01.01.2025-налогов'!G25</f>
        <v>0.11548834685076084</v>
      </c>
      <c r="GF25" s="253">
        <f>H25/'[1]исп.мун.образ01.01.2025-налогов'!H25</f>
        <v>5.0014291710209317E-2</v>
      </c>
      <c r="GG25" s="96">
        <f t="shared" si="32"/>
        <v>0.19770131295812479</v>
      </c>
      <c r="GH25" s="91">
        <f t="shared" si="32"/>
        <v>0.24018466988792589</v>
      </c>
      <c r="GI25" s="91">
        <f t="shared" si="32"/>
        <v>0.14087295192130966</v>
      </c>
      <c r="GJ25" s="96">
        <f t="shared" si="33"/>
        <v>0.32010793221415557</v>
      </c>
      <c r="GK25" s="91">
        <f t="shared" si="33"/>
        <v>0.28898265940848328</v>
      </c>
      <c r="GL25" s="91">
        <f t="shared" si="33"/>
        <v>0.40536671843585997</v>
      </c>
      <c r="GM25" s="96">
        <f t="shared" si="115"/>
        <v>3.6735597268965456E-2</v>
      </c>
      <c r="GN25" s="91">
        <f t="shared" si="115"/>
        <v>2.2221027504616218E-2</v>
      </c>
      <c r="GO25" s="91">
        <f t="shared" si="115"/>
        <v>5.6151181876025399E-2</v>
      </c>
      <c r="GP25" s="96">
        <f t="shared" si="76"/>
        <v>6.6742032310232527E-2</v>
      </c>
      <c r="GQ25" s="91">
        <f t="shared" si="34"/>
        <v>3.7020114732680791E-2</v>
      </c>
      <c r="GR25" s="91">
        <f t="shared" si="34"/>
        <v>0.14815672809988026</v>
      </c>
      <c r="GS25" s="96">
        <f t="shared" si="35"/>
        <v>0.26131402871146675</v>
      </c>
      <c r="GT25" s="91">
        <f t="shared" si="35"/>
        <v>3.1485471987652995E-2</v>
      </c>
      <c r="GU25" s="91">
        <f t="shared" si="35"/>
        <v>0.5687468951785043</v>
      </c>
      <c r="GV25" s="96">
        <f t="shared" si="36"/>
        <v>6.6266597186902592E-3</v>
      </c>
      <c r="GW25" s="91" t="str">
        <f t="shared" si="36"/>
        <v xml:space="preserve"> </v>
      </c>
      <c r="GX25" s="91">
        <f t="shared" si="36"/>
        <v>2.4778499474351165E-2</v>
      </c>
      <c r="GY25" s="96">
        <f t="shared" si="37"/>
        <v>4.7192506107166181E-2</v>
      </c>
      <c r="GZ25" s="91">
        <f t="shared" si="37"/>
        <v>7.1196035992349818E-2</v>
      </c>
      <c r="HA25" s="103">
        <f t="shared" si="37"/>
        <v>1.5083902619753776E-2</v>
      </c>
      <c r="HB25" s="96">
        <f t="shared" si="38"/>
        <v>6.4314395282248665E-2</v>
      </c>
      <c r="HC25" s="91">
        <f t="shared" si="38"/>
        <v>8.7020890989323682E-2</v>
      </c>
      <c r="HD25" s="91">
        <f t="shared" si="38"/>
        <v>2.1164420170565368E-3</v>
      </c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</row>
    <row r="26" spans="1:238" s="70" customFormat="1" ht="15.75" outlineLevel="1" x14ac:dyDescent="0.2">
      <c r="A26" s="85">
        <v>15</v>
      </c>
      <c r="B26" s="86" t="s">
        <v>102</v>
      </c>
      <c r="C26" s="87">
        <f t="shared" si="116"/>
        <v>20063248.050000001</v>
      </c>
      <c r="D26" s="94">
        <v>17531952</v>
      </c>
      <c r="E26" s="94">
        <v>2531296.0499999998</v>
      </c>
      <c r="F26" s="87">
        <f t="shared" si="80"/>
        <v>28816119.210000005</v>
      </c>
      <c r="G26" s="94">
        <v>26025758.390000004</v>
      </c>
      <c r="H26" s="94">
        <v>2790360.82</v>
      </c>
      <c r="I26" s="87">
        <f t="shared" si="81"/>
        <v>55227226.800000004</v>
      </c>
      <c r="J26" s="94">
        <v>51612495.720000006</v>
      </c>
      <c r="K26" s="94">
        <v>3614731.08</v>
      </c>
      <c r="L26" s="91">
        <f t="shared" si="82"/>
        <v>1.4362639159016928</v>
      </c>
      <c r="M26" s="91">
        <f t="shared" si="82"/>
        <v>1.4844757953934624</v>
      </c>
      <c r="N26" s="91">
        <f t="shared" si="82"/>
        <v>1.1023447138867855</v>
      </c>
      <c r="O26" s="91">
        <f t="shared" si="83"/>
        <v>0.52177378586027434</v>
      </c>
      <c r="P26" s="91">
        <f t="shared" si="83"/>
        <v>0.50425305009838806</v>
      </c>
      <c r="Q26" s="91">
        <f t="shared" si="83"/>
        <v>0.77194146901793859</v>
      </c>
      <c r="R26" s="87">
        <f t="shared" si="117"/>
        <v>2060000</v>
      </c>
      <c r="S26" s="137">
        <v>1790000</v>
      </c>
      <c r="T26" s="137">
        <v>270000</v>
      </c>
      <c r="U26" s="87">
        <f t="shared" si="84"/>
        <v>2629273.7199999997</v>
      </c>
      <c r="V26" s="137">
        <v>2365109.86</v>
      </c>
      <c r="W26" s="137">
        <v>264163.86</v>
      </c>
      <c r="X26" s="87">
        <f t="shared" si="85"/>
        <v>2479933.31</v>
      </c>
      <c r="Y26" s="137">
        <v>2153545.9700000002</v>
      </c>
      <c r="Z26" s="137">
        <v>326387.34000000003</v>
      </c>
      <c r="AA26" s="91">
        <f t="shared" si="86"/>
        <v>1.2763464660194173</v>
      </c>
      <c r="AB26" s="91">
        <f t="shared" si="86"/>
        <v>1.3212904245810055</v>
      </c>
      <c r="AC26" s="91">
        <f t="shared" si="86"/>
        <v>0.97838466666666657</v>
      </c>
      <c r="AD26" s="91">
        <f t="shared" si="87"/>
        <v>1.0602195266291252</v>
      </c>
      <c r="AE26" s="91">
        <f t="shared" si="87"/>
        <v>1.0982397835696072</v>
      </c>
      <c r="AF26" s="91">
        <f t="shared" si="87"/>
        <v>0.80935694380793066</v>
      </c>
      <c r="AG26" s="87">
        <f t="shared" si="118"/>
        <v>345285.22</v>
      </c>
      <c r="AH26" s="137">
        <v>0</v>
      </c>
      <c r="AI26" s="137">
        <v>345285.22</v>
      </c>
      <c r="AJ26" s="87">
        <f t="shared" si="119"/>
        <v>451173.08</v>
      </c>
      <c r="AK26" s="137">
        <v>0</v>
      </c>
      <c r="AL26" s="137">
        <v>451173.08</v>
      </c>
      <c r="AM26" s="87">
        <f t="shared" si="120"/>
        <v>459623.18</v>
      </c>
      <c r="AN26" s="137">
        <v>0</v>
      </c>
      <c r="AO26" s="137">
        <v>459623.18</v>
      </c>
      <c r="AP26" s="91">
        <f t="shared" si="88"/>
        <v>1.3066678035045927</v>
      </c>
      <c r="AQ26" s="91" t="str">
        <f t="shared" si="88"/>
        <v xml:space="preserve"> </v>
      </c>
      <c r="AR26" s="91">
        <f t="shared" si="88"/>
        <v>1.3066678035045927</v>
      </c>
      <c r="AS26" s="91">
        <f t="shared" si="89"/>
        <v>0.98161515700752955</v>
      </c>
      <c r="AT26" s="91" t="str">
        <f t="shared" si="89"/>
        <v xml:space="preserve"> </v>
      </c>
      <c r="AU26" s="91">
        <f t="shared" si="89"/>
        <v>0.98161515700752955</v>
      </c>
      <c r="AV26" s="87">
        <f t="shared" si="121"/>
        <v>1059845.46</v>
      </c>
      <c r="AW26" s="137">
        <v>657000</v>
      </c>
      <c r="AX26" s="137">
        <v>402845.46</v>
      </c>
      <c r="AY26" s="87">
        <f t="shared" si="90"/>
        <v>492845.46</v>
      </c>
      <c r="AZ26" s="137">
        <v>90000</v>
      </c>
      <c r="BA26" s="137">
        <v>402845.46</v>
      </c>
      <c r="BB26" s="87">
        <f t="shared" si="91"/>
        <v>866392.79</v>
      </c>
      <c r="BC26" s="137">
        <v>393375</v>
      </c>
      <c r="BD26" s="137">
        <v>473017.79</v>
      </c>
      <c r="BE26" s="91">
        <f t="shared" si="92"/>
        <v>0.46501634304306971</v>
      </c>
      <c r="BF26" s="91">
        <f t="shared" si="93"/>
        <v>0.13698630136986301</v>
      </c>
      <c r="BG26" s="91">
        <f t="shared" si="93"/>
        <v>1</v>
      </c>
      <c r="BH26" s="91">
        <f t="shared" si="143"/>
        <v>0.56884760086703856</v>
      </c>
      <c r="BI26" s="91">
        <f t="shared" ref="BI26:BI38" si="147">IF(BC26=0," ",IF(AZ26/BC26*100&gt;200,"СВ.200",AZ26/BC26))</f>
        <v>0.22878932316491898</v>
      </c>
      <c r="BJ26" s="91">
        <f t="shared" si="144"/>
        <v>0.85164970222367331</v>
      </c>
      <c r="BK26" s="87">
        <f t="shared" si="122"/>
        <v>16000</v>
      </c>
      <c r="BL26" s="137">
        <v>16000</v>
      </c>
      <c r="BM26" s="264"/>
      <c r="BN26" s="87">
        <f t="shared" si="94"/>
        <v>14622.95</v>
      </c>
      <c r="BO26" s="137">
        <v>14622.95</v>
      </c>
      <c r="BP26" s="264"/>
      <c r="BQ26" s="87">
        <f t="shared" si="95"/>
        <v>17389.310000000001</v>
      </c>
      <c r="BR26" s="137">
        <v>17389.310000000001</v>
      </c>
      <c r="BS26" s="264">
        <v>0</v>
      </c>
      <c r="BT26" s="91">
        <f t="shared" si="96"/>
        <v>0.91393437500000008</v>
      </c>
      <c r="BU26" s="91">
        <f t="shared" si="97"/>
        <v>0.91393437500000008</v>
      </c>
      <c r="BV26" s="91" t="str">
        <f t="shared" si="97"/>
        <v xml:space="preserve"> </v>
      </c>
      <c r="BW26" s="91">
        <f t="shared" si="98"/>
        <v>0.84091605704884209</v>
      </c>
      <c r="BX26" s="91">
        <f t="shared" si="98"/>
        <v>0.84091605704884209</v>
      </c>
      <c r="BY26" s="91" t="str">
        <f t="shared" si="98"/>
        <v xml:space="preserve"> </v>
      </c>
      <c r="BZ26" s="87">
        <f t="shared" si="123"/>
        <v>9338297.8900000006</v>
      </c>
      <c r="CA26" s="137">
        <v>9128033</v>
      </c>
      <c r="CB26" s="137">
        <v>210264.89</v>
      </c>
      <c r="CC26" s="87">
        <f t="shared" si="124"/>
        <v>8859490</v>
      </c>
      <c r="CD26" s="137">
        <v>8649225.1099999994</v>
      </c>
      <c r="CE26" s="137">
        <v>210264.89</v>
      </c>
      <c r="CF26" s="87">
        <f t="shared" si="125"/>
        <v>15698157.110000001</v>
      </c>
      <c r="CG26" s="137">
        <v>15418803.710000001</v>
      </c>
      <c r="CH26" s="137">
        <v>279353.40000000002</v>
      </c>
      <c r="CI26" s="91">
        <f t="shared" si="99"/>
        <v>0.94872642791651185</v>
      </c>
      <c r="CJ26" s="91">
        <f t="shared" si="99"/>
        <v>0.94754533753328885</v>
      </c>
      <c r="CK26" s="91">
        <f t="shared" si="99"/>
        <v>1</v>
      </c>
      <c r="CL26" s="91">
        <f t="shared" si="100"/>
        <v>0.56436497213780268</v>
      </c>
      <c r="CM26" s="91">
        <f t="shared" si="100"/>
        <v>0.56095305917867466</v>
      </c>
      <c r="CN26" s="91">
        <f t="shared" si="100"/>
        <v>0.75268419858143842</v>
      </c>
      <c r="CO26" s="87">
        <f t="shared" si="126"/>
        <v>200000</v>
      </c>
      <c r="CP26" s="137">
        <v>200000</v>
      </c>
      <c r="CQ26" s="137">
        <v>0</v>
      </c>
      <c r="CR26" s="87">
        <f t="shared" si="101"/>
        <v>0</v>
      </c>
      <c r="CS26" s="137">
        <v>0</v>
      </c>
      <c r="CT26" s="137">
        <v>0</v>
      </c>
      <c r="CU26" s="87">
        <f t="shared" si="102"/>
        <v>5145391</v>
      </c>
      <c r="CV26" s="137">
        <v>4413600</v>
      </c>
      <c r="CW26" s="137">
        <v>731791</v>
      </c>
      <c r="CX26" s="91" t="str">
        <f t="shared" ref="CX26:CZ38" si="148">IF(CR26=0," ",IF(CR26/CO26*100&gt;200,"СВ.200",CR26/CO26))</f>
        <v xml:space="preserve"> </v>
      </c>
      <c r="CY26" s="91" t="str">
        <f t="shared" si="148"/>
        <v xml:space="preserve"> </v>
      </c>
      <c r="CZ26" s="91" t="str">
        <f t="shared" si="148"/>
        <v xml:space="preserve"> </v>
      </c>
      <c r="DA26" s="91">
        <f t="shared" si="104"/>
        <v>0</v>
      </c>
      <c r="DB26" s="91">
        <f t="shared" si="104"/>
        <v>0</v>
      </c>
      <c r="DC26" s="91">
        <f t="shared" si="104"/>
        <v>0</v>
      </c>
      <c r="DD26" s="87">
        <f t="shared" si="127"/>
        <v>6150000</v>
      </c>
      <c r="DE26" s="137">
        <v>5500000</v>
      </c>
      <c r="DF26" s="137">
        <v>650000</v>
      </c>
      <c r="DG26" s="87">
        <f t="shared" si="105"/>
        <v>13468144.140000001</v>
      </c>
      <c r="DH26" s="137">
        <v>12877325.07</v>
      </c>
      <c r="DI26" s="137">
        <v>590819.06999999995</v>
      </c>
      <c r="DJ26" s="87">
        <f t="shared" si="106"/>
        <v>29816594.43</v>
      </c>
      <c r="DK26" s="137">
        <v>28704195.350000001</v>
      </c>
      <c r="DL26" s="137">
        <v>1112399.08</v>
      </c>
      <c r="DM26" s="91" t="str">
        <f t="shared" si="107"/>
        <v>СВ.200</v>
      </c>
      <c r="DN26" s="91" t="str">
        <f t="shared" si="107"/>
        <v>СВ.200</v>
      </c>
      <c r="DO26" s="91">
        <f t="shared" si="107"/>
        <v>0.90895241538461535</v>
      </c>
      <c r="DP26" s="91">
        <f t="shared" si="108"/>
        <v>0.45169961216124038</v>
      </c>
      <c r="DQ26" s="91">
        <f t="shared" si="108"/>
        <v>0.44862170539819712</v>
      </c>
      <c r="DR26" s="91">
        <f t="shared" si="108"/>
        <v>0.53112150182648465</v>
      </c>
      <c r="DS26" s="251">
        <f t="shared" si="128"/>
        <v>317320</v>
      </c>
      <c r="DT26" s="137">
        <v>0</v>
      </c>
      <c r="DU26" s="137">
        <v>317320</v>
      </c>
      <c r="DV26" s="251">
        <f t="shared" si="129"/>
        <v>321000</v>
      </c>
      <c r="DW26" s="137">
        <v>0</v>
      </c>
      <c r="DX26" s="137">
        <v>321000</v>
      </c>
      <c r="DY26" s="251">
        <f t="shared" si="130"/>
        <v>96320</v>
      </c>
      <c r="DZ26" s="137">
        <v>0</v>
      </c>
      <c r="EA26" s="137">
        <v>96320</v>
      </c>
      <c r="EB26" s="91">
        <f t="shared" ref="EB26:EB31" si="149">IF(DV26=0," ",IF(DV26/DS26*100&gt;200,"СВ.200",DV26/DS26))</f>
        <v>1.011597125929661</v>
      </c>
      <c r="EC26" s="91" t="str">
        <f t="shared" si="146"/>
        <v xml:space="preserve"> </v>
      </c>
      <c r="ED26" s="91">
        <f t="shared" si="146"/>
        <v>1.011597125929661</v>
      </c>
      <c r="EE26" s="91" t="str">
        <f t="shared" si="110"/>
        <v>СВ.200</v>
      </c>
      <c r="EF26" s="91" t="str">
        <f>IF(DZ26=0," ",IF(DW26/DZ26*100&gt;200,"СВ.200",DW26/DZ26))</f>
        <v xml:space="preserve"> </v>
      </c>
      <c r="EG26" s="91" t="str">
        <f t="shared" si="110"/>
        <v>СВ.200</v>
      </c>
      <c r="EH26" s="87">
        <f t="shared" si="131"/>
        <v>210919</v>
      </c>
      <c r="EI26" s="137">
        <v>210919</v>
      </c>
      <c r="EJ26" s="137">
        <v>0</v>
      </c>
      <c r="EK26" s="87">
        <f t="shared" si="132"/>
        <v>2015441.66</v>
      </c>
      <c r="EL26" s="137">
        <v>1999948.48</v>
      </c>
      <c r="EM26" s="137">
        <v>15493.18</v>
      </c>
      <c r="EN26" s="87">
        <f t="shared" si="133"/>
        <v>424533.1</v>
      </c>
      <c r="EO26" s="137">
        <v>347676.81</v>
      </c>
      <c r="EP26" s="137">
        <v>76856.289999999994</v>
      </c>
      <c r="EQ26" s="91" t="str">
        <f t="shared" si="111"/>
        <v>СВ.200</v>
      </c>
      <c r="ER26" s="91" t="str">
        <f t="shared" si="112"/>
        <v>СВ.200</v>
      </c>
      <c r="ES26" s="91" t="e">
        <f t="shared" si="112"/>
        <v>#DIV/0!</v>
      </c>
      <c r="ET26" s="91" t="str">
        <f t="shared" si="113"/>
        <v>СВ.200</v>
      </c>
      <c r="EU26" s="91" t="str">
        <f t="shared" si="113"/>
        <v>СВ.200</v>
      </c>
      <c r="EV26" s="91">
        <f t="shared" si="113"/>
        <v>0.20158636332823249</v>
      </c>
      <c r="EW26" s="87">
        <f t="shared" si="134"/>
        <v>153955.48000000001</v>
      </c>
      <c r="EX26" s="137">
        <v>0</v>
      </c>
      <c r="EY26" s="137">
        <v>153955.48000000001</v>
      </c>
      <c r="EZ26" s="87">
        <f t="shared" si="135"/>
        <v>271273.46000000002</v>
      </c>
      <c r="FA26" s="137">
        <v>117317.98</v>
      </c>
      <c r="FB26" s="137">
        <v>153955.48000000001</v>
      </c>
      <c r="FC26" s="87">
        <f t="shared" si="136"/>
        <v>66775.509999999995</v>
      </c>
      <c r="FD26" s="137">
        <v>8797.51</v>
      </c>
      <c r="FE26" s="137">
        <v>57978</v>
      </c>
      <c r="FF26" s="91">
        <f>IF(EZ26=0," ",IF(EW26/EZ26*100&gt;200,"СВ.200",EW26/EZ26))</f>
        <v>0.56752872175553037</v>
      </c>
      <c r="FG26" s="91" t="str">
        <f t="shared" si="114"/>
        <v xml:space="preserve"> </v>
      </c>
      <c r="FH26" s="91">
        <f t="shared" ref="FH26:FH38" si="150">IF(FB26=0," ",IF(EY26/FB26*100&gt;200,"СВ.200",EY26/FB26))</f>
        <v>1</v>
      </c>
      <c r="FI26" s="91" t="str">
        <f>IF(EZ26&lt;0," ",IF(FC26&lt;0," ",IF(FC26=0," ",IF(EZ26/FC26*100&gt;200,"СВ.200",EZ26/FC26))))</f>
        <v>СВ.200</v>
      </c>
      <c r="FJ26" s="91" t="str">
        <f t="shared" si="138"/>
        <v>СВ.200</v>
      </c>
      <c r="FK26" s="91" t="str">
        <f t="shared" si="138"/>
        <v>СВ.200</v>
      </c>
      <c r="FL26" s="87">
        <f t="shared" si="139"/>
        <v>0</v>
      </c>
      <c r="FM26" s="87"/>
      <c r="FN26" s="94">
        <v>0</v>
      </c>
      <c r="FO26" s="87">
        <f t="shared" si="140"/>
        <v>0</v>
      </c>
      <c r="FP26" s="87"/>
      <c r="FQ26" s="94">
        <v>0</v>
      </c>
      <c r="FR26" s="87">
        <f t="shared" si="141"/>
        <v>0</v>
      </c>
      <c r="FS26" s="87">
        <v>0</v>
      </c>
      <c r="FT26" s="87">
        <v>0</v>
      </c>
      <c r="FU26" s="91" t="str">
        <f t="shared" si="30"/>
        <v xml:space="preserve"> </v>
      </c>
      <c r="FV26" s="91" t="str">
        <f t="shared" si="30"/>
        <v xml:space="preserve"> </v>
      </c>
      <c r="FW26" s="103" t="str">
        <f t="shared" si="30"/>
        <v xml:space="preserve"> </v>
      </c>
      <c r="FX26" s="91" t="str">
        <f t="shared" ref="FX26:FX33" si="151">IF(FO26&lt;0," ",IF(FR26&lt;0," ",IF(FR26=0," ",IF(FO26/FR26*100&gt;200,"СВ.200",FO26/FR26))))</f>
        <v xml:space="preserve"> </v>
      </c>
      <c r="FY26" s="91" t="str">
        <f t="shared" si="142"/>
        <v xml:space="preserve"> </v>
      </c>
      <c r="FZ26" s="91" t="str">
        <f t="shared" si="142"/>
        <v xml:space="preserve"> </v>
      </c>
      <c r="GA26" s="252">
        <f>I26/'[1]исп.мун.образ01.01.2025-налогов'!I26</f>
        <v>0.22329560777895366</v>
      </c>
      <c r="GB26" s="253">
        <f>J26/'[1]исп.мун.образ01.01.2025-налогов'!J26</f>
        <v>0.27977031808191971</v>
      </c>
      <c r="GC26" s="253">
        <f>K26/'[1]исп.мун.образ01.01.2025-налогов'!K26</f>
        <v>5.7517100333958196E-2</v>
      </c>
      <c r="GD26" s="254">
        <f>F26/'[1]исп.мун.образ01.01.2025-налогов'!F26</f>
        <v>0.11763835212733377</v>
      </c>
      <c r="GE26" s="253">
        <f>G26/'[1]исп.мун.образ01.01.2025-налогов'!G26</f>
        <v>0.14808130635128725</v>
      </c>
      <c r="GF26" s="253">
        <f>H26/'[1]исп.мун.образ01.01.2025-налогов'!H26</f>
        <v>4.0321981939526075E-2</v>
      </c>
      <c r="GG26" s="96">
        <f t="shared" si="32"/>
        <v>4.4904179581220616E-2</v>
      </c>
      <c r="GH26" s="91">
        <f t="shared" si="32"/>
        <v>4.1725282607589433E-2</v>
      </c>
      <c r="GI26" s="91">
        <f t="shared" si="32"/>
        <v>9.0293671306801618E-2</v>
      </c>
      <c r="GJ26" s="96">
        <f t="shared" si="33"/>
        <v>9.124315806854269E-2</v>
      </c>
      <c r="GK26" s="91">
        <f t="shared" si="33"/>
        <v>9.0875732593781275E-2</v>
      </c>
      <c r="GL26" s="91">
        <f t="shared" si="33"/>
        <v>9.4670143770152274E-2</v>
      </c>
      <c r="GM26" s="96">
        <f t="shared" si="115"/>
        <v>1.5687783729165992E-2</v>
      </c>
      <c r="GN26" s="91">
        <f t="shared" si="115"/>
        <v>7.6217008015670501E-3</v>
      </c>
      <c r="GO26" s="91">
        <f t="shared" si="115"/>
        <v>0.13085836249815849</v>
      </c>
      <c r="GP26" s="96">
        <f t="shared" si="76"/>
        <v>1.7103117057794819E-2</v>
      </c>
      <c r="GQ26" s="91">
        <f t="shared" si="34"/>
        <v>3.458112484229513E-3</v>
      </c>
      <c r="GR26" s="91">
        <f t="shared" si="34"/>
        <v>0.14437038289549953</v>
      </c>
      <c r="GS26" s="96">
        <f t="shared" si="35"/>
        <v>9.3167651141230212E-2</v>
      </c>
      <c r="GT26" s="91">
        <f t="shared" si="35"/>
        <v>8.551417517075649E-2</v>
      </c>
      <c r="GU26" s="91">
        <f t="shared" si="35"/>
        <v>0.20244687192608529</v>
      </c>
      <c r="GV26" s="96" t="str">
        <f t="shared" si="36"/>
        <v xml:space="preserve"> </v>
      </c>
      <c r="GW26" s="91" t="str">
        <f t="shared" si="36"/>
        <v xml:space="preserve"> </v>
      </c>
      <c r="GX26" s="91" t="str">
        <f t="shared" si="36"/>
        <v xml:space="preserve"> </v>
      </c>
      <c r="GY26" s="96">
        <f t="shared" si="37"/>
        <v>7.6870254872185607E-3</v>
      </c>
      <c r="GZ26" s="91">
        <f t="shared" si="37"/>
        <v>6.7362913796333648E-3</v>
      </c>
      <c r="HA26" s="103">
        <f t="shared" si="37"/>
        <v>2.1261966187537246E-2</v>
      </c>
      <c r="HB26" s="96">
        <f t="shared" si="38"/>
        <v>6.9941467319464198E-2</v>
      </c>
      <c r="HC26" s="91">
        <f t="shared" si="38"/>
        <v>7.6844964516709316E-2</v>
      </c>
      <c r="HD26" s="91">
        <f t="shared" si="38"/>
        <v>5.5523930414131898E-3</v>
      </c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</row>
    <row r="27" spans="1:238" s="70" customFormat="1" ht="15.75" outlineLevel="1" x14ac:dyDescent="0.2">
      <c r="A27" s="85">
        <v>16</v>
      </c>
      <c r="B27" s="86" t="s">
        <v>103</v>
      </c>
      <c r="C27" s="87">
        <f t="shared" si="116"/>
        <v>6494340.8499999996</v>
      </c>
      <c r="D27" s="94">
        <v>5912000</v>
      </c>
      <c r="E27" s="94">
        <v>582340.85</v>
      </c>
      <c r="F27" s="87">
        <f t="shared" si="80"/>
        <v>6660272.580000001</v>
      </c>
      <c r="G27" s="94">
        <v>6009786.6500000013</v>
      </c>
      <c r="H27" s="94">
        <v>650485.92999999993</v>
      </c>
      <c r="I27" s="87">
        <f t="shared" si="81"/>
        <v>3617469.56</v>
      </c>
      <c r="J27" s="94">
        <v>3274533.19</v>
      </c>
      <c r="K27" s="94">
        <v>342936.37</v>
      </c>
      <c r="L27" s="91">
        <f t="shared" si="82"/>
        <v>1.0255502034513635</v>
      </c>
      <c r="M27" s="91">
        <f t="shared" si="82"/>
        <v>1.0165403670500679</v>
      </c>
      <c r="N27" s="91">
        <f t="shared" si="82"/>
        <v>1.1170192336670182</v>
      </c>
      <c r="O27" s="91">
        <f t="shared" si="83"/>
        <v>1.8411412921467682</v>
      </c>
      <c r="P27" s="91">
        <f t="shared" si="83"/>
        <v>1.8353109592393539</v>
      </c>
      <c r="Q27" s="91">
        <f t="shared" si="83"/>
        <v>1.8968123153575107</v>
      </c>
      <c r="R27" s="87">
        <f t="shared" si="117"/>
        <v>2425000</v>
      </c>
      <c r="S27" s="137">
        <v>2340000</v>
      </c>
      <c r="T27" s="137">
        <v>85000</v>
      </c>
      <c r="U27" s="87">
        <f t="shared" si="84"/>
        <v>2470460.69</v>
      </c>
      <c r="V27" s="137">
        <v>2351435.7799999998</v>
      </c>
      <c r="W27" s="137">
        <v>119024.91</v>
      </c>
      <c r="X27" s="87">
        <f t="shared" si="85"/>
        <v>507724.05999999994</v>
      </c>
      <c r="Y27" s="137">
        <v>382771.41</v>
      </c>
      <c r="Z27" s="137">
        <v>124952.65</v>
      </c>
      <c r="AA27" s="91">
        <f>IF(R27=0," ",IF(U27/R27*100&gt;200,"СВ.200",U27/R27))</f>
        <v>1.0187466762886597</v>
      </c>
      <c r="AB27" s="91">
        <f t="shared" si="86"/>
        <v>1.0048870854700853</v>
      </c>
      <c r="AC27" s="91">
        <f t="shared" si="86"/>
        <v>1.4002930588235294</v>
      </c>
      <c r="AD27" s="91" t="str">
        <f>IF(X27&lt;=0," ",IF(U27&lt;=0," ",IF(U27/X27*100&gt;200,"СВ.200",U27/X27)))</f>
        <v>СВ.200</v>
      </c>
      <c r="AE27" s="91" t="str">
        <f>IF(Y27&lt;=0," ",IF(V27&lt;=0," ",IF(V27/Y27*100&gt;200,"СВ.200",V27/Y27)))</f>
        <v>СВ.200</v>
      </c>
      <c r="AF27" s="91">
        <f>IF(Z27&lt;=0," ",IF(W27&lt;=0," ",IF(W27/Z27*100&gt;200,"СВ.200",W27/Z27)))</f>
        <v>0.95256010976958083</v>
      </c>
      <c r="AG27" s="87">
        <f t="shared" si="118"/>
        <v>116541.09</v>
      </c>
      <c r="AH27" s="137">
        <v>0</v>
      </c>
      <c r="AI27" s="137">
        <v>116541.09</v>
      </c>
      <c r="AJ27" s="87">
        <f t="shared" si="119"/>
        <v>116541.09</v>
      </c>
      <c r="AK27" s="137">
        <v>0</v>
      </c>
      <c r="AL27" s="137">
        <v>116541.09</v>
      </c>
      <c r="AM27" s="87">
        <f t="shared" si="120"/>
        <v>41045.15</v>
      </c>
      <c r="AN27" s="137">
        <v>0</v>
      </c>
      <c r="AO27" s="137">
        <v>41045.15</v>
      </c>
      <c r="AP27" s="91">
        <f t="shared" si="88"/>
        <v>1</v>
      </c>
      <c r="AQ27" s="91" t="str">
        <f t="shared" si="88"/>
        <v xml:space="preserve"> </v>
      </c>
      <c r="AR27" s="91">
        <f t="shared" si="88"/>
        <v>1</v>
      </c>
      <c r="AS27" s="91" t="str">
        <f>IF(AJ27=0," ",IF(AM27=0," ",IF(AJ27/AM27*100&gt;200,"СВ.200",AJ27/AM27)))</f>
        <v>СВ.200</v>
      </c>
      <c r="AT27" s="91" t="str">
        <f t="shared" si="89"/>
        <v xml:space="preserve"> </v>
      </c>
      <c r="AU27" s="91" t="str">
        <f t="shared" si="89"/>
        <v>СВ.200</v>
      </c>
      <c r="AV27" s="87">
        <f t="shared" si="121"/>
        <v>350000</v>
      </c>
      <c r="AW27" s="137">
        <v>350000</v>
      </c>
      <c r="AX27" s="137">
        <v>0</v>
      </c>
      <c r="AY27" s="87">
        <f t="shared" si="90"/>
        <v>417796.15</v>
      </c>
      <c r="AZ27" s="137">
        <v>417796.15</v>
      </c>
      <c r="BA27" s="137">
        <v>0</v>
      </c>
      <c r="BB27" s="87">
        <f t="shared" si="91"/>
        <v>199123.78</v>
      </c>
      <c r="BC27" s="137">
        <v>199123.78</v>
      </c>
      <c r="BD27" s="137">
        <v>0</v>
      </c>
      <c r="BE27" s="91">
        <f t="shared" si="92"/>
        <v>1.1937032857142857</v>
      </c>
      <c r="BF27" s="91">
        <f t="shared" si="93"/>
        <v>1.1937032857142857</v>
      </c>
      <c r="BG27" s="91" t="str">
        <f t="shared" si="93"/>
        <v xml:space="preserve"> </v>
      </c>
      <c r="BH27" s="91" t="str">
        <f t="shared" si="143"/>
        <v>СВ.200</v>
      </c>
      <c r="BI27" s="91" t="str">
        <f t="shared" si="147"/>
        <v>СВ.200</v>
      </c>
      <c r="BJ27" s="91" t="str">
        <f t="shared" si="144"/>
        <v xml:space="preserve"> </v>
      </c>
      <c r="BK27" s="87">
        <f t="shared" si="122"/>
        <v>53000</v>
      </c>
      <c r="BL27" s="137">
        <v>53000</v>
      </c>
      <c r="BM27" s="264"/>
      <c r="BN27" s="87">
        <f t="shared" si="94"/>
        <v>10937.45</v>
      </c>
      <c r="BO27" s="137">
        <v>10937.45</v>
      </c>
      <c r="BP27" s="264"/>
      <c r="BQ27" s="87">
        <f t="shared" si="95"/>
        <v>57255.83</v>
      </c>
      <c r="BR27" s="137">
        <v>57255.83</v>
      </c>
      <c r="BS27" s="264">
        <v>0</v>
      </c>
      <c r="BT27" s="91">
        <f t="shared" si="96"/>
        <v>0.20636698113207549</v>
      </c>
      <c r="BU27" s="91">
        <f t="shared" si="97"/>
        <v>0.20636698113207549</v>
      </c>
      <c r="BV27" s="91" t="str">
        <f t="shared" si="97"/>
        <v xml:space="preserve"> </v>
      </c>
      <c r="BW27" s="91">
        <f t="shared" si="98"/>
        <v>0.19102770844471209</v>
      </c>
      <c r="BX27" s="91">
        <f t="shared" si="98"/>
        <v>0.19102770844471209</v>
      </c>
      <c r="BY27" s="91" t="str">
        <f t="shared" si="98"/>
        <v xml:space="preserve"> </v>
      </c>
      <c r="BZ27" s="87">
        <f t="shared" si="123"/>
        <v>1808200</v>
      </c>
      <c r="CA27" s="137">
        <v>1707200</v>
      </c>
      <c r="CB27" s="137">
        <v>101000</v>
      </c>
      <c r="CC27" s="87">
        <f t="shared" si="124"/>
        <v>1639413.21</v>
      </c>
      <c r="CD27" s="137">
        <v>1514213.21</v>
      </c>
      <c r="CE27" s="137">
        <v>125200</v>
      </c>
      <c r="CF27" s="87">
        <f t="shared" si="125"/>
        <v>1748229.66</v>
      </c>
      <c r="CG27" s="137">
        <v>1652629.66</v>
      </c>
      <c r="CH27" s="137">
        <v>95600</v>
      </c>
      <c r="CI27" s="91">
        <f t="shared" si="99"/>
        <v>0.90665480035394308</v>
      </c>
      <c r="CJ27" s="91">
        <f t="shared" si="99"/>
        <v>0.88695712863167753</v>
      </c>
      <c r="CK27" s="91">
        <f>IF(CB27=0," ",IF(CE27/CB27*100&gt;200,"СВ.200",CE27/CB27))</f>
        <v>1.2396039603960396</v>
      </c>
      <c r="CL27" s="91">
        <f t="shared" si="100"/>
        <v>0.93775620418200667</v>
      </c>
      <c r="CM27" s="91">
        <f t="shared" si="100"/>
        <v>0.91624472599626472</v>
      </c>
      <c r="CN27" s="91">
        <f t="shared" si="100"/>
        <v>1.3096234309623431</v>
      </c>
      <c r="CO27" s="87">
        <f t="shared" si="126"/>
        <v>371175.82999999996</v>
      </c>
      <c r="CP27" s="137">
        <v>200000</v>
      </c>
      <c r="CQ27" s="137">
        <v>171175.83</v>
      </c>
      <c r="CR27" s="87">
        <f t="shared" si="101"/>
        <v>187825.83</v>
      </c>
      <c r="CS27" s="137">
        <v>16650</v>
      </c>
      <c r="CT27" s="137">
        <v>171175.83</v>
      </c>
      <c r="CU27" s="87">
        <f t="shared" si="102"/>
        <v>679171.5</v>
      </c>
      <c r="CV27" s="137">
        <v>679171.5</v>
      </c>
      <c r="CW27" s="137">
        <v>0</v>
      </c>
      <c r="CX27" s="91">
        <f t="shared" si="148"/>
        <v>0.50602925842450464</v>
      </c>
      <c r="CY27" s="91">
        <f t="shared" si="148"/>
        <v>8.3250000000000005E-2</v>
      </c>
      <c r="CZ27" s="91">
        <f t="shared" si="148"/>
        <v>1</v>
      </c>
      <c r="DA27" s="91">
        <f t="shared" si="104"/>
        <v>0.27655140122929184</v>
      </c>
      <c r="DB27" s="91">
        <f t="shared" si="104"/>
        <v>2.4515162959576484E-2</v>
      </c>
      <c r="DC27" s="91" t="str">
        <f t="shared" si="104"/>
        <v xml:space="preserve"> </v>
      </c>
      <c r="DD27" s="87">
        <f t="shared" si="127"/>
        <v>1205000</v>
      </c>
      <c r="DE27" s="137">
        <v>1170000</v>
      </c>
      <c r="DF27" s="137">
        <v>35000</v>
      </c>
      <c r="DG27" s="87">
        <f t="shared" si="105"/>
        <v>1536126.99</v>
      </c>
      <c r="DH27" s="137">
        <v>1501830.45</v>
      </c>
      <c r="DI27" s="137">
        <v>34296.54</v>
      </c>
      <c r="DJ27" s="87">
        <f t="shared" si="106"/>
        <v>164757.34</v>
      </c>
      <c r="DK27" s="137">
        <v>156967.98000000001</v>
      </c>
      <c r="DL27" s="137">
        <v>7789.36</v>
      </c>
      <c r="DM27" s="91">
        <f>IF(DG27=0," ",IF(DG27/DD27*100&gt;200,"СВ.200",DG27/DD27))</f>
        <v>1.2747941825726141</v>
      </c>
      <c r="DN27" s="91">
        <f t="shared" si="107"/>
        <v>1.2836157692307693</v>
      </c>
      <c r="DO27" s="91">
        <f t="shared" si="107"/>
        <v>0.97990114285714291</v>
      </c>
      <c r="DP27" s="91" t="str">
        <f>IF(DJ27&lt;=0," ",IF(DG27&lt;=0," ",IF(DG27/DJ27*100&gt;200,"СВ.200",DG27/DJ27)))</f>
        <v>СВ.200</v>
      </c>
      <c r="DQ27" s="91" t="str">
        <f>IF(DK27&lt;=0," ",IF(DH27&lt;=0," ",IF(DH27/DK27*100&gt;200,"СВ.200",DH27/DK27)))</f>
        <v>СВ.200</v>
      </c>
      <c r="DR27" s="91" t="str">
        <f>IF(DL27&lt;=0," ",IF(DI27&lt;=0," ",IF(DI27/DL27*100&gt;200,"СВ.200",DI27/DL27)))</f>
        <v>СВ.200</v>
      </c>
      <c r="DS27" s="251">
        <f t="shared" si="128"/>
        <v>61623</v>
      </c>
      <c r="DT27" s="137">
        <v>0</v>
      </c>
      <c r="DU27" s="137">
        <v>61623</v>
      </c>
      <c r="DV27" s="251">
        <f t="shared" si="129"/>
        <v>61623</v>
      </c>
      <c r="DW27" s="137">
        <v>0</v>
      </c>
      <c r="DX27" s="137">
        <v>61623</v>
      </c>
      <c r="DY27" s="251">
        <f t="shared" si="130"/>
        <v>0</v>
      </c>
      <c r="DZ27" s="137">
        <v>0</v>
      </c>
      <c r="EA27" s="137">
        <v>0</v>
      </c>
      <c r="EB27" s="91">
        <f t="shared" si="149"/>
        <v>1</v>
      </c>
      <c r="EC27" s="91" t="str">
        <f t="shared" si="146"/>
        <v xml:space="preserve"> </v>
      </c>
      <c r="ED27" s="91">
        <f t="shared" si="146"/>
        <v>1</v>
      </c>
      <c r="EE27" s="91" t="str">
        <f t="shared" si="110"/>
        <v xml:space="preserve"> </v>
      </c>
      <c r="EF27" s="91" t="str">
        <f t="shared" si="110"/>
        <v xml:space="preserve"> </v>
      </c>
      <c r="EG27" s="91" t="str">
        <f t="shared" si="110"/>
        <v xml:space="preserve"> </v>
      </c>
      <c r="EH27" s="87">
        <f t="shared" si="131"/>
        <v>51800</v>
      </c>
      <c r="EI27" s="137">
        <v>51800</v>
      </c>
      <c r="EJ27" s="137">
        <v>0</v>
      </c>
      <c r="EK27" s="87">
        <f t="shared" si="132"/>
        <v>129321.9</v>
      </c>
      <c r="EL27" s="137">
        <v>129321.9</v>
      </c>
      <c r="EM27" s="137">
        <v>0</v>
      </c>
      <c r="EN27" s="87">
        <f t="shared" si="133"/>
        <v>161799.88</v>
      </c>
      <c r="EO27" s="137">
        <v>109083.25</v>
      </c>
      <c r="EP27" s="137">
        <v>52716.630000000005</v>
      </c>
      <c r="EQ27" s="91" t="str">
        <f t="shared" si="111"/>
        <v>СВ.200</v>
      </c>
      <c r="ER27" s="91" t="str">
        <f t="shared" si="112"/>
        <v>СВ.200</v>
      </c>
      <c r="ES27" s="91" t="str">
        <f t="shared" si="112"/>
        <v xml:space="preserve"> </v>
      </c>
      <c r="ET27" s="91">
        <f t="shared" si="113"/>
        <v>0.79927067931076334</v>
      </c>
      <c r="EU27" s="91">
        <f t="shared" si="113"/>
        <v>1.1855339843651522</v>
      </c>
      <c r="EV27" s="91">
        <f t="shared" si="113"/>
        <v>0</v>
      </c>
      <c r="EW27" s="87">
        <f t="shared" si="134"/>
        <v>0</v>
      </c>
      <c r="EX27" s="137">
        <v>0</v>
      </c>
      <c r="EY27" s="137">
        <v>0</v>
      </c>
      <c r="EZ27" s="87">
        <f t="shared" si="135"/>
        <v>0</v>
      </c>
      <c r="FA27" s="137">
        <v>0</v>
      </c>
      <c r="FB27" s="137">
        <v>0</v>
      </c>
      <c r="FC27" s="87">
        <f t="shared" si="136"/>
        <v>0</v>
      </c>
      <c r="FD27" s="137">
        <v>0</v>
      </c>
      <c r="FE27" s="137">
        <v>0</v>
      </c>
      <c r="FF27" s="91" t="str">
        <f>IF(EW27=0," ",IF(EZ27/EW27*100&gt;200,"СВ.200",EZ27/EW27))</f>
        <v xml:space="preserve"> </v>
      </c>
      <c r="FG27" s="91" t="str">
        <f t="shared" si="114"/>
        <v xml:space="preserve"> </v>
      </c>
      <c r="FH27" s="91" t="str">
        <f t="shared" si="150"/>
        <v xml:space="preserve"> </v>
      </c>
      <c r="FI27" s="91" t="str">
        <f t="shared" ref="FI27:FK42" si="152">IF(EZ27&lt;0," ",IF(FC27&lt;0," ",IF(FC27=0," ",IF(EZ27/FC27*100&gt;200,"СВ.200",EZ27/FC27))))</f>
        <v xml:space="preserve"> </v>
      </c>
      <c r="FJ27" s="91" t="str">
        <f t="shared" si="138"/>
        <v xml:space="preserve"> </v>
      </c>
      <c r="FK27" s="91" t="str">
        <f t="shared" si="138"/>
        <v xml:space="preserve"> </v>
      </c>
      <c r="FL27" s="87">
        <f t="shared" si="139"/>
        <v>0</v>
      </c>
      <c r="FM27" s="87"/>
      <c r="FN27" s="94">
        <v>0</v>
      </c>
      <c r="FO27" s="87">
        <f t="shared" si="140"/>
        <v>0</v>
      </c>
      <c r="FP27" s="87"/>
      <c r="FQ27" s="94">
        <v>0</v>
      </c>
      <c r="FR27" s="87">
        <f t="shared" si="141"/>
        <v>0</v>
      </c>
      <c r="FS27" s="87">
        <v>0</v>
      </c>
      <c r="FT27" s="87">
        <v>0</v>
      </c>
      <c r="FU27" s="91" t="str">
        <f t="shared" si="30"/>
        <v xml:space="preserve"> </v>
      </c>
      <c r="FV27" s="91" t="str">
        <f t="shared" si="30"/>
        <v xml:space="preserve"> </v>
      </c>
      <c r="FW27" s="103" t="str">
        <f t="shared" si="30"/>
        <v xml:space="preserve"> </v>
      </c>
      <c r="FX27" s="91" t="str">
        <f t="shared" si="151"/>
        <v xml:space="preserve"> </v>
      </c>
      <c r="FY27" s="91" t="str">
        <f t="shared" si="142"/>
        <v xml:space="preserve"> </v>
      </c>
      <c r="FZ27" s="91" t="str">
        <f t="shared" si="142"/>
        <v xml:space="preserve"> </v>
      </c>
      <c r="GA27" s="252">
        <f>I27/'[1]исп.мун.образ01.01.2025-налогов'!I27</f>
        <v>7.5151293535692207E-2</v>
      </c>
      <c r="GB27" s="253">
        <f>J27/'[1]исп.мун.образ01.01.2025-налогов'!J27</f>
        <v>0.10868792383350709</v>
      </c>
      <c r="GC27" s="253">
        <f>K27/'[1]исп.мун.образ01.01.2025-налогов'!K27</f>
        <v>1.9043579859074847E-2</v>
      </c>
      <c r="GD27" s="254">
        <f>F27/'[1]исп.мун.образ01.01.2025-налогов'!F27</f>
        <v>0.12618873231344871</v>
      </c>
      <c r="GE27" s="253">
        <f>G27/'[1]исп.мун.образ01.01.2025-налогов'!G27</f>
        <v>0.17637769208793572</v>
      </c>
      <c r="GF27" s="253">
        <f>H27/'[1]исп.мун.образ01.01.2025-налогов'!H27</f>
        <v>3.4772599525186638E-2</v>
      </c>
      <c r="GG27" s="96">
        <f t="shared" si="32"/>
        <v>0.14035337452846458</v>
      </c>
      <c r="GH27" s="91">
        <f t="shared" si="32"/>
        <v>0.11689342809806731</v>
      </c>
      <c r="GI27" s="91">
        <f t="shared" si="32"/>
        <v>0.36436103292281302</v>
      </c>
      <c r="GJ27" s="96">
        <f t="shared" si="33"/>
        <v>0.37092486235751021</v>
      </c>
      <c r="GK27" s="91">
        <f t="shared" si="33"/>
        <v>0.39126776322417356</v>
      </c>
      <c r="GL27" s="91">
        <f t="shared" si="33"/>
        <v>0.18297845427648221</v>
      </c>
      <c r="GM27" s="96">
        <f t="shared" si="115"/>
        <v>5.5045046460598275E-2</v>
      </c>
      <c r="GN27" s="91">
        <f t="shared" si="115"/>
        <v>6.0809821872655996E-2</v>
      </c>
      <c r="GO27" s="91" t="str">
        <f t="shared" si="115"/>
        <v xml:space="preserve"> </v>
      </c>
      <c r="GP27" s="96">
        <f t="shared" si="76"/>
        <v>6.2729587262628214E-2</v>
      </c>
      <c r="GQ27" s="91">
        <f t="shared" si="34"/>
        <v>6.951929816011021E-2</v>
      </c>
      <c r="GR27" s="91" t="str">
        <f t="shared" si="34"/>
        <v xml:space="preserve"> </v>
      </c>
      <c r="GS27" s="96">
        <f t="shared" si="35"/>
        <v>0.18774767520089375</v>
      </c>
      <c r="GT27" s="91">
        <f t="shared" si="35"/>
        <v>0.20741017439496467</v>
      </c>
      <c r="GU27" s="91" t="str">
        <f t="shared" si="35"/>
        <v xml:space="preserve"> </v>
      </c>
      <c r="GV27" s="96">
        <f t="shared" si="36"/>
        <v>2.820092237125826E-2</v>
      </c>
      <c r="GW27" s="91">
        <f t="shared" si="36"/>
        <v>2.7704810452797018E-3</v>
      </c>
      <c r="GX27" s="91">
        <f t="shared" si="36"/>
        <v>0.26315070335187729</v>
      </c>
      <c r="GY27" s="96">
        <f t="shared" si="37"/>
        <v>4.4727364616718432E-2</v>
      </c>
      <c r="GZ27" s="91">
        <f t="shared" si="37"/>
        <v>3.3312610888515684E-2</v>
      </c>
      <c r="HA27" s="103">
        <f t="shared" si="37"/>
        <v>0.15372131570646766</v>
      </c>
      <c r="HB27" s="96">
        <f t="shared" si="38"/>
        <v>1.9416908008891128E-2</v>
      </c>
      <c r="HC27" s="91">
        <f t="shared" si="38"/>
        <v>2.1518550912285706E-2</v>
      </c>
      <c r="HD27" s="91" t="str">
        <f t="shared" si="38"/>
        <v xml:space="preserve"> </v>
      </c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</row>
    <row r="28" spans="1:238" s="70" customFormat="1" ht="15.75" outlineLevel="1" x14ac:dyDescent="0.2">
      <c r="A28" s="85">
        <v>17</v>
      </c>
      <c r="B28" s="86" t="s">
        <v>104</v>
      </c>
      <c r="C28" s="87">
        <f t="shared" si="116"/>
        <v>30321931.16</v>
      </c>
      <c r="D28" s="94">
        <v>26781204.34</v>
      </c>
      <c r="E28" s="94">
        <v>3540726.82</v>
      </c>
      <c r="F28" s="87">
        <f t="shared" si="80"/>
        <v>30434554.509999998</v>
      </c>
      <c r="G28" s="94">
        <v>26775874.859999999</v>
      </c>
      <c r="H28" s="94">
        <v>3658679.65</v>
      </c>
      <c r="I28" s="87">
        <f t="shared" si="81"/>
        <v>28187115.120000001</v>
      </c>
      <c r="J28" s="94">
        <v>21095419.530000001</v>
      </c>
      <c r="K28" s="94">
        <v>7091695.5900000008</v>
      </c>
      <c r="L28" s="91">
        <f t="shared" si="82"/>
        <v>1.0037142538648254</v>
      </c>
      <c r="M28" s="91">
        <f t="shared" si="82"/>
        <v>0.9998009992406488</v>
      </c>
      <c r="N28" s="91">
        <f t="shared" si="82"/>
        <v>1.0333131687352259</v>
      </c>
      <c r="O28" s="91">
        <f t="shared" si="83"/>
        <v>1.0797328630628589</v>
      </c>
      <c r="P28" s="91">
        <f t="shared" si="83"/>
        <v>1.2692743475388943</v>
      </c>
      <c r="Q28" s="91">
        <f t="shared" si="83"/>
        <v>0.51591041995078069</v>
      </c>
      <c r="R28" s="87">
        <f t="shared" si="117"/>
        <v>8385180.9000000004</v>
      </c>
      <c r="S28" s="137">
        <v>7700000</v>
      </c>
      <c r="T28" s="137">
        <v>685180.9</v>
      </c>
      <c r="U28" s="87">
        <f t="shared" si="84"/>
        <v>8429707.6300000008</v>
      </c>
      <c r="V28" s="137">
        <v>7703164.9000000004</v>
      </c>
      <c r="W28" s="137">
        <v>726542.73</v>
      </c>
      <c r="X28" s="87">
        <f t="shared" si="85"/>
        <v>9340829</v>
      </c>
      <c r="Y28" s="137">
        <v>8446442.0399999991</v>
      </c>
      <c r="Z28" s="137">
        <v>894386.96</v>
      </c>
      <c r="AA28" s="91">
        <f t="shared" si="86"/>
        <v>1.0053101692773259</v>
      </c>
      <c r="AB28" s="91">
        <f t="shared" si="86"/>
        <v>1.000411025974026</v>
      </c>
      <c r="AC28" s="91">
        <f t="shared" si="86"/>
        <v>1.0603662915881047</v>
      </c>
      <c r="AD28" s="91">
        <f t="shared" ref="AD28:AF42" si="153">IF(X28=0," ",IF(U28/X28*100&gt;200,"СВ.200",U28/X28))</f>
        <v>0.90245818973883374</v>
      </c>
      <c r="AE28" s="91">
        <f t="shared" si="153"/>
        <v>0.91200115545929927</v>
      </c>
      <c r="AF28" s="91">
        <f t="shared" si="153"/>
        <v>0.81233600498826597</v>
      </c>
      <c r="AG28" s="87">
        <f t="shared" si="118"/>
        <v>49832.42</v>
      </c>
      <c r="AH28" s="137">
        <v>0</v>
      </c>
      <c r="AI28" s="137">
        <v>49832.42</v>
      </c>
      <c r="AJ28" s="87">
        <f t="shared" si="119"/>
        <v>49832.42</v>
      </c>
      <c r="AK28" s="137">
        <v>0</v>
      </c>
      <c r="AL28" s="137">
        <v>49832.42</v>
      </c>
      <c r="AM28" s="87">
        <f t="shared" si="120"/>
        <v>51304.81</v>
      </c>
      <c r="AN28" s="137">
        <v>0</v>
      </c>
      <c r="AO28" s="137">
        <v>51304.81</v>
      </c>
      <c r="AP28" s="91">
        <f t="shared" si="88"/>
        <v>1</v>
      </c>
      <c r="AQ28" s="91" t="str">
        <f t="shared" si="88"/>
        <v xml:space="preserve"> </v>
      </c>
      <c r="AR28" s="91">
        <f t="shared" si="88"/>
        <v>1</v>
      </c>
      <c r="AS28" s="91">
        <f t="shared" ref="AS28:AU42" si="154">IF(AJ28=0," ",IF(AM28=0," ",IF(AJ28/AM28*100&gt;200,"СВ.200",AJ28/AM28)))</f>
        <v>0.97130113141438401</v>
      </c>
      <c r="AT28" s="91" t="str">
        <f t="shared" si="89"/>
        <v xml:space="preserve"> </v>
      </c>
      <c r="AU28" s="91">
        <f t="shared" si="89"/>
        <v>0.97130113141438401</v>
      </c>
      <c r="AV28" s="87">
        <f t="shared" si="121"/>
        <v>232958.24</v>
      </c>
      <c r="AW28" s="137">
        <v>193400</v>
      </c>
      <c r="AX28" s="137">
        <v>39558.240000000005</v>
      </c>
      <c r="AY28" s="87">
        <f t="shared" si="90"/>
        <v>224283.09999999998</v>
      </c>
      <c r="AZ28" s="137">
        <v>184724.86</v>
      </c>
      <c r="BA28" s="137">
        <v>39558.240000000005</v>
      </c>
      <c r="BB28" s="87">
        <f t="shared" si="91"/>
        <v>641091.85</v>
      </c>
      <c r="BC28" s="137">
        <v>622887.85</v>
      </c>
      <c r="BD28" s="137">
        <v>18204</v>
      </c>
      <c r="BE28" s="91">
        <f t="shared" si="92"/>
        <v>0.96276096522707244</v>
      </c>
      <c r="BF28" s="91">
        <f t="shared" si="93"/>
        <v>0.95514405377456046</v>
      </c>
      <c r="BG28" s="91">
        <f t="shared" si="93"/>
        <v>1</v>
      </c>
      <c r="BH28" s="91">
        <f t="shared" si="143"/>
        <v>0.34984550185749513</v>
      </c>
      <c r="BI28" s="91">
        <f t="shared" si="147"/>
        <v>0.29656198944962564</v>
      </c>
      <c r="BJ28" s="91" t="str">
        <f t="shared" si="144"/>
        <v>СВ.200</v>
      </c>
      <c r="BK28" s="87">
        <f t="shared" si="122"/>
        <v>318255</v>
      </c>
      <c r="BL28" s="137">
        <v>318255</v>
      </c>
      <c r="BM28" s="264"/>
      <c r="BN28" s="87">
        <f t="shared" si="94"/>
        <v>318457.34000000003</v>
      </c>
      <c r="BO28" s="137">
        <v>318457.34000000003</v>
      </c>
      <c r="BP28" s="264"/>
      <c r="BQ28" s="87">
        <f t="shared" si="95"/>
        <v>27146.46</v>
      </c>
      <c r="BR28" s="137">
        <v>27146.46</v>
      </c>
      <c r="BS28" s="264">
        <v>0</v>
      </c>
      <c r="BT28" s="91">
        <f t="shared" si="96"/>
        <v>1.0006357794850043</v>
      </c>
      <c r="BU28" s="91">
        <f t="shared" si="97"/>
        <v>1.0006357794850043</v>
      </c>
      <c r="BV28" s="91" t="str">
        <f t="shared" si="97"/>
        <v xml:space="preserve"> </v>
      </c>
      <c r="BW28" s="91" t="str">
        <f t="shared" si="98"/>
        <v>СВ.200</v>
      </c>
      <c r="BX28" s="91" t="str">
        <f t="shared" si="98"/>
        <v>СВ.200</v>
      </c>
      <c r="BY28" s="91" t="str">
        <f t="shared" si="98"/>
        <v xml:space="preserve"> </v>
      </c>
      <c r="BZ28" s="87">
        <f t="shared" si="123"/>
        <v>10717626.800000001</v>
      </c>
      <c r="CA28" s="137">
        <v>10164094</v>
      </c>
      <c r="CB28" s="137">
        <v>553532.80000000005</v>
      </c>
      <c r="CC28" s="87">
        <f t="shared" si="124"/>
        <v>10686962.550000001</v>
      </c>
      <c r="CD28" s="137">
        <v>10111558.75</v>
      </c>
      <c r="CE28" s="137">
        <v>575403.80000000005</v>
      </c>
      <c r="CF28" s="87">
        <f t="shared" si="125"/>
        <v>9938891.290000001</v>
      </c>
      <c r="CG28" s="137">
        <v>8944845.8100000005</v>
      </c>
      <c r="CH28" s="137">
        <v>994045.48</v>
      </c>
      <c r="CI28" s="91">
        <f t="shared" si="99"/>
        <v>0.99713889552489365</v>
      </c>
      <c r="CJ28" s="91">
        <f t="shared" si="99"/>
        <v>0.99483129042293394</v>
      </c>
      <c r="CK28" s="91">
        <f>IF(CB28=0," ",IF(CE28/CB28*100&gt;200,"СВ.200",CE28/CB28))</f>
        <v>1.0395116603749588</v>
      </c>
      <c r="CL28" s="91">
        <f t="shared" si="100"/>
        <v>1.075267073375948</v>
      </c>
      <c r="CM28" s="91">
        <f t="shared" si="100"/>
        <v>1.1304341030334653</v>
      </c>
      <c r="CN28" s="91">
        <f t="shared" si="100"/>
        <v>0.57885057733978129</v>
      </c>
      <c r="CO28" s="87">
        <f t="shared" si="126"/>
        <v>7660000</v>
      </c>
      <c r="CP28" s="137">
        <v>7460000</v>
      </c>
      <c r="CQ28" s="137">
        <v>200000</v>
      </c>
      <c r="CR28" s="87">
        <f t="shared" si="101"/>
        <v>7660000</v>
      </c>
      <c r="CS28" s="137">
        <v>7460000</v>
      </c>
      <c r="CT28" s="137">
        <v>200000</v>
      </c>
      <c r="CU28" s="87">
        <f t="shared" si="102"/>
        <v>2308808.91</v>
      </c>
      <c r="CV28" s="137">
        <v>2283808.91</v>
      </c>
      <c r="CW28" s="137">
        <v>25000</v>
      </c>
      <c r="CX28" s="91">
        <f t="shared" si="148"/>
        <v>1</v>
      </c>
      <c r="CY28" s="91">
        <f t="shared" si="148"/>
        <v>1</v>
      </c>
      <c r="CZ28" s="91">
        <f t="shared" si="148"/>
        <v>1</v>
      </c>
      <c r="DA28" s="91" t="str">
        <f t="shared" si="104"/>
        <v>СВ.200</v>
      </c>
      <c r="DB28" s="91" t="str">
        <f t="shared" si="104"/>
        <v>СВ.200</v>
      </c>
      <c r="DC28" s="91" t="str">
        <f t="shared" si="104"/>
        <v>СВ.200</v>
      </c>
      <c r="DD28" s="87">
        <f t="shared" si="127"/>
        <v>840000</v>
      </c>
      <c r="DE28" s="137">
        <v>570000</v>
      </c>
      <c r="DF28" s="137">
        <v>270000</v>
      </c>
      <c r="DG28" s="87">
        <f t="shared" si="105"/>
        <v>928619.38</v>
      </c>
      <c r="DH28" s="137">
        <v>602291.02</v>
      </c>
      <c r="DI28" s="137">
        <v>326328.36</v>
      </c>
      <c r="DJ28" s="87">
        <f t="shared" si="106"/>
        <v>727003</v>
      </c>
      <c r="DK28" s="137">
        <v>560194.36</v>
      </c>
      <c r="DL28" s="137">
        <v>166808.64000000001</v>
      </c>
      <c r="DM28" s="91">
        <f t="shared" ref="DM28:DO38" si="155">IF(DG28=0," ",IF(DG28/DD28*100&gt;200,"СВ.200",DG28/DD28))</f>
        <v>1.1054992619047619</v>
      </c>
      <c r="DN28" s="91">
        <f t="shared" si="155"/>
        <v>1.0566509122807017</v>
      </c>
      <c r="DO28" s="91">
        <f t="shared" si="155"/>
        <v>1.2086235555555556</v>
      </c>
      <c r="DP28" s="91">
        <f t="shared" ref="DP28:DR42" si="156">IF(DJ28=0," ",IF(DG28/DJ28*100&gt;200,"СВ.200",DG28/DJ28))</f>
        <v>1.2773253755486567</v>
      </c>
      <c r="DQ28" s="91">
        <f t="shared" si="156"/>
        <v>1.0751465259307502</v>
      </c>
      <c r="DR28" s="91">
        <f t="shared" si="156"/>
        <v>1.9563037022542715</v>
      </c>
      <c r="DS28" s="251">
        <f t="shared" si="128"/>
        <v>1576622.46</v>
      </c>
      <c r="DT28" s="137">
        <v>0</v>
      </c>
      <c r="DU28" s="137">
        <v>1576622.46</v>
      </c>
      <c r="DV28" s="251">
        <f t="shared" si="129"/>
        <v>1576622.46</v>
      </c>
      <c r="DW28" s="137">
        <v>0</v>
      </c>
      <c r="DX28" s="137">
        <v>1576622.46</v>
      </c>
      <c r="DY28" s="251">
        <f t="shared" si="130"/>
        <v>4554822.9000000004</v>
      </c>
      <c r="DZ28" s="137">
        <v>0</v>
      </c>
      <c r="EA28" s="137">
        <v>4554822.9000000004</v>
      </c>
      <c r="EB28" s="91">
        <f t="shared" si="149"/>
        <v>1</v>
      </c>
      <c r="EC28" s="91" t="str">
        <f t="shared" si="146"/>
        <v xml:space="preserve"> </v>
      </c>
      <c r="ED28" s="91">
        <f t="shared" si="146"/>
        <v>1</v>
      </c>
      <c r="EE28" s="91">
        <f t="shared" si="110"/>
        <v>0.34614352623896744</v>
      </c>
      <c r="EF28" s="91" t="str">
        <f t="shared" si="110"/>
        <v xml:space="preserve"> </v>
      </c>
      <c r="EG28" s="91">
        <f t="shared" si="110"/>
        <v>0.34614352623896744</v>
      </c>
      <c r="EH28" s="87">
        <f t="shared" si="131"/>
        <v>275455.34000000003</v>
      </c>
      <c r="EI28" s="137">
        <v>275455.34000000003</v>
      </c>
      <c r="EJ28" s="137">
        <v>0</v>
      </c>
      <c r="EK28" s="87">
        <f t="shared" si="132"/>
        <v>295365.55</v>
      </c>
      <c r="EL28" s="137">
        <v>295365.55</v>
      </c>
      <c r="EM28" s="137">
        <v>0</v>
      </c>
      <c r="EN28" s="87">
        <f t="shared" si="133"/>
        <v>104380.61</v>
      </c>
      <c r="EO28" s="137">
        <v>100402.2</v>
      </c>
      <c r="EP28" s="137">
        <v>3978.41</v>
      </c>
      <c r="EQ28" s="91">
        <f t="shared" si="111"/>
        <v>1.0722810819350967</v>
      </c>
      <c r="ER28" s="91">
        <f t="shared" si="112"/>
        <v>1.0722810819350967</v>
      </c>
      <c r="ES28" s="91" t="str">
        <f t="shared" si="112"/>
        <v xml:space="preserve"> </v>
      </c>
      <c r="ET28" s="91" t="str">
        <f t="shared" si="113"/>
        <v>СВ.200</v>
      </c>
      <c r="EU28" s="91" t="str">
        <f t="shared" si="113"/>
        <v>СВ.200</v>
      </c>
      <c r="EV28" s="91">
        <f t="shared" si="113"/>
        <v>0</v>
      </c>
      <c r="EW28" s="87">
        <f t="shared" si="134"/>
        <v>0</v>
      </c>
      <c r="EX28" s="137">
        <v>0</v>
      </c>
      <c r="EY28" s="137">
        <v>0</v>
      </c>
      <c r="EZ28" s="87">
        <f t="shared" si="135"/>
        <v>0</v>
      </c>
      <c r="FA28" s="137">
        <v>0</v>
      </c>
      <c r="FB28" s="137">
        <v>0</v>
      </c>
      <c r="FC28" s="87">
        <f t="shared" si="136"/>
        <v>0</v>
      </c>
      <c r="FD28" s="137">
        <v>0</v>
      </c>
      <c r="FE28" s="137">
        <v>0</v>
      </c>
      <c r="FF28" s="91" t="str">
        <f>IF(EW28=0," ",IF(EZ28/EW28*100&gt;200,"СВ.200",EZ28/EW28))</f>
        <v xml:space="preserve"> </v>
      </c>
      <c r="FG28" s="91" t="str">
        <f t="shared" si="114"/>
        <v xml:space="preserve"> </v>
      </c>
      <c r="FH28" s="91" t="str">
        <f t="shared" si="150"/>
        <v xml:space="preserve"> </v>
      </c>
      <c r="FI28" s="91" t="str">
        <f t="shared" si="152"/>
        <v xml:space="preserve"> </v>
      </c>
      <c r="FJ28" s="91" t="str">
        <f t="shared" si="138"/>
        <v xml:space="preserve"> </v>
      </c>
      <c r="FK28" s="91" t="str">
        <f t="shared" si="138"/>
        <v xml:space="preserve"> </v>
      </c>
      <c r="FL28" s="87">
        <f t="shared" si="139"/>
        <v>26000</v>
      </c>
      <c r="FM28" s="87"/>
      <c r="FN28" s="94">
        <v>26000</v>
      </c>
      <c r="FO28" s="87">
        <f t="shared" si="140"/>
        <v>26000</v>
      </c>
      <c r="FP28" s="87"/>
      <c r="FQ28" s="94">
        <v>26000</v>
      </c>
      <c r="FR28" s="87">
        <f t="shared" si="141"/>
        <v>272548.29000000004</v>
      </c>
      <c r="FS28" s="87">
        <v>0</v>
      </c>
      <c r="FT28" s="87">
        <v>272548.29000000004</v>
      </c>
      <c r="FU28" s="91">
        <f t="shared" si="30"/>
        <v>1</v>
      </c>
      <c r="FV28" s="91" t="str">
        <f t="shared" si="30"/>
        <v xml:space="preserve"> </v>
      </c>
      <c r="FW28" s="103">
        <f t="shared" si="30"/>
        <v>1</v>
      </c>
      <c r="FX28" s="91">
        <f t="shared" si="151"/>
        <v>9.5395938826106724E-2</v>
      </c>
      <c r="FY28" s="91" t="str">
        <f t="shared" si="142"/>
        <v xml:space="preserve"> </v>
      </c>
      <c r="FZ28" s="91">
        <f t="shared" si="142"/>
        <v>9.5395938826106724E-2</v>
      </c>
      <c r="GA28" s="252">
        <f>I28/'[1]исп.мун.образ01.01.2025-налогов'!I28</f>
        <v>0.22734532638247412</v>
      </c>
      <c r="GB28" s="253">
        <f>J28/'[1]исп.мун.образ01.01.2025-налогов'!J28</f>
        <v>0.27213131906640742</v>
      </c>
      <c r="GC28" s="253">
        <f>K28/'[1]исп.мун.образ01.01.2025-налогов'!K28</f>
        <v>0.15262630793148782</v>
      </c>
      <c r="GD28" s="254">
        <f>F28/'[1]исп.мун.образ01.01.2025-налогов'!F28</f>
        <v>0.1960066259187509</v>
      </c>
      <c r="GE28" s="253">
        <f>G28/'[1]исп.мун.образ01.01.2025-налогов'!G28</f>
        <v>0.250837942109149</v>
      </c>
      <c r="GF28" s="253">
        <f>H28/'[1]исп.мун.образ01.01.2025-налогов'!H28</f>
        <v>7.5394134695927359E-2</v>
      </c>
      <c r="GG28" s="96">
        <f t="shared" si="32"/>
        <v>0.33138648493233952</v>
      </c>
      <c r="GH28" s="91">
        <f t="shared" si="32"/>
        <v>0.40039222865362939</v>
      </c>
      <c r="GI28" s="91">
        <f t="shared" si="32"/>
        <v>0.12611750584178696</v>
      </c>
      <c r="GJ28" s="96">
        <f t="shared" si="33"/>
        <v>0.27697818370333693</v>
      </c>
      <c r="GK28" s="91">
        <f t="shared" si="33"/>
        <v>0.28769050274833863</v>
      </c>
      <c r="GL28" s="91">
        <f t="shared" si="33"/>
        <v>0.19858058083877336</v>
      </c>
      <c r="GM28" s="96">
        <f t="shared" si="115"/>
        <v>2.2744145588177524E-2</v>
      </c>
      <c r="GN28" s="91">
        <f t="shared" si="115"/>
        <v>2.9527161055706196E-2</v>
      </c>
      <c r="GO28" s="91">
        <f t="shared" si="115"/>
        <v>2.5669460524602125E-3</v>
      </c>
      <c r="GP28" s="96">
        <f t="shared" si="76"/>
        <v>7.3693570880528714E-3</v>
      </c>
      <c r="GQ28" s="91">
        <f t="shared" si="34"/>
        <v>6.8989290159836066E-3</v>
      </c>
      <c r="GR28" s="91">
        <f t="shared" si="34"/>
        <v>1.081216279758191E-2</v>
      </c>
      <c r="GS28" s="96">
        <f t="shared" si="35"/>
        <v>8.1910081970815035E-2</v>
      </c>
      <c r="GT28" s="91">
        <f t="shared" si="35"/>
        <v>0.10826089079442926</v>
      </c>
      <c r="GU28" s="91">
        <f t="shared" si="35"/>
        <v>3.5252500171119158E-3</v>
      </c>
      <c r="GV28" s="96">
        <f t="shared" si="36"/>
        <v>0.25168760060158346</v>
      </c>
      <c r="GW28" s="91">
        <f t="shared" si="36"/>
        <v>0.27860901049938652</v>
      </c>
      <c r="GX28" s="91">
        <f t="shared" si="36"/>
        <v>5.4664529046701313E-2</v>
      </c>
      <c r="GY28" s="96">
        <f t="shared" si="37"/>
        <v>3.7031320713604124E-3</v>
      </c>
      <c r="GZ28" s="91">
        <f t="shared" si="37"/>
        <v>4.7594313001083979E-3</v>
      </c>
      <c r="HA28" s="103">
        <f t="shared" si="37"/>
        <v>5.6099559682312868E-4</v>
      </c>
      <c r="HB28" s="96">
        <f t="shared" si="38"/>
        <v>9.7049408067711521E-3</v>
      </c>
      <c r="HC28" s="91">
        <f t="shared" si="38"/>
        <v>1.1031032656984864E-2</v>
      </c>
      <c r="HD28" s="91" t="str">
        <f t="shared" si="38"/>
        <v xml:space="preserve"> </v>
      </c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</row>
    <row r="29" spans="1:238" s="70" customFormat="1" ht="15.75" outlineLevel="1" x14ac:dyDescent="0.2">
      <c r="A29" s="85">
        <v>18</v>
      </c>
      <c r="B29" s="86" t="s">
        <v>105</v>
      </c>
      <c r="C29" s="87">
        <f t="shared" si="116"/>
        <v>5213905.12</v>
      </c>
      <c r="D29" s="94">
        <v>3454071.27</v>
      </c>
      <c r="E29" s="94">
        <v>1759833.85</v>
      </c>
      <c r="F29" s="87">
        <f t="shared" si="80"/>
        <v>5455842.2199999997</v>
      </c>
      <c r="G29" s="94">
        <v>3708554.88</v>
      </c>
      <c r="H29" s="94">
        <v>1747287.34</v>
      </c>
      <c r="I29" s="87">
        <f t="shared" si="81"/>
        <v>4616992.34</v>
      </c>
      <c r="J29" s="94">
        <v>3313777.5900000003</v>
      </c>
      <c r="K29" s="94">
        <v>1303214.75</v>
      </c>
      <c r="L29" s="91">
        <f t="shared" si="82"/>
        <v>1.0464022828248167</v>
      </c>
      <c r="M29" s="91">
        <f t="shared" si="82"/>
        <v>1.0736764212743068</v>
      </c>
      <c r="N29" s="91">
        <f t="shared" si="82"/>
        <v>0.99287062809935156</v>
      </c>
      <c r="O29" s="91">
        <f t="shared" si="83"/>
        <v>1.1816875182426663</v>
      </c>
      <c r="P29" s="91">
        <f t="shared" si="83"/>
        <v>1.1191321020430944</v>
      </c>
      <c r="Q29" s="91">
        <f t="shared" si="83"/>
        <v>1.3407516604611789</v>
      </c>
      <c r="R29" s="87">
        <f>S29+T29</f>
        <v>386568.68</v>
      </c>
      <c r="S29" s="137">
        <v>234568.68</v>
      </c>
      <c r="T29" s="137">
        <v>152000</v>
      </c>
      <c r="U29" s="87">
        <f t="shared" si="84"/>
        <v>387623.83999999997</v>
      </c>
      <c r="V29" s="137">
        <v>236179.44</v>
      </c>
      <c r="W29" s="137">
        <v>151444.4</v>
      </c>
      <c r="X29" s="87">
        <f t="shared" si="85"/>
        <v>268470.7</v>
      </c>
      <c r="Y29" s="137">
        <v>197235.76</v>
      </c>
      <c r="Z29" s="137">
        <v>71234.94</v>
      </c>
      <c r="AA29" s="91">
        <f t="shared" si="86"/>
        <v>1.0027295537755412</v>
      </c>
      <c r="AB29" s="91">
        <f t="shared" si="86"/>
        <v>1.0068669014124136</v>
      </c>
      <c r="AC29" s="91">
        <f t="shared" si="86"/>
        <v>0.99634473684210523</v>
      </c>
      <c r="AD29" s="91">
        <f t="shared" si="153"/>
        <v>1.4438217652801588</v>
      </c>
      <c r="AE29" s="91">
        <f t="shared" si="153"/>
        <v>1.1974473594443522</v>
      </c>
      <c r="AF29" s="91" t="str">
        <f t="shared" si="153"/>
        <v>СВ.200</v>
      </c>
      <c r="AG29" s="87">
        <f t="shared" si="118"/>
        <v>346279.15</v>
      </c>
      <c r="AH29" s="137">
        <v>7000</v>
      </c>
      <c r="AI29" s="137">
        <v>339279.15</v>
      </c>
      <c r="AJ29" s="87">
        <f t="shared" si="119"/>
        <v>277906.85000000003</v>
      </c>
      <c r="AK29" s="137">
        <v>6380.7</v>
      </c>
      <c r="AL29" s="137">
        <v>271526.15000000002</v>
      </c>
      <c r="AM29" s="87">
        <f t="shared" si="120"/>
        <v>217510.91</v>
      </c>
      <c r="AN29" s="137">
        <v>2844.9</v>
      </c>
      <c r="AO29" s="137">
        <v>214666.01</v>
      </c>
      <c r="AP29" s="91">
        <f t="shared" si="88"/>
        <v>0.80255149638665801</v>
      </c>
      <c r="AQ29" s="91">
        <f t="shared" si="88"/>
        <v>0.91152857142857135</v>
      </c>
      <c r="AR29" s="91">
        <f t="shared" si="88"/>
        <v>0.80030308375861003</v>
      </c>
      <c r="AS29" s="91">
        <f t="shared" si="154"/>
        <v>1.2776685546485922</v>
      </c>
      <c r="AT29" s="91" t="str">
        <f t="shared" si="89"/>
        <v>СВ.200</v>
      </c>
      <c r="AU29" s="91">
        <f t="shared" si="89"/>
        <v>1.2648772388325473</v>
      </c>
      <c r="AV29" s="87">
        <f t="shared" si="121"/>
        <v>613707</v>
      </c>
      <c r="AW29" s="137">
        <v>613707</v>
      </c>
      <c r="AX29" s="137">
        <v>0</v>
      </c>
      <c r="AY29" s="87">
        <f t="shared" si="90"/>
        <v>718658.39</v>
      </c>
      <c r="AZ29" s="137">
        <v>718658.39</v>
      </c>
      <c r="BA29" s="137">
        <v>0</v>
      </c>
      <c r="BB29" s="87">
        <f t="shared" si="91"/>
        <v>311631.58</v>
      </c>
      <c r="BC29" s="137">
        <v>311631.58</v>
      </c>
      <c r="BD29" s="137">
        <v>0</v>
      </c>
      <c r="BE29" s="91">
        <f t="shared" si="92"/>
        <v>1.1710122094093762</v>
      </c>
      <c r="BF29" s="91">
        <f t="shared" si="93"/>
        <v>1.1710122094093762</v>
      </c>
      <c r="BG29" s="91" t="str">
        <f t="shared" si="93"/>
        <v xml:space="preserve"> </v>
      </c>
      <c r="BH29" s="91" t="str">
        <f t="shared" si="143"/>
        <v>СВ.200</v>
      </c>
      <c r="BI29" s="91" t="str">
        <f t="shared" si="147"/>
        <v>СВ.200</v>
      </c>
      <c r="BJ29" s="91" t="str">
        <f t="shared" si="144"/>
        <v xml:space="preserve"> </v>
      </c>
      <c r="BK29" s="87">
        <f t="shared" si="122"/>
        <v>5694.95</v>
      </c>
      <c r="BL29" s="137">
        <v>5694.95</v>
      </c>
      <c r="BM29" s="264"/>
      <c r="BN29" s="87">
        <f t="shared" si="94"/>
        <v>6371.26</v>
      </c>
      <c r="BO29" s="137">
        <v>6371.26</v>
      </c>
      <c r="BP29" s="264"/>
      <c r="BQ29" s="87">
        <f t="shared" si="95"/>
        <v>14051.38</v>
      </c>
      <c r="BR29" s="137">
        <v>14051.38</v>
      </c>
      <c r="BS29" s="264">
        <v>0</v>
      </c>
      <c r="BT29" s="91">
        <f t="shared" si="96"/>
        <v>1.1187560909226597</v>
      </c>
      <c r="BU29" s="91">
        <f t="shared" si="97"/>
        <v>1.1187560909226597</v>
      </c>
      <c r="BV29" s="91" t="str">
        <f t="shared" si="97"/>
        <v xml:space="preserve"> </v>
      </c>
      <c r="BW29" s="91">
        <f t="shared" si="98"/>
        <v>0.45342592684846617</v>
      </c>
      <c r="BX29" s="91">
        <f t="shared" si="98"/>
        <v>0.45342592684846617</v>
      </c>
      <c r="BY29" s="91" t="str">
        <f t="shared" si="98"/>
        <v xml:space="preserve"> </v>
      </c>
      <c r="BZ29" s="87">
        <f t="shared" si="123"/>
        <v>1848307.58</v>
      </c>
      <c r="CA29" s="137">
        <v>1056897.58</v>
      </c>
      <c r="CB29" s="137">
        <v>791410</v>
      </c>
      <c r="CC29" s="87">
        <f t="shared" si="124"/>
        <v>1906261.8599999999</v>
      </c>
      <c r="CD29" s="137">
        <v>1052733.24</v>
      </c>
      <c r="CE29" s="137">
        <v>853528.62</v>
      </c>
      <c r="CF29" s="87">
        <f t="shared" si="125"/>
        <v>2029742.62</v>
      </c>
      <c r="CG29" s="137">
        <v>1281348.5</v>
      </c>
      <c r="CH29" s="137">
        <v>748394.12</v>
      </c>
      <c r="CI29" s="91">
        <f t="shared" si="99"/>
        <v>1.0313553223646899</v>
      </c>
      <c r="CJ29" s="91">
        <f t="shared" si="99"/>
        <v>0.99605984526901836</v>
      </c>
      <c r="CK29" s="91">
        <f>IF(CB29=0," ",IF(CE29/CB29*100&gt;200,"СВ.200",CE29/CB29))</f>
        <v>1.0784910728952124</v>
      </c>
      <c r="CL29" s="91">
        <f t="shared" si="100"/>
        <v>0.93916432616466405</v>
      </c>
      <c r="CM29" s="91">
        <f t="shared" si="100"/>
        <v>0.8215822939660834</v>
      </c>
      <c r="CN29" s="91">
        <f t="shared" si="100"/>
        <v>1.1404801256322004</v>
      </c>
      <c r="CO29" s="87">
        <f t="shared" si="126"/>
        <v>1000</v>
      </c>
      <c r="CP29" s="137">
        <v>0</v>
      </c>
      <c r="CQ29" s="137">
        <v>1000</v>
      </c>
      <c r="CR29" s="87">
        <f t="shared" si="101"/>
        <v>1000</v>
      </c>
      <c r="CS29" s="137">
        <v>0</v>
      </c>
      <c r="CT29" s="137">
        <v>1000</v>
      </c>
      <c r="CU29" s="87">
        <f t="shared" si="102"/>
        <v>0</v>
      </c>
      <c r="CV29" s="137">
        <v>0</v>
      </c>
      <c r="CW29" s="137">
        <v>0</v>
      </c>
      <c r="CX29" s="91">
        <f t="shared" si="148"/>
        <v>1</v>
      </c>
      <c r="CY29" s="91" t="str">
        <f t="shared" si="148"/>
        <v xml:space="preserve"> </v>
      </c>
      <c r="CZ29" s="91">
        <f t="shared" si="148"/>
        <v>1</v>
      </c>
      <c r="DA29" s="91" t="str">
        <f t="shared" si="104"/>
        <v xml:space="preserve"> </v>
      </c>
      <c r="DB29" s="91" t="str">
        <f t="shared" si="104"/>
        <v xml:space="preserve"> </v>
      </c>
      <c r="DC29" s="91" t="str">
        <f t="shared" si="104"/>
        <v xml:space="preserve"> </v>
      </c>
      <c r="DD29" s="87">
        <f t="shared" si="127"/>
        <v>390900</v>
      </c>
      <c r="DE29" s="137">
        <v>196900</v>
      </c>
      <c r="DF29" s="137">
        <v>194000</v>
      </c>
      <c r="DG29" s="87">
        <f t="shared" si="105"/>
        <v>441734.2</v>
      </c>
      <c r="DH29" s="137">
        <v>247036.67</v>
      </c>
      <c r="DI29" s="137">
        <v>194697.53</v>
      </c>
      <c r="DJ29" s="87">
        <f t="shared" si="106"/>
        <v>122419.07999999999</v>
      </c>
      <c r="DK29" s="137">
        <v>71584.59</v>
      </c>
      <c r="DL29" s="137">
        <v>50834.49</v>
      </c>
      <c r="DM29" s="91">
        <f t="shared" si="155"/>
        <v>1.1300440010232797</v>
      </c>
      <c r="DN29" s="91">
        <f t="shared" si="155"/>
        <v>1.2546301168105638</v>
      </c>
      <c r="DO29" s="91">
        <f t="shared" si="155"/>
        <v>1.0035955154639176</v>
      </c>
      <c r="DP29" s="91" t="str">
        <f t="shared" si="156"/>
        <v>СВ.200</v>
      </c>
      <c r="DQ29" s="91" t="str">
        <f t="shared" si="156"/>
        <v>СВ.200</v>
      </c>
      <c r="DR29" s="91" t="str">
        <f t="shared" si="156"/>
        <v>СВ.200</v>
      </c>
      <c r="DS29" s="251">
        <f t="shared" si="128"/>
        <v>73030</v>
      </c>
      <c r="DT29" s="137">
        <v>0</v>
      </c>
      <c r="DU29" s="137">
        <v>73030</v>
      </c>
      <c r="DV29" s="251">
        <f t="shared" si="129"/>
        <v>73030</v>
      </c>
      <c r="DW29" s="137">
        <v>0</v>
      </c>
      <c r="DX29" s="137">
        <v>73030</v>
      </c>
      <c r="DY29" s="251">
        <f t="shared" si="130"/>
        <v>0</v>
      </c>
      <c r="DZ29" s="137">
        <v>0</v>
      </c>
      <c r="EA29" s="137">
        <v>0</v>
      </c>
      <c r="EB29" s="91">
        <f t="shared" si="149"/>
        <v>1</v>
      </c>
      <c r="EC29" s="91" t="str">
        <f t="shared" si="146"/>
        <v xml:space="preserve"> </v>
      </c>
      <c r="ED29" s="91">
        <f t="shared" si="146"/>
        <v>1</v>
      </c>
      <c r="EE29" s="91" t="str">
        <f t="shared" si="110"/>
        <v xml:space="preserve"> </v>
      </c>
      <c r="EF29" s="91" t="str">
        <f t="shared" si="110"/>
        <v xml:space="preserve"> </v>
      </c>
      <c r="EG29" s="91" t="str">
        <f t="shared" si="110"/>
        <v xml:space="preserve"> </v>
      </c>
      <c r="EH29" s="87">
        <f t="shared" si="131"/>
        <v>220303.06</v>
      </c>
      <c r="EI29" s="137">
        <v>220303.06</v>
      </c>
      <c r="EJ29" s="137">
        <v>0</v>
      </c>
      <c r="EK29" s="87">
        <f t="shared" si="132"/>
        <v>225309.28</v>
      </c>
      <c r="EL29" s="137">
        <v>225309.28</v>
      </c>
      <c r="EM29" s="137">
        <v>0</v>
      </c>
      <c r="EN29" s="87">
        <f t="shared" si="133"/>
        <v>261324.68</v>
      </c>
      <c r="EO29" s="137">
        <v>259885.8</v>
      </c>
      <c r="EP29" s="137">
        <v>1438.88</v>
      </c>
      <c r="EQ29" s="91">
        <f t="shared" si="111"/>
        <v>1.0227242417785753</v>
      </c>
      <c r="ER29" s="91">
        <f t="shared" si="112"/>
        <v>1.0227242417785753</v>
      </c>
      <c r="ES29" s="91" t="str">
        <f t="shared" si="112"/>
        <v xml:space="preserve"> </v>
      </c>
      <c r="ET29" s="91">
        <f t="shared" si="113"/>
        <v>0.86218140590471593</v>
      </c>
      <c r="EU29" s="91">
        <f t="shared" si="113"/>
        <v>0.86695494713447219</v>
      </c>
      <c r="EV29" s="91">
        <f t="shared" si="113"/>
        <v>0</v>
      </c>
      <c r="EW29" s="87">
        <f t="shared" si="134"/>
        <v>1279000</v>
      </c>
      <c r="EX29" s="137">
        <v>1119000</v>
      </c>
      <c r="EY29" s="137">
        <v>160000</v>
      </c>
      <c r="EZ29" s="87">
        <f t="shared" si="135"/>
        <v>1330728.24</v>
      </c>
      <c r="FA29" s="137">
        <v>1177782.3</v>
      </c>
      <c r="FB29" s="137">
        <v>152945.94</v>
      </c>
      <c r="FC29" s="87">
        <f t="shared" si="136"/>
        <v>1318597.3900000001</v>
      </c>
      <c r="FD29" s="137">
        <v>1175195.08</v>
      </c>
      <c r="FE29" s="137">
        <v>143402.31</v>
      </c>
      <c r="FF29" s="91">
        <f>IF(EW29=0," ",IF(EZ29/EW29*100&gt;200,"СВ.200",EZ29/EW29))</f>
        <v>1.0404442845973416</v>
      </c>
      <c r="FG29" s="91">
        <f t="shared" si="114"/>
        <v>1.0525310991957104</v>
      </c>
      <c r="FH29" s="91">
        <f t="shared" si="150"/>
        <v>1.0461212635000314</v>
      </c>
      <c r="FI29" s="91">
        <f t="shared" si="152"/>
        <v>1.0091998134472266</v>
      </c>
      <c r="FJ29" s="91">
        <f t="shared" si="138"/>
        <v>1.0022015238525335</v>
      </c>
      <c r="FK29" s="91">
        <f t="shared" si="138"/>
        <v>1.0665514383973314</v>
      </c>
      <c r="FL29" s="87">
        <f t="shared" si="139"/>
        <v>49114.7</v>
      </c>
      <c r="FM29" s="87"/>
      <c r="FN29" s="94">
        <v>49114.7</v>
      </c>
      <c r="FO29" s="87">
        <f t="shared" si="140"/>
        <v>49114.7</v>
      </c>
      <c r="FP29" s="87"/>
      <c r="FQ29" s="94">
        <v>49114.7</v>
      </c>
      <c r="FR29" s="87">
        <f t="shared" si="141"/>
        <v>73244</v>
      </c>
      <c r="FS29" s="87">
        <v>0</v>
      </c>
      <c r="FT29" s="87">
        <v>73244</v>
      </c>
      <c r="FU29" s="91">
        <f t="shared" si="30"/>
        <v>1</v>
      </c>
      <c r="FV29" s="91" t="str">
        <f t="shared" si="30"/>
        <v xml:space="preserve"> </v>
      </c>
      <c r="FW29" s="103">
        <f t="shared" si="30"/>
        <v>1</v>
      </c>
      <c r="FX29" s="91">
        <f t="shared" si="151"/>
        <v>0.67056277647315821</v>
      </c>
      <c r="FY29" s="91" t="str">
        <f t="shared" si="142"/>
        <v xml:space="preserve"> </v>
      </c>
      <c r="FZ29" s="91">
        <f t="shared" si="142"/>
        <v>0.67056277647315821</v>
      </c>
      <c r="GA29" s="252">
        <f>I29/'[1]исп.мун.образ01.01.2025-налогов'!I29</f>
        <v>0.10752702256375658</v>
      </c>
      <c r="GB29" s="253">
        <f>J29/'[1]исп.мун.образ01.01.2025-налогов'!J29</f>
        <v>0.14969771123702494</v>
      </c>
      <c r="GC29" s="253">
        <f>K29/'[1]исп.мун.образ01.01.2025-налогов'!K29</f>
        <v>6.2650003434389909E-2</v>
      </c>
      <c r="GD29" s="254">
        <f>F29/'[1]исп.мун.образ01.01.2025-налогов'!F29</f>
        <v>0.11016469942570147</v>
      </c>
      <c r="GE29" s="253">
        <f>G29/'[1]исп.мун.образ01.01.2025-налогов'!G29</f>
        <v>0.14410136942437732</v>
      </c>
      <c r="GF29" s="253">
        <f>H29/'[1]исп.мун.образ01.01.2025-налогов'!H29</f>
        <v>7.3450376495262967E-2</v>
      </c>
      <c r="GG29" s="96">
        <f t="shared" si="32"/>
        <v>5.8148396234939392E-2</v>
      </c>
      <c r="GH29" s="91">
        <f t="shared" si="32"/>
        <v>5.9519914853428647E-2</v>
      </c>
      <c r="GI29" s="91">
        <f t="shared" si="32"/>
        <v>5.4660937500899218E-2</v>
      </c>
      <c r="GJ29" s="96">
        <f t="shared" si="33"/>
        <v>7.1047479815132916E-2</v>
      </c>
      <c r="GK29" s="91">
        <f t="shared" si="33"/>
        <v>6.3685033022890039E-2</v>
      </c>
      <c r="GL29" s="91">
        <f t="shared" si="33"/>
        <v>8.6674009782500908E-2</v>
      </c>
      <c r="GM29" s="96">
        <f t="shared" si="115"/>
        <v>6.7496663856280087E-2</v>
      </c>
      <c r="GN29" s="91">
        <f t="shared" si="115"/>
        <v>9.4041187598229839E-2</v>
      </c>
      <c r="GO29" s="91" t="str">
        <f t="shared" si="115"/>
        <v xml:space="preserve"> </v>
      </c>
      <c r="GP29" s="96">
        <f t="shared" si="76"/>
        <v>0.13172272236274457</v>
      </c>
      <c r="GQ29" s="91">
        <f t="shared" si="34"/>
        <v>0.19378394367997057</v>
      </c>
      <c r="GR29" s="91" t="str">
        <f t="shared" si="34"/>
        <v xml:space="preserve"> </v>
      </c>
      <c r="GS29" s="96" t="str">
        <f t="shared" si="35"/>
        <v xml:space="preserve"> </v>
      </c>
      <c r="GT29" s="91" t="str">
        <f t="shared" si="35"/>
        <v xml:space="preserve"> </v>
      </c>
      <c r="GU29" s="91" t="str">
        <f t="shared" si="35"/>
        <v xml:space="preserve"> </v>
      </c>
      <c r="GV29" s="96">
        <f t="shared" si="36"/>
        <v>1.8328975796517812E-4</v>
      </c>
      <c r="GW29" s="91" t="str">
        <f t="shared" si="36"/>
        <v xml:space="preserve"> </v>
      </c>
      <c r="GX29" s="91">
        <f t="shared" si="36"/>
        <v>5.723157131098998E-4</v>
      </c>
      <c r="GY29" s="96">
        <f t="shared" si="37"/>
        <v>5.6600631050646277E-2</v>
      </c>
      <c r="GZ29" s="91">
        <f t="shared" si="37"/>
        <v>7.8425842695133918E-2</v>
      </c>
      <c r="HA29" s="103">
        <f t="shared" si="37"/>
        <v>1.1041004561987962E-3</v>
      </c>
      <c r="HB29" s="96">
        <f t="shared" si="38"/>
        <v>4.1296883398508545E-2</v>
      </c>
      <c r="HC29" s="91">
        <f t="shared" si="38"/>
        <v>6.0753929034481485E-2</v>
      </c>
      <c r="HD29" s="91" t="str">
        <f t="shared" si="38"/>
        <v xml:space="preserve"> </v>
      </c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</row>
    <row r="30" spans="1:238" s="70" customFormat="1" ht="15.75" outlineLevel="1" x14ac:dyDescent="0.2">
      <c r="A30" s="85">
        <v>19</v>
      </c>
      <c r="B30" s="86" t="s">
        <v>106</v>
      </c>
      <c r="C30" s="87">
        <f t="shared" si="116"/>
        <v>42949787.780000001</v>
      </c>
      <c r="D30" s="94">
        <v>29146633.279999997</v>
      </c>
      <c r="E30" s="94">
        <v>13803154.5</v>
      </c>
      <c r="F30" s="87">
        <f t="shared" si="80"/>
        <v>43068895.350000001</v>
      </c>
      <c r="G30" s="94">
        <v>29139296</v>
      </c>
      <c r="H30" s="94">
        <v>13929599.35</v>
      </c>
      <c r="I30" s="87">
        <f t="shared" si="81"/>
        <v>42905659.540000007</v>
      </c>
      <c r="J30" s="94">
        <v>26884084.560000002</v>
      </c>
      <c r="K30" s="94">
        <v>16021574.98</v>
      </c>
      <c r="L30" s="91">
        <f t="shared" si="82"/>
        <v>1.0027731818049974</v>
      </c>
      <c r="M30" s="91">
        <f t="shared" si="82"/>
        <v>0.99974826320661081</v>
      </c>
      <c r="N30" s="91">
        <f t="shared" si="82"/>
        <v>1.0091605763015983</v>
      </c>
      <c r="O30" s="91">
        <f t="shared" si="83"/>
        <v>1.0038045286274604</v>
      </c>
      <c r="P30" s="91">
        <f t="shared" si="83"/>
        <v>1.0838864881177861</v>
      </c>
      <c r="Q30" s="91">
        <f t="shared" si="83"/>
        <v>0.86942759169361006</v>
      </c>
      <c r="R30" s="87">
        <f t="shared" si="117"/>
        <v>6412419.1699999999</v>
      </c>
      <c r="S30" s="137">
        <v>3721515</v>
      </c>
      <c r="T30" s="137">
        <v>2690904.17</v>
      </c>
      <c r="U30" s="87">
        <f t="shared" si="84"/>
        <v>7766022.0499999998</v>
      </c>
      <c r="V30" s="137">
        <v>4924536.42</v>
      </c>
      <c r="W30" s="137">
        <v>2841485.63</v>
      </c>
      <c r="X30" s="87">
        <f t="shared" si="85"/>
        <v>8575551.2699999996</v>
      </c>
      <c r="Y30" s="137">
        <v>4680222.51</v>
      </c>
      <c r="Z30" s="137">
        <v>3895328.76</v>
      </c>
      <c r="AA30" s="91">
        <f t="shared" si="86"/>
        <v>1.211090829235357</v>
      </c>
      <c r="AB30" s="91">
        <f t="shared" si="86"/>
        <v>1.323261204106392</v>
      </c>
      <c r="AC30" s="91">
        <f t="shared" si="86"/>
        <v>1.055959428685266</v>
      </c>
      <c r="AD30" s="91">
        <f t="shared" si="153"/>
        <v>0.90560032882877284</v>
      </c>
      <c r="AE30" s="91">
        <f t="shared" si="153"/>
        <v>1.0522013450168206</v>
      </c>
      <c r="AF30" s="91">
        <f t="shared" si="153"/>
        <v>0.72945977222215252</v>
      </c>
      <c r="AG30" s="87">
        <f t="shared" si="118"/>
        <v>1967902</v>
      </c>
      <c r="AH30" s="137">
        <v>592700</v>
      </c>
      <c r="AI30" s="137">
        <v>1375202</v>
      </c>
      <c r="AJ30" s="87">
        <f t="shared" si="119"/>
        <v>1945347.5300000003</v>
      </c>
      <c r="AK30" s="137">
        <v>592615.37</v>
      </c>
      <c r="AL30" s="137">
        <v>1352732.1600000001</v>
      </c>
      <c r="AM30" s="87">
        <f t="shared" si="120"/>
        <v>1556470.3199999998</v>
      </c>
      <c r="AN30" s="137">
        <v>542763.92000000004</v>
      </c>
      <c r="AO30" s="137">
        <v>1013706.3999999999</v>
      </c>
      <c r="AP30" s="91">
        <f t="shared" si="88"/>
        <v>0.98853882459594034</v>
      </c>
      <c r="AQ30" s="91">
        <f t="shared" si="88"/>
        <v>0.99985721275518813</v>
      </c>
      <c r="AR30" s="91">
        <f t="shared" si="88"/>
        <v>0.98366069857373695</v>
      </c>
      <c r="AS30" s="91">
        <f t="shared" si="154"/>
        <v>1.2498455672447391</v>
      </c>
      <c r="AT30" s="91">
        <f t="shared" si="89"/>
        <v>1.0918473910351298</v>
      </c>
      <c r="AU30" s="91">
        <f t="shared" si="89"/>
        <v>1.3344417673598592</v>
      </c>
      <c r="AV30" s="87">
        <f t="shared" si="121"/>
        <v>2302637.67</v>
      </c>
      <c r="AW30" s="137">
        <v>554550</v>
      </c>
      <c r="AX30" s="137">
        <v>1748087.67</v>
      </c>
      <c r="AY30" s="87">
        <f t="shared" si="90"/>
        <v>2378210.4899999998</v>
      </c>
      <c r="AZ30" s="137">
        <v>569509.57999999996</v>
      </c>
      <c r="BA30" s="137">
        <v>1808700.91</v>
      </c>
      <c r="BB30" s="87">
        <f t="shared" si="91"/>
        <v>2408099.92</v>
      </c>
      <c r="BC30" s="137">
        <v>853076.74</v>
      </c>
      <c r="BD30" s="137">
        <v>1555023.18</v>
      </c>
      <c r="BE30" s="91">
        <f t="shared" si="92"/>
        <v>1.0328201092966571</v>
      </c>
      <c r="BF30" s="91">
        <f t="shared" si="93"/>
        <v>1.0269760706879452</v>
      </c>
      <c r="BG30" s="91">
        <f t="shared" si="93"/>
        <v>1.0346740275331843</v>
      </c>
      <c r="BH30" s="91">
        <f t="shared" si="143"/>
        <v>0.98758796105105129</v>
      </c>
      <c r="BI30" s="91">
        <f t="shared" si="147"/>
        <v>0.66759478168400177</v>
      </c>
      <c r="BJ30" s="91">
        <f t="shared" si="144"/>
        <v>1.1631343720548268</v>
      </c>
      <c r="BK30" s="87">
        <f t="shared" si="122"/>
        <v>697400</v>
      </c>
      <c r="BL30" s="137">
        <v>697400</v>
      </c>
      <c r="BM30" s="264"/>
      <c r="BN30" s="87">
        <f t="shared" si="94"/>
        <v>807941.3</v>
      </c>
      <c r="BO30" s="137">
        <v>807941.3</v>
      </c>
      <c r="BP30" s="264"/>
      <c r="BQ30" s="87">
        <f t="shared" si="95"/>
        <v>523848.27</v>
      </c>
      <c r="BR30" s="137">
        <v>523848.27</v>
      </c>
      <c r="BS30" s="264">
        <v>0</v>
      </c>
      <c r="BT30" s="91">
        <f t="shared" si="96"/>
        <v>1.1585048752509322</v>
      </c>
      <c r="BU30" s="91">
        <f t="shared" si="97"/>
        <v>1.1585048752509322</v>
      </c>
      <c r="BV30" s="91" t="str">
        <f t="shared" si="97"/>
        <v xml:space="preserve"> </v>
      </c>
      <c r="BW30" s="91">
        <f t="shared" si="98"/>
        <v>1.5423193055500595</v>
      </c>
      <c r="BX30" s="91">
        <f t="shared" si="98"/>
        <v>1.5423193055500595</v>
      </c>
      <c r="BY30" s="91" t="str">
        <f t="shared" si="98"/>
        <v xml:space="preserve"> </v>
      </c>
      <c r="BZ30" s="87">
        <f t="shared" si="123"/>
        <v>21655963.199999999</v>
      </c>
      <c r="CA30" s="137">
        <v>17056261.579999998</v>
      </c>
      <c r="CB30" s="137">
        <v>4599701.62</v>
      </c>
      <c r="CC30" s="87">
        <f t="shared" si="124"/>
        <v>20320089.620000001</v>
      </c>
      <c r="CD30" s="137">
        <v>16040273.640000001</v>
      </c>
      <c r="CE30" s="137">
        <v>4279815.9799999995</v>
      </c>
      <c r="CF30" s="87">
        <f t="shared" si="125"/>
        <v>24157268.399999999</v>
      </c>
      <c r="CG30" s="137">
        <v>17990305.109999999</v>
      </c>
      <c r="CH30" s="137">
        <v>6166963.29</v>
      </c>
      <c r="CI30" s="91">
        <f t="shared" si="99"/>
        <v>0.93831382295662569</v>
      </c>
      <c r="CJ30" s="91">
        <f t="shared" si="99"/>
        <v>0.94043314033179848</v>
      </c>
      <c r="CK30" s="91">
        <f>IF(CB30=0," ",IF(CE30/CB30*100&gt;200,"СВ.200",CE30/CB30))</f>
        <v>0.93045513243530775</v>
      </c>
      <c r="CL30" s="91">
        <f t="shared" si="100"/>
        <v>0.84115841590765295</v>
      </c>
      <c r="CM30" s="91">
        <f t="shared" si="100"/>
        <v>0.89160653707223314</v>
      </c>
      <c r="CN30" s="91">
        <f t="shared" si="100"/>
        <v>0.69399083126372874</v>
      </c>
      <c r="CO30" s="87">
        <f t="shared" si="126"/>
        <v>2593754.64</v>
      </c>
      <c r="CP30" s="137">
        <v>2278754.7000000002</v>
      </c>
      <c r="CQ30" s="137">
        <v>314999.94</v>
      </c>
      <c r="CR30" s="87">
        <f t="shared" si="101"/>
        <v>2593702.94</v>
      </c>
      <c r="CS30" s="137">
        <v>2278703</v>
      </c>
      <c r="CT30" s="137">
        <v>314999.94</v>
      </c>
      <c r="CU30" s="87">
        <f t="shared" si="102"/>
        <v>406211.85</v>
      </c>
      <c r="CV30" s="137">
        <v>143632</v>
      </c>
      <c r="CW30" s="137">
        <v>262579.84999999998</v>
      </c>
      <c r="CX30" s="91">
        <f t="shared" si="148"/>
        <v>0.99998006750553703</v>
      </c>
      <c r="CY30" s="91">
        <f t="shared" si="148"/>
        <v>0.99997731216966868</v>
      </c>
      <c r="CZ30" s="91">
        <f t="shared" si="148"/>
        <v>1</v>
      </c>
      <c r="DA30" s="91" t="str">
        <f t="shared" si="104"/>
        <v>СВ.200</v>
      </c>
      <c r="DB30" s="91" t="str">
        <f t="shared" si="104"/>
        <v>СВ.200</v>
      </c>
      <c r="DC30" s="91">
        <f t="shared" si="104"/>
        <v>1.1996348539310995</v>
      </c>
      <c r="DD30" s="87">
        <f t="shared" si="127"/>
        <v>2524120.77</v>
      </c>
      <c r="DE30" s="137">
        <v>2204300</v>
      </c>
      <c r="DF30" s="137">
        <v>319820.77</v>
      </c>
      <c r="DG30" s="87">
        <f t="shared" si="105"/>
        <v>2165323.4500000002</v>
      </c>
      <c r="DH30" s="137">
        <v>1803090.05</v>
      </c>
      <c r="DI30" s="137">
        <v>362233.4</v>
      </c>
      <c r="DJ30" s="87">
        <f t="shared" si="106"/>
        <v>3963371.29</v>
      </c>
      <c r="DK30" s="137">
        <v>2586957.69</v>
      </c>
      <c r="DL30" s="137">
        <v>1376413.6</v>
      </c>
      <c r="DM30" s="91">
        <f t="shared" si="155"/>
        <v>0.85785255433716834</v>
      </c>
      <c r="DN30" s="91">
        <f t="shared" si="155"/>
        <v>0.81798759243297192</v>
      </c>
      <c r="DO30" s="91">
        <f t="shared" si="155"/>
        <v>1.1326137448796711</v>
      </c>
      <c r="DP30" s="91">
        <f t="shared" si="156"/>
        <v>0.5463337375086047</v>
      </c>
      <c r="DQ30" s="91">
        <f t="shared" si="156"/>
        <v>0.69699247767751471</v>
      </c>
      <c r="DR30" s="91">
        <f t="shared" si="156"/>
        <v>0.26317191286107605</v>
      </c>
      <c r="DS30" s="251">
        <f t="shared" si="128"/>
        <v>957155</v>
      </c>
      <c r="DT30" s="137">
        <v>537800</v>
      </c>
      <c r="DU30" s="137">
        <v>419355</v>
      </c>
      <c r="DV30" s="251">
        <f t="shared" si="129"/>
        <v>957153.77</v>
      </c>
      <c r="DW30" s="137">
        <v>537798.76</v>
      </c>
      <c r="DX30" s="137">
        <v>419355.01</v>
      </c>
      <c r="DY30" s="251">
        <f t="shared" si="130"/>
        <v>6011.84</v>
      </c>
      <c r="DZ30" s="137">
        <v>0</v>
      </c>
      <c r="EA30" s="137">
        <v>6011.84</v>
      </c>
      <c r="EB30" s="91">
        <f t="shared" si="149"/>
        <v>0.99999871494167614</v>
      </c>
      <c r="EC30" s="91">
        <f t="shared" si="146"/>
        <v>0.99999769431015251</v>
      </c>
      <c r="ED30" s="91">
        <f t="shared" si="146"/>
        <v>1.0000000238461446</v>
      </c>
      <c r="EE30" s="91" t="str">
        <f t="shared" si="110"/>
        <v>СВ.200</v>
      </c>
      <c r="EF30" s="91" t="str">
        <f t="shared" si="110"/>
        <v xml:space="preserve"> </v>
      </c>
      <c r="EG30" s="91" t="str">
        <f t="shared" si="110"/>
        <v>СВ.200</v>
      </c>
      <c r="EH30" s="87">
        <f t="shared" si="131"/>
        <v>1050694.08</v>
      </c>
      <c r="EI30" s="137">
        <v>464325</v>
      </c>
      <c r="EJ30" s="137">
        <v>586369.08000000007</v>
      </c>
      <c r="EK30" s="87">
        <f t="shared" si="132"/>
        <v>1091973.24</v>
      </c>
      <c r="EL30" s="137">
        <v>450420.18</v>
      </c>
      <c r="EM30" s="137">
        <v>641553.06000000006</v>
      </c>
      <c r="EN30" s="87">
        <f t="shared" si="133"/>
        <v>-1180329.5</v>
      </c>
      <c r="EO30" s="137">
        <v>-1209116.52</v>
      </c>
      <c r="EP30" s="137">
        <v>28787.02</v>
      </c>
      <c r="EQ30" s="91">
        <f t="shared" si="111"/>
        <v>1.0392875155440107</v>
      </c>
      <c r="ER30" s="91">
        <f t="shared" si="112"/>
        <v>0.97005369084154414</v>
      </c>
      <c r="ES30" s="91">
        <f t="shared" si="112"/>
        <v>1.0941113402500691</v>
      </c>
      <c r="ET30" s="91">
        <f t="shared" si="113"/>
        <v>-0.92514271650416258</v>
      </c>
      <c r="EU30" s="91">
        <f t="shared" si="113"/>
        <v>-0.37252007771757184</v>
      </c>
      <c r="EV30" s="91" t="str">
        <f t="shared" si="113"/>
        <v>СВ.200</v>
      </c>
      <c r="EW30" s="87">
        <f t="shared" si="134"/>
        <v>4800</v>
      </c>
      <c r="EX30" s="137">
        <v>0</v>
      </c>
      <c r="EY30" s="137">
        <v>4800</v>
      </c>
      <c r="EZ30" s="87">
        <f t="shared" si="135"/>
        <v>5443</v>
      </c>
      <c r="FA30" s="137">
        <v>643</v>
      </c>
      <c r="FB30" s="137">
        <v>4800</v>
      </c>
      <c r="FC30" s="87">
        <f t="shared" si="136"/>
        <v>292634.99</v>
      </c>
      <c r="FD30" s="137">
        <v>247544.1</v>
      </c>
      <c r="FE30" s="137">
        <v>45090.89</v>
      </c>
      <c r="FF30" s="91">
        <f>IF(EW30=0," ",IF(EZ30/EW30*100&gt;200,"СВ.200",EZ30/EW30))</f>
        <v>1.1339583333333334</v>
      </c>
      <c r="FG30" s="91" t="str">
        <f t="shared" si="114"/>
        <v xml:space="preserve"> </v>
      </c>
      <c r="FH30" s="91">
        <f t="shared" si="150"/>
        <v>1</v>
      </c>
      <c r="FI30" s="91">
        <f t="shared" si="152"/>
        <v>1.8599963046114207E-2</v>
      </c>
      <c r="FJ30" s="91">
        <f t="shared" si="138"/>
        <v>2.5975169676837381E-3</v>
      </c>
      <c r="FK30" s="91">
        <f t="shared" si="138"/>
        <v>0.10645165797348423</v>
      </c>
      <c r="FL30" s="87">
        <f t="shared" si="139"/>
        <v>0</v>
      </c>
      <c r="FM30" s="87"/>
      <c r="FN30" s="94">
        <v>0</v>
      </c>
      <c r="FO30" s="87">
        <f t="shared" si="140"/>
        <v>0</v>
      </c>
      <c r="FP30" s="87"/>
      <c r="FQ30" s="94">
        <v>0</v>
      </c>
      <c r="FR30" s="87">
        <f t="shared" si="141"/>
        <v>0</v>
      </c>
      <c r="FS30" s="87">
        <v>0</v>
      </c>
      <c r="FT30" s="87">
        <v>0</v>
      </c>
      <c r="FU30" s="91" t="str">
        <f t="shared" si="30"/>
        <v xml:space="preserve"> </v>
      </c>
      <c r="FV30" s="91" t="str">
        <f t="shared" si="30"/>
        <v xml:space="preserve"> </v>
      </c>
      <c r="FW30" s="103" t="str">
        <f t="shared" si="30"/>
        <v xml:space="preserve"> </v>
      </c>
      <c r="FX30" s="91" t="str">
        <f t="shared" si="151"/>
        <v xml:space="preserve"> </v>
      </c>
      <c r="FY30" s="91" t="str">
        <f t="shared" si="142"/>
        <v xml:space="preserve"> </v>
      </c>
      <c r="FZ30" s="91" t="str">
        <f t="shared" si="142"/>
        <v xml:space="preserve"> </v>
      </c>
      <c r="GA30" s="252">
        <f>I30/'[1]исп.мун.образ01.01.2025-налогов'!I30</f>
        <v>0.13818895432909215</v>
      </c>
      <c r="GB30" s="253">
        <f>J30/'[1]исп.мун.образ01.01.2025-налогов'!J30</f>
        <v>0.20441556330313976</v>
      </c>
      <c r="GC30" s="253">
        <f>K30/'[1]исп.мун.образ01.01.2025-налогов'!K30</f>
        <v>8.952169405171867E-2</v>
      </c>
      <c r="GD30" s="254">
        <f>F30/'[1]исп.мун.образ01.01.2025-налогов'!F30</f>
        <v>0.11557098601155966</v>
      </c>
      <c r="GE30" s="253">
        <f>G30/'[1]исп.мун.образ01.01.2025-налогов'!G30</f>
        <v>0.18416403901063139</v>
      </c>
      <c r="GF30" s="253">
        <f>H30/'[1]исп.мун.образ01.01.2025-налогов'!H30</f>
        <v>6.4958889743242917E-2</v>
      </c>
      <c r="GG30" s="96">
        <f t="shared" si="32"/>
        <v>0.19986993235718009</v>
      </c>
      <c r="GH30" s="91">
        <f t="shared" si="32"/>
        <v>0.17408896700777224</v>
      </c>
      <c r="GI30" s="91">
        <f t="shared" si="32"/>
        <v>0.24313020192225818</v>
      </c>
      <c r="GJ30" s="96">
        <f t="shared" si="33"/>
        <v>0.18031625809971</v>
      </c>
      <c r="GK30" s="91">
        <f t="shared" si="33"/>
        <v>0.16899984200030091</v>
      </c>
      <c r="GL30" s="91">
        <f t="shared" si="33"/>
        <v>0.203989042226114</v>
      </c>
      <c r="GM30" s="96">
        <f t="shared" si="115"/>
        <v>5.612546097222864E-2</v>
      </c>
      <c r="GN30" s="91">
        <f t="shared" si="115"/>
        <v>3.1731664066749238E-2</v>
      </c>
      <c r="GO30" s="91">
        <f t="shared" si="115"/>
        <v>9.7058072127188574E-2</v>
      </c>
      <c r="GP30" s="96">
        <f t="shared" si="76"/>
        <v>5.5218748256100784E-2</v>
      </c>
      <c r="GQ30" s="91">
        <f t="shared" si="34"/>
        <v>1.954438363919293E-2</v>
      </c>
      <c r="GR30" s="91">
        <f t="shared" si="34"/>
        <v>0.12984586739029216</v>
      </c>
      <c r="GS30" s="96">
        <f t="shared" si="35"/>
        <v>9.4675586940062666E-3</v>
      </c>
      <c r="GT30" s="91">
        <f t="shared" si="35"/>
        <v>5.3426405381013274E-3</v>
      </c>
      <c r="GU30" s="91">
        <f t="shared" si="35"/>
        <v>1.6389140913286165E-2</v>
      </c>
      <c r="GV30" s="96">
        <f t="shared" si="36"/>
        <v>6.0222183989680614E-2</v>
      </c>
      <c r="GW30" s="91">
        <f t="shared" si="36"/>
        <v>7.8200344991176174E-2</v>
      </c>
      <c r="GX30" s="91">
        <f t="shared" si="36"/>
        <v>2.2613711427385743E-2</v>
      </c>
      <c r="GY30" s="96" t="str">
        <f t="shared" si="37"/>
        <v xml:space="preserve"> </v>
      </c>
      <c r="GZ30" s="91" t="str">
        <f t="shared" si="37"/>
        <v xml:space="preserve"> </v>
      </c>
      <c r="HA30" s="103">
        <f t="shared" si="37"/>
        <v>1.7967659256930308E-3</v>
      </c>
      <c r="HB30" s="96">
        <f t="shared" si="38"/>
        <v>2.5354103724417903E-2</v>
      </c>
      <c r="HC30" s="91">
        <f t="shared" si="38"/>
        <v>1.5457483255600958E-2</v>
      </c>
      <c r="HD30" s="91">
        <f t="shared" si="38"/>
        <v>4.6056820722557255E-2</v>
      </c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</row>
    <row r="31" spans="1:238" s="70" customFormat="1" ht="15.75" outlineLevel="1" x14ac:dyDescent="0.2">
      <c r="A31" s="85">
        <v>20</v>
      </c>
      <c r="B31" s="86" t="s">
        <v>107</v>
      </c>
      <c r="C31" s="87">
        <f>D31+E31</f>
        <v>11397108.77</v>
      </c>
      <c r="D31" s="94">
        <v>10133094.859999999</v>
      </c>
      <c r="E31" s="94">
        <v>1264013.9100000001</v>
      </c>
      <c r="F31" s="87">
        <f t="shared" si="80"/>
        <v>15250469.65</v>
      </c>
      <c r="G31" s="94">
        <v>13723231.51</v>
      </c>
      <c r="H31" s="94">
        <v>1527238.1400000001</v>
      </c>
      <c r="I31" s="87">
        <f t="shared" si="81"/>
        <v>14074644.99</v>
      </c>
      <c r="J31" s="94">
        <v>12031237.210000001</v>
      </c>
      <c r="K31" s="94">
        <v>2043407.78</v>
      </c>
      <c r="L31" s="91">
        <f t="shared" si="82"/>
        <v>1.3380998600402056</v>
      </c>
      <c r="M31" s="91">
        <f t="shared" si="82"/>
        <v>1.3542981388807407</v>
      </c>
      <c r="N31" s="91">
        <f t="shared" si="82"/>
        <v>1.2082447257245768</v>
      </c>
      <c r="O31" s="91">
        <f t="shared" si="83"/>
        <v>1.0835420474786697</v>
      </c>
      <c r="P31" s="91">
        <f t="shared" si="83"/>
        <v>1.1406334419700133</v>
      </c>
      <c r="Q31" s="91">
        <f t="shared" si="83"/>
        <v>0.74739763396613867</v>
      </c>
      <c r="R31" s="87">
        <f t="shared" si="117"/>
        <v>955000</v>
      </c>
      <c r="S31" s="137">
        <v>555000</v>
      </c>
      <c r="T31" s="137">
        <v>400000</v>
      </c>
      <c r="U31" s="87">
        <f t="shared" si="84"/>
        <v>1125054.44</v>
      </c>
      <c r="V31" s="137">
        <v>789499.04</v>
      </c>
      <c r="W31" s="137">
        <v>335555.4</v>
      </c>
      <c r="X31" s="87">
        <f t="shared" si="85"/>
        <v>815590.73</v>
      </c>
      <c r="Y31" s="137">
        <v>498495.42</v>
      </c>
      <c r="Z31" s="137">
        <v>317095.31</v>
      </c>
      <c r="AA31" s="91">
        <f t="shared" si="86"/>
        <v>1.1780674764397905</v>
      </c>
      <c r="AB31" s="91">
        <f t="shared" si="86"/>
        <v>1.4225207927927928</v>
      </c>
      <c r="AC31" s="91">
        <f t="shared" si="86"/>
        <v>0.83888850000000004</v>
      </c>
      <c r="AD31" s="91">
        <f t="shared" si="153"/>
        <v>1.3794350507147133</v>
      </c>
      <c r="AE31" s="91">
        <f t="shared" si="153"/>
        <v>1.5837638789138726</v>
      </c>
      <c r="AF31" s="91">
        <f t="shared" si="153"/>
        <v>1.0582162189658373</v>
      </c>
      <c r="AG31" s="87">
        <f t="shared" si="118"/>
        <v>521315</v>
      </c>
      <c r="AH31" s="137">
        <v>350000</v>
      </c>
      <c r="AI31" s="137">
        <v>171315</v>
      </c>
      <c r="AJ31" s="87">
        <f t="shared" si="119"/>
        <v>294400.81</v>
      </c>
      <c r="AK31" s="137">
        <v>122342.66</v>
      </c>
      <c r="AL31" s="137">
        <v>172058.15</v>
      </c>
      <c r="AM31" s="87">
        <f t="shared" si="120"/>
        <v>311909.83</v>
      </c>
      <c r="AN31" s="137">
        <v>136224.01</v>
      </c>
      <c r="AO31" s="137">
        <v>175685.82</v>
      </c>
      <c r="AP31" s="91">
        <f t="shared" si="88"/>
        <v>0.56472729539721667</v>
      </c>
      <c r="AQ31" s="91">
        <f t="shared" si="88"/>
        <v>0.34955045714285715</v>
      </c>
      <c r="AR31" s="91">
        <f t="shared" si="88"/>
        <v>1.0043379155357091</v>
      </c>
      <c r="AS31" s="91">
        <f t="shared" si="154"/>
        <v>0.94386512281450052</v>
      </c>
      <c r="AT31" s="91">
        <f t="shared" si="89"/>
        <v>0.89809909427860768</v>
      </c>
      <c r="AU31" s="91">
        <f t="shared" si="89"/>
        <v>0.97935137850055276</v>
      </c>
      <c r="AV31" s="87">
        <f t="shared" si="121"/>
        <v>559078</v>
      </c>
      <c r="AW31" s="137">
        <v>472700</v>
      </c>
      <c r="AX31" s="137">
        <v>86378</v>
      </c>
      <c r="AY31" s="87">
        <f t="shared" si="90"/>
        <v>627964.60000000009</v>
      </c>
      <c r="AZ31" s="137">
        <v>449582.4</v>
      </c>
      <c r="BA31" s="137">
        <v>178382.2</v>
      </c>
      <c r="BB31" s="87">
        <f t="shared" si="91"/>
        <v>699779.29</v>
      </c>
      <c r="BC31" s="137">
        <v>547522.09000000008</v>
      </c>
      <c r="BD31" s="137">
        <v>152257.20000000001</v>
      </c>
      <c r="BE31" s="91">
        <f t="shared" si="92"/>
        <v>1.1232146498341915</v>
      </c>
      <c r="BF31" s="91">
        <f t="shared" si="93"/>
        <v>0.95109456314787399</v>
      </c>
      <c r="BG31" s="91" t="str">
        <f t="shared" si="93"/>
        <v>СВ.200</v>
      </c>
      <c r="BH31" s="91">
        <f t="shared" si="143"/>
        <v>0.89737522812371318</v>
      </c>
      <c r="BI31" s="91">
        <f t="shared" si="147"/>
        <v>0.82112193866004557</v>
      </c>
      <c r="BJ31" s="91">
        <f t="shared" si="144"/>
        <v>1.1715846606925648</v>
      </c>
      <c r="BK31" s="87">
        <f t="shared" si="122"/>
        <v>8300</v>
      </c>
      <c r="BL31" s="137">
        <v>8300</v>
      </c>
      <c r="BM31" s="264"/>
      <c r="BN31" s="87">
        <f t="shared" si="94"/>
        <v>139688.29999999999</v>
      </c>
      <c r="BO31" s="137">
        <v>139688.29999999999</v>
      </c>
      <c r="BP31" s="264"/>
      <c r="BQ31" s="87">
        <f t="shared" si="95"/>
        <v>-4652.22</v>
      </c>
      <c r="BR31" s="137">
        <v>-4652.22</v>
      </c>
      <c r="BS31" s="264">
        <v>0</v>
      </c>
      <c r="BT31" s="91" t="str">
        <f t="shared" si="96"/>
        <v>СВ.200</v>
      </c>
      <c r="BU31" s="91" t="str">
        <f t="shared" si="97"/>
        <v>СВ.200</v>
      </c>
      <c r="BV31" s="91" t="str">
        <f t="shared" si="97"/>
        <v xml:space="preserve"> </v>
      </c>
      <c r="BW31" s="91">
        <f t="shared" si="98"/>
        <v>-30.026159553933386</v>
      </c>
      <c r="BX31" s="91">
        <f t="shared" si="98"/>
        <v>-30.026159553933386</v>
      </c>
      <c r="BY31" s="91" t="str">
        <f t="shared" si="98"/>
        <v xml:space="preserve"> </v>
      </c>
      <c r="BZ31" s="87">
        <f t="shared" si="123"/>
        <v>8567244.8599999994</v>
      </c>
      <c r="CA31" s="137">
        <v>8423724.8599999994</v>
      </c>
      <c r="CB31" s="137">
        <v>143520</v>
      </c>
      <c r="CC31" s="87">
        <f t="shared" si="124"/>
        <v>8437245</v>
      </c>
      <c r="CD31" s="137">
        <v>8293633.4199999999</v>
      </c>
      <c r="CE31" s="137">
        <v>143611.57999999999</v>
      </c>
      <c r="CF31" s="87">
        <f t="shared" si="125"/>
        <v>9389563.3599999994</v>
      </c>
      <c r="CG31" s="137">
        <v>9258455.5999999996</v>
      </c>
      <c r="CH31" s="137">
        <v>131107.76</v>
      </c>
      <c r="CI31" s="91">
        <f t="shared" si="99"/>
        <v>0.98482594321460781</v>
      </c>
      <c r="CJ31" s="91">
        <f t="shared" si="99"/>
        <v>0.98455654212808663</v>
      </c>
      <c r="CK31" s="91">
        <f>IF(CB31=0," ",IF(CE31/CB31*100&gt;200,"СВ.200",CE31/CB31))</f>
        <v>1.0006380992196209</v>
      </c>
      <c r="CL31" s="91">
        <f t="shared" si="100"/>
        <v>0.89857692807559908</v>
      </c>
      <c r="CM31" s="91">
        <f t="shared" si="100"/>
        <v>0.89579015964606457</v>
      </c>
      <c r="CN31" s="91">
        <f t="shared" si="100"/>
        <v>1.0953705562508274</v>
      </c>
      <c r="CO31" s="87">
        <f t="shared" si="126"/>
        <v>175461.5</v>
      </c>
      <c r="CP31" s="137">
        <v>0</v>
      </c>
      <c r="CQ31" s="137">
        <v>175461.5</v>
      </c>
      <c r="CR31" s="87">
        <f t="shared" si="101"/>
        <v>1798095.6</v>
      </c>
      <c r="CS31" s="137">
        <v>1622634.1</v>
      </c>
      <c r="CT31" s="137">
        <v>175461.5</v>
      </c>
      <c r="CU31" s="87">
        <f t="shared" si="102"/>
        <v>833.33</v>
      </c>
      <c r="CV31" s="137">
        <v>833.33</v>
      </c>
      <c r="CW31" s="137">
        <v>0</v>
      </c>
      <c r="CX31" s="91" t="str">
        <f t="shared" si="148"/>
        <v>СВ.200</v>
      </c>
      <c r="CY31" s="91" t="e">
        <f t="shared" si="148"/>
        <v>#DIV/0!</v>
      </c>
      <c r="CZ31" s="91">
        <f t="shared" si="148"/>
        <v>1</v>
      </c>
      <c r="DA31" s="91" t="str">
        <f t="shared" si="104"/>
        <v>СВ.200</v>
      </c>
      <c r="DB31" s="91" t="str">
        <f t="shared" si="104"/>
        <v>СВ.200</v>
      </c>
      <c r="DC31" s="91" t="str">
        <f t="shared" si="104"/>
        <v xml:space="preserve"> </v>
      </c>
      <c r="DD31" s="87">
        <f t="shared" si="127"/>
        <v>200000</v>
      </c>
      <c r="DE31" s="137">
        <v>175000</v>
      </c>
      <c r="DF31" s="137">
        <v>25000</v>
      </c>
      <c r="DG31" s="87">
        <f t="shared" si="105"/>
        <v>2133626.2199999997</v>
      </c>
      <c r="DH31" s="137">
        <v>1995684.98</v>
      </c>
      <c r="DI31" s="137">
        <v>137941.24</v>
      </c>
      <c r="DJ31" s="87">
        <f t="shared" si="106"/>
        <v>1582801.71</v>
      </c>
      <c r="DK31" s="137">
        <v>1440486.31</v>
      </c>
      <c r="DL31" s="137">
        <v>142315.4</v>
      </c>
      <c r="DM31" s="91" t="str">
        <f t="shared" si="155"/>
        <v>СВ.200</v>
      </c>
      <c r="DN31" s="91" t="str">
        <f t="shared" si="155"/>
        <v>СВ.200</v>
      </c>
      <c r="DO31" s="91" t="str">
        <f t="shared" si="155"/>
        <v>СВ.200</v>
      </c>
      <c r="DP31" s="91">
        <f t="shared" si="156"/>
        <v>1.3480060114415719</v>
      </c>
      <c r="DQ31" s="91">
        <f t="shared" si="156"/>
        <v>1.3854244682130994</v>
      </c>
      <c r="DR31" s="91">
        <f t="shared" si="156"/>
        <v>0.96926432417011787</v>
      </c>
      <c r="DS31" s="251">
        <f t="shared" si="128"/>
        <v>0</v>
      </c>
      <c r="DT31" s="137">
        <v>0</v>
      </c>
      <c r="DU31" s="137">
        <v>0</v>
      </c>
      <c r="DV31" s="251">
        <f t="shared" si="129"/>
        <v>432220.4</v>
      </c>
      <c r="DW31" s="137">
        <v>432220.4</v>
      </c>
      <c r="DX31" s="137">
        <v>0</v>
      </c>
      <c r="DY31" s="251">
        <f t="shared" si="130"/>
        <v>394032.16</v>
      </c>
      <c r="DZ31" s="137">
        <v>0</v>
      </c>
      <c r="EA31" s="137">
        <v>394032.16</v>
      </c>
      <c r="EB31" s="91" t="e">
        <f t="shared" si="149"/>
        <v>#DIV/0!</v>
      </c>
      <c r="EC31" s="91" t="e">
        <f t="shared" si="146"/>
        <v>#DIV/0!</v>
      </c>
      <c r="ED31" s="91" t="str">
        <f t="shared" si="146"/>
        <v xml:space="preserve"> </v>
      </c>
      <c r="EE31" s="91">
        <f t="shared" si="110"/>
        <v>1.0969165562526675</v>
      </c>
      <c r="EF31" s="91" t="str">
        <f t="shared" si="110"/>
        <v xml:space="preserve"> </v>
      </c>
      <c r="EG31" s="91">
        <f t="shared" si="110"/>
        <v>0</v>
      </c>
      <c r="EH31" s="87">
        <f t="shared" si="131"/>
        <v>143170</v>
      </c>
      <c r="EI31" s="137">
        <v>143170</v>
      </c>
      <c r="EJ31" s="137">
        <v>0</v>
      </c>
      <c r="EK31" s="87">
        <f t="shared" si="132"/>
        <v>-46785.439999999988</v>
      </c>
      <c r="EL31" s="137">
        <v>-142128.82999999999</v>
      </c>
      <c r="EM31" s="137">
        <v>95343.39</v>
      </c>
      <c r="EN31" s="87">
        <f t="shared" si="133"/>
        <v>168390.08</v>
      </c>
      <c r="EO31" s="137">
        <v>141792.57999999999</v>
      </c>
      <c r="EP31" s="137">
        <v>26597.5</v>
      </c>
      <c r="EQ31" s="91">
        <f t="shared" si="111"/>
        <v>-0.32678242648599559</v>
      </c>
      <c r="ER31" s="91">
        <f t="shared" si="112"/>
        <v>-0.99272773625759581</v>
      </c>
      <c r="ES31" s="91" t="e">
        <f t="shared" si="112"/>
        <v>#DIV/0!</v>
      </c>
      <c r="ET31" s="91">
        <f t="shared" si="113"/>
        <v>-0.27783964471066225</v>
      </c>
      <c r="EU31" s="91">
        <f t="shared" si="113"/>
        <v>-1.0023714216921646</v>
      </c>
      <c r="EV31" s="91" t="str">
        <f t="shared" si="113"/>
        <v>СВ.200</v>
      </c>
      <c r="EW31" s="87">
        <f t="shared" si="134"/>
        <v>11000</v>
      </c>
      <c r="EX31" s="137">
        <v>0</v>
      </c>
      <c r="EY31" s="137">
        <v>11000</v>
      </c>
      <c r="EZ31" s="87">
        <f t="shared" si="135"/>
        <v>12469.04</v>
      </c>
      <c r="FA31" s="137">
        <v>1469.04</v>
      </c>
      <c r="FB31" s="137">
        <v>11000</v>
      </c>
      <c r="FC31" s="87">
        <f t="shared" si="136"/>
        <v>133064.58000000002</v>
      </c>
      <c r="FD31" s="137">
        <v>0</v>
      </c>
      <c r="FE31" s="137">
        <v>133064.58000000002</v>
      </c>
      <c r="FF31" s="91">
        <f>IF(EW31=0," ",IF(EZ31/EW31*100&gt;200,"СВ.200",EZ31/EW31))</f>
        <v>1.1335490909090911</v>
      </c>
      <c r="FG31" s="91" t="str">
        <f t="shared" si="114"/>
        <v xml:space="preserve"> </v>
      </c>
      <c r="FH31" s="91">
        <f t="shared" si="150"/>
        <v>1</v>
      </c>
      <c r="FI31" s="91">
        <f t="shared" si="152"/>
        <v>9.3706679869278511E-2</v>
      </c>
      <c r="FJ31" s="91" t="str">
        <f t="shared" si="138"/>
        <v xml:space="preserve"> </v>
      </c>
      <c r="FK31" s="91">
        <f t="shared" si="138"/>
        <v>8.2666626986685698E-2</v>
      </c>
      <c r="FL31" s="87">
        <f t="shared" si="139"/>
        <v>101339.41</v>
      </c>
      <c r="FM31" s="87"/>
      <c r="FN31" s="94">
        <v>101339.41</v>
      </c>
      <c r="FO31" s="87">
        <f t="shared" si="140"/>
        <v>100415.66</v>
      </c>
      <c r="FP31" s="87"/>
      <c r="FQ31" s="94">
        <v>100415.66</v>
      </c>
      <c r="FR31" s="87">
        <f t="shared" si="141"/>
        <v>328521.65000000002</v>
      </c>
      <c r="FS31" s="87">
        <v>0</v>
      </c>
      <c r="FT31" s="87">
        <v>328521.65000000002</v>
      </c>
      <c r="FU31" s="91">
        <f t="shared" si="30"/>
        <v>0.99088459267722206</v>
      </c>
      <c r="FV31" s="91" t="str">
        <f t="shared" si="30"/>
        <v xml:space="preserve"> </v>
      </c>
      <c r="FW31" s="103">
        <f t="shared" si="30"/>
        <v>0.99088459267722206</v>
      </c>
      <c r="FX31" s="91">
        <f t="shared" si="151"/>
        <v>0.30565918562749211</v>
      </c>
      <c r="FY31" s="91" t="str">
        <f t="shared" si="142"/>
        <v xml:space="preserve"> </v>
      </c>
      <c r="FZ31" s="91">
        <f t="shared" si="142"/>
        <v>0.30565918562749211</v>
      </c>
      <c r="GA31" s="252">
        <f>I31/'[1]исп.мун.образ01.01.2025-налогов'!I31</f>
        <v>0.10697322428518345</v>
      </c>
      <c r="GB31" s="253">
        <f>J31/'[1]исп.мун.образ01.01.2025-налогов'!J31</f>
        <v>0.16699259436243646</v>
      </c>
      <c r="GC31" s="253">
        <f>K31/'[1]исп.мун.образ01.01.2025-налогов'!K31</f>
        <v>3.4328488434147132E-2</v>
      </c>
      <c r="GD31" s="254">
        <f>F31/'[1]исп.мун.образ01.01.2025-налогов'!F31</f>
        <v>0.10253872133911077</v>
      </c>
      <c r="GE31" s="253">
        <f>G31/'[1]исп.мун.образ01.01.2025-налогов'!G31</f>
        <v>0.16453999078995177</v>
      </c>
      <c r="GF31" s="253">
        <f>H31/'[1]исп.мун.образ01.01.2025-налогов'!H31</f>
        <v>2.3378982717709374E-2</v>
      </c>
      <c r="GG31" s="96">
        <f t="shared" si="32"/>
        <v>5.7947517012292324E-2</v>
      </c>
      <c r="GH31" s="91">
        <f t="shared" si="32"/>
        <v>4.1433429604867705E-2</v>
      </c>
      <c r="GI31" s="91">
        <f t="shared" si="32"/>
        <v>0.15517965288357666</v>
      </c>
      <c r="GJ31" s="96">
        <f t="shared" si="33"/>
        <v>7.3771789710095903E-2</v>
      </c>
      <c r="GK31" s="91">
        <f t="shared" si="33"/>
        <v>5.7530111579382662E-2</v>
      </c>
      <c r="GL31" s="91">
        <f t="shared" si="33"/>
        <v>0.21971386859157407</v>
      </c>
      <c r="GM31" s="96">
        <f t="shared" si="115"/>
        <v>4.9719143217977539E-2</v>
      </c>
      <c r="GN31" s="91">
        <f t="shared" si="115"/>
        <v>4.5508377936802395E-2</v>
      </c>
      <c r="GO31" s="91">
        <f t="shared" si="115"/>
        <v>7.4511412499369073E-2</v>
      </c>
      <c r="GP31" s="96">
        <f t="shared" si="76"/>
        <v>4.1176738448838533E-2</v>
      </c>
      <c r="GQ31" s="91">
        <f t="shared" si="34"/>
        <v>3.2760680286738092E-2</v>
      </c>
      <c r="GR31" s="91">
        <f t="shared" si="34"/>
        <v>0.11680051416212012</v>
      </c>
      <c r="GS31" s="96">
        <f t="shared" si="35"/>
        <v>5.9207887701045312E-5</v>
      </c>
      <c r="GT31" s="91">
        <f t="shared" si="35"/>
        <v>6.9263865839779245E-5</v>
      </c>
      <c r="GU31" s="91" t="str">
        <f t="shared" si="35"/>
        <v xml:space="preserve"> </v>
      </c>
      <c r="GV31" s="96">
        <f t="shared" si="36"/>
        <v>0.11790427713155706</v>
      </c>
      <c r="GW31" s="91">
        <f t="shared" si="36"/>
        <v>0.11823994216067846</v>
      </c>
      <c r="GX31" s="91">
        <f t="shared" si="36"/>
        <v>0.11488810775770698</v>
      </c>
      <c r="GY31" s="96">
        <f t="shared" si="37"/>
        <v>1.196407299222401E-2</v>
      </c>
      <c r="GZ31" s="91">
        <f t="shared" si="37"/>
        <v>1.1785369827314707E-2</v>
      </c>
      <c r="HA31" s="103">
        <f t="shared" si="37"/>
        <v>1.301624681100118E-2</v>
      </c>
      <c r="HB31" s="96" t="str">
        <f t="shared" si="38"/>
        <v xml:space="preserve"> </v>
      </c>
      <c r="HC31" s="91" t="str">
        <f t="shared" si="38"/>
        <v xml:space="preserve"> </v>
      </c>
      <c r="HD31" s="91">
        <f t="shared" si="38"/>
        <v>6.2428633428444888E-2</v>
      </c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</row>
    <row r="32" spans="1:238" s="70" customFormat="1" ht="15.75" outlineLevel="1" x14ac:dyDescent="0.2">
      <c r="A32" s="85">
        <v>21</v>
      </c>
      <c r="B32" s="86" t="s">
        <v>108</v>
      </c>
      <c r="C32" s="87">
        <f t="shared" si="116"/>
        <v>62092472.939999998</v>
      </c>
      <c r="D32" s="94">
        <v>52444125.629999995</v>
      </c>
      <c r="E32" s="94">
        <v>9648347.3099999987</v>
      </c>
      <c r="F32" s="87">
        <f t="shared" si="80"/>
        <v>69322341.409999996</v>
      </c>
      <c r="G32" s="94">
        <v>55235014.93999999</v>
      </c>
      <c r="H32" s="94">
        <v>14087326.469999999</v>
      </c>
      <c r="I32" s="87">
        <f t="shared" si="81"/>
        <v>66951620.210000008</v>
      </c>
      <c r="J32" s="94">
        <v>56228445.230000004</v>
      </c>
      <c r="K32" s="94">
        <v>10723174.98</v>
      </c>
      <c r="L32" s="91">
        <f t="shared" si="82"/>
        <v>1.1164371159284674</v>
      </c>
      <c r="M32" s="91">
        <f t="shared" si="82"/>
        <v>1.0532164332320091</v>
      </c>
      <c r="N32" s="91">
        <f t="shared" si="82"/>
        <v>1.4600766346169187</v>
      </c>
      <c r="O32" s="91">
        <f t="shared" si="83"/>
        <v>1.0354094672027951</v>
      </c>
      <c r="P32" s="91">
        <f t="shared" si="83"/>
        <v>0.98233224685590304</v>
      </c>
      <c r="Q32" s="91">
        <f t="shared" si="83"/>
        <v>1.3137271839986331</v>
      </c>
      <c r="R32" s="87">
        <f t="shared" si="117"/>
        <v>4200900</v>
      </c>
      <c r="S32" s="137">
        <v>2100450</v>
      </c>
      <c r="T32" s="137">
        <v>2100450</v>
      </c>
      <c r="U32" s="87">
        <f t="shared" si="84"/>
        <v>7074632.5700000003</v>
      </c>
      <c r="V32" s="137">
        <v>3537316.24</v>
      </c>
      <c r="W32" s="137">
        <v>3537316.3299999996</v>
      </c>
      <c r="X32" s="87">
        <f t="shared" si="85"/>
        <v>12627005.59</v>
      </c>
      <c r="Y32" s="137">
        <v>6313502.7599999998</v>
      </c>
      <c r="Z32" s="137">
        <v>6313502.8300000001</v>
      </c>
      <c r="AA32" s="91">
        <f t="shared" si="86"/>
        <v>1.6840754528791451</v>
      </c>
      <c r="AB32" s="91">
        <f t="shared" si="86"/>
        <v>1.6840754314551645</v>
      </c>
      <c r="AC32" s="91">
        <f t="shared" si="86"/>
        <v>1.6840754743031254</v>
      </c>
      <c r="AD32" s="91">
        <f t="shared" si="153"/>
        <v>0.56027793126208636</v>
      </c>
      <c r="AE32" s="91">
        <f t="shared" si="153"/>
        <v>0.56027792724050385</v>
      </c>
      <c r="AF32" s="91">
        <f t="shared" si="153"/>
        <v>0.56027793528366876</v>
      </c>
      <c r="AG32" s="87">
        <f t="shared" si="118"/>
        <v>691428</v>
      </c>
      <c r="AH32" s="137">
        <v>675000</v>
      </c>
      <c r="AI32" s="137">
        <v>16428</v>
      </c>
      <c r="AJ32" s="87">
        <f t="shared" si="119"/>
        <v>1451172.8399999999</v>
      </c>
      <c r="AK32" s="137">
        <v>1434412.17</v>
      </c>
      <c r="AL32" s="137">
        <v>16760.669999999998</v>
      </c>
      <c r="AM32" s="87">
        <f t="shared" si="120"/>
        <v>702531.6</v>
      </c>
      <c r="AN32" s="137">
        <v>671466.41</v>
      </c>
      <c r="AO32" s="137">
        <v>31065.19</v>
      </c>
      <c r="AP32" s="91" t="str">
        <f t="shared" si="88"/>
        <v>СВ.200</v>
      </c>
      <c r="AQ32" s="91" t="str">
        <f t="shared" si="88"/>
        <v>СВ.200</v>
      </c>
      <c r="AR32" s="91">
        <f t="shared" si="88"/>
        <v>1.0202501826150474</v>
      </c>
      <c r="AS32" s="91" t="str">
        <f t="shared" si="154"/>
        <v>СВ.200</v>
      </c>
      <c r="AT32" s="91" t="str">
        <f t="shared" si="89"/>
        <v>СВ.200</v>
      </c>
      <c r="AU32" s="91">
        <f t="shared" si="89"/>
        <v>0.53953219021032861</v>
      </c>
      <c r="AV32" s="87">
        <f t="shared" si="121"/>
        <v>7129254</v>
      </c>
      <c r="AW32" s="137">
        <v>6836400</v>
      </c>
      <c r="AX32" s="137">
        <v>292854</v>
      </c>
      <c r="AY32" s="87">
        <f t="shared" si="90"/>
        <v>9643388.7800000012</v>
      </c>
      <c r="AZ32" s="137">
        <v>9288785.5600000005</v>
      </c>
      <c r="BA32" s="137">
        <v>354603.22</v>
      </c>
      <c r="BB32" s="87">
        <f t="shared" si="91"/>
        <v>12082573.48</v>
      </c>
      <c r="BC32" s="137">
        <v>11805559.66</v>
      </c>
      <c r="BD32" s="137">
        <v>277013.82</v>
      </c>
      <c r="BE32" s="91">
        <f>IF(AV32=0," ",IF(AY32/AV32*100&gt;200,"СВ.200",AY32/AV32))</f>
        <v>1.35265047086273</v>
      </c>
      <c r="BF32" s="91">
        <f t="shared" si="93"/>
        <v>1.3587247030600902</v>
      </c>
      <c r="BG32" s="91">
        <f t="shared" si="93"/>
        <v>1.2108532579374021</v>
      </c>
      <c r="BH32" s="91">
        <f t="shared" si="143"/>
        <v>0.79812374375065676</v>
      </c>
      <c r="BI32" s="91">
        <f t="shared" si="147"/>
        <v>0.78681450329479763</v>
      </c>
      <c r="BJ32" s="91">
        <f t="shared" si="144"/>
        <v>1.280092162910861</v>
      </c>
      <c r="BK32" s="87">
        <f t="shared" si="122"/>
        <v>2238120</v>
      </c>
      <c r="BL32" s="137">
        <v>2238120</v>
      </c>
      <c r="BM32" s="264"/>
      <c r="BN32" s="87">
        <f t="shared" si="94"/>
        <v>7250880.4000000004</v>
      </c>
      <c r="BO32" s="137">
        <v>7250880.4000000004</v>
      </c>
      <c r="BP32" s="264"/>
      <c r="BQ32" s="87">
        <f t="shared" si="95"/>
        <v>1701697.88</v>
      </c>
      <c r="BR32" s="137">
        <v>1701697.88</v>
      </c>
      <c r="BS32" s="264">
        <v>0</v>
      </c>
      <c r="BT32" s="91" t="str">
        <f>IF(BK32=0," ",IF(BN32/BK32*100&gt;200,"СВ.200",BN32/BK32))</f>
        <v>СВ.200</v>
      </c>
      <c r="BU32" s="91" t="str">
        <f t="shared" si="97"/>
        <v>СВ.200</v>
      </c>
      <c r="BV32" s="91" t="str">
        <f t="shared" si="97"/>
        <v xml:space="preserve"> </v>
      </c>
      <c r="BW32" s="91" t="str">
        <f t="shared" si="98"/>
        <v>СВ.200</v>
      </c>
      <c r="BX32" s="91" t="str">
        <f t="shared" si="98"/>
        <v>СВ.200</v>
      </c>
      <c r="BY32" s="91" t="str">
        <f t="shared" si="98"/>
        <v xml:space="preserve"> </v>
      </c>
      <c r="BZ32" s="87">
        <f t="shared" si="123"/>
        <v>36322388.559999995</v>
      </c>
      <c r="CA32" s="137">
        <v>36045341.729999997</v>
      </c>
      <c r="CB32" s="137">
        <v>277046.82999999996</v>
      </c>
      <c r="CC32" s="87">
        <f t="shared" si="124"/>
        <v>25137901.84</v>
      </c>
      <c r="CD32" s="137">
        <v>24837022.300000001</v>
      </c>
      <c r="CE32" s="137">
        <v>300879.54000000004</v>
      </c>
      <c r="CF32" s="87">
        <f t="shared" si="125"/>
        <v>30010143.619999997</v>
      </c>
      <c r="CG32" s="137">
        <v>29919600.559999999</v>
      </c>
      <c r="CH32" s="137">
        <v>90543.06</v>
      </c>
      <c r="CI32" s="91">
        <f t="shared" si="99"/>
        <v>0.69207733402431293</v>
      </c>
      <c r="CJ32" s="91">
        <f t="shared" si="99"/>
        <v>0.68904943351746673</v>
      </c>
      <c r="CK32" s="91">
        <f t="shared" si="99"/>
        <v>1.0860241209040367</v>
      </c>
      <c r="CL32" s="91">
        <f t="shared" si="100"/>
        <v>0.83764683562684006</v>
      </c>
      <c r="CM32" s="91">
        <f t="shared" si="100"/>
        <v>0.8301254640813962</v>
      </c>
      <c r="CN32" s="91" t="str">
        <f t="shared" si="100"/>
        <v>СВ.200</v>
      </c>
      <c r="CO32" s="87">
        <f t="shared" si="126"/>
        <v>700000</v>
      </c>
      <c r="CP32" s="137">
        <v>700000</v>
      </c>
      <c r="CQ32" s="137">
        <v>0</v>
      </c>
      <c r="CR32" s="87">
        <f t="shared" si="101"/>
        <v>3722475.5</v>
      </c>
      <c r="CS32" s="137">
        <v>3716642.17</v>
      </c>
      <c r="CT32" s="137">
        <v>5833.33</v>
      </c>
      <c r="CU32" s="87">
        <f t="shared" si="102"/>
        <v>1335000.0999999999</v>
      </c>
      <c r="CV32" s="137">
        <v>1186708.43</v>
      </c>
      <c r="CW32" s="137">
        <v>148291.67000000001</v>
      </c>
      <c r="CX32" s="91" t="str">
        <f t="shared" si="148"/>
        <v>СВ.200</v>
      </c>
      <c r="CY32" s="91" t="str">
        <f t="shared" si="148"/>
        <v>СВ.200</v>
      </c>
      <c r="CZ32" s="91" t="e">
        <f t="shared" si="148"/>
        <v>#DIV/0!</v>
      </c>
      <c r="DA32" s="91" t="str">
        <f t="shared" si="104"/>
        <v>СВ.200</v>
      </c>
      <c r="DB32" s="91" t="str">
        <f t="shared" si="104"/>
        <v>СВ.200</v>
      </c>
      <c r="DC32" s="91">
        <f t="shared" si="104"/>
        <v>3.9336869023054361E-2</v>
      </c>
      <c r="DD32" s="87">
        <f t="shared" si="127"/>
        <v>3346000</v>
      </c>
      <c r="DE32" s="137">
        <v>1743000</v>
      </c>
      <c r="DF32" s="137">
        <v>1603000</v>
      </c>
      <c r="DG32" s="87">
        <f t="shared" si="105"/>
        <v>5076908.75</v>
      </c>
      <c r="DH32" s="137">
        <v>2809992.64</v>
      </c>
      <c r="DI32" s="137">
        <v>2266916.11</v>
      </c>
      <c r="DJ32" s="87">
        <f t="shared" si="106"/>
        <v>1963161.38</v>
      </c>
      <c r="DK32" s="137">
        <v>1225715.75</v>
      </c>
      <c r="DL32" s="137">
        <v>737445.63</v>
      </c>
      <c r="DM32" s="91">
        <f t="shared" si="155"/>
        <v>1.517306858936043</v>
      </c>
      <c r="DN32" s="91">
        <f t="shared" si="155"/>
        <v>1.6121587148594378</v>
      </c>
      <c r="DO32" s="91">
        <f t="shared" si="155"/>
        <v>1.4141709981285089</v>
      </c>
      <c r="DP32" s="91" t="str">
        <f t="shared" si="156"/>
        <v>СВ.200</v>
      </c>
      <c r="DQ32" s="91" t="str">
        <f t="shared" si="156"/>
        <v>СВ.200</v>
      </c>
      <c r="DR32" s="91" t="str">
        <f t="shared" si="156"/>
        <v>СВ.200</v>
      </c>
      <c r="DS32" s="251">
        <f t="shared" si="128"/>
        <v>507692.68</v>
      </c>
      <c r="DT32" s="137">
        <v>473500</v>
      </c>
      <c r="DU32" s="137">
        <v>34192.68</v>
      </c>
      <c r="DV32" s="251">
        <f t="shared" si="129"/>
        <v>732276.74</v>
      </c>
      <c r="DW32" s="137">
        <v>421945.44</v>
      </c>
      <c r="DX32" s="137">
        <v>310331.3</v>
      </c>
      <c r="DY32" s="251">
        <f t="shared" si="130"/>
        <v>909777.61</v>
      </c>
      <c r="DZ32" s="137">
        <v>738227.61</v>
      </c>
      <c r="EA32" s="137">
        <v>171550</v>
      </c>
      <c r="EB32" s="91">
        <f>IF(DS32=0," ",IF(DV32/DS32*100&gt;200,"СВ.200",DV32/DS32))</f>
        <v>1.4423622180252826</v>
      </c>
      <c r="EC32" s="91"/>
      <c r="ED32" s="91" t="str">
        <f t="shared" si="146"/>
        <v>СВ.200</v>
      </c>
      <c r="EE32" s="91">
        <f t="shared" si="110"/>
        <v>0.80489641858739525</v>
      </c>
      <c r="EF32" s="91">
        <f t="shared" si="110"/>
        <v>0.57156550945039841</v>
      </c>
      <c r="EG32" s="91">
        <f t="shared" si="110"/>
        <v>1.8089845526085688</v>
      </c>
      <c r="EH32" s="87">
        <f t="shared" si="131"/>
        <v>1263904.8999999999</v>
      </c>
      <c r="EI32" s="137">
        <v>288563.90000000002</v>
      </c>
      <c r="EJ32" s="137">
        <v>975341</v>
      </c>
      <c r="EK32" s="87">
        <f t="shared" si="132"/>
        <v>4189779.3499999996</v>
      </c>
      <c r="EL32" s="137">
        <v>408320.05</v>
      </c>
      <c r="EM32" s="137">
        <v>3781459.3</v>
      </c>
      <c r="EN32" s="87">
        <f t="shared" si="133"/>
        <v>1434378.14</v>
      </c>
      <c r="EO32" s="137">
        <v>1130351.3899999999</v>
      </c>
      <c r="EP32" s="137">
        <v>304026.75</v>
      </c>
      <c r="EQ32" s="91" t="str">
        <f t="shared" si="111"/>
        <v>СВ.200</v>
      </c>
      <c r="ER32" s="91">
        <f t="shared" si="112"/>
        <v>1.4150073865788477</v>
      </c>
      <c r="ES32" s="91" t="str">
        <f t="shared" si="112"/>
        <v>СВ.200</v>
      </c>
      <c r="ET32" s="91" t="str">
        <f t="shared" si="113"/>
        <v>СВ.200</v>
      </c>
      <c r="EU32" s="91">
        <f t="shared" si="113"/>
        <v>0.36123284636293501</v>
      </c>
      <c r="EV32" s="91" t="str">
        <f t="shared" si="113"/>
        <v>СВ.200</v>
      </c>
      <c r="EW32" s="87">
        <f t="shared" si="134"/>
        <v>3750</v>
      </c>
      <c r="EX32" s="137">
        <v>3750</v>
      </c>
      <c r="EY32" s="137">
        <v>0</v>
      </c>
      <c r="EZ32" s="87">
        <f t="shared" si="135"/>
        <v>4524.33</v>
      </c>
      <c r="FA32" s="137">
        <v>4524.33</v>
      </c>
      <c r="FB32" s="137">
        <v>0</v>
      </c>
      <c r="FC32" s="87">
        <f t="shared" si="136"/>
        <v>46015.83</v>
      </c>
      <c r="FD32" s="137">
        <v>46015.83</v>
      </c>
      <c r="FE32" s="137">
        <v>0</v>
      </c>
      <c r="FF32" s="91">
        <f t="shared" ref="FF32:FF38" si="157">IF(EZ32=0," ",IF(EW32/EZ32*100&gt;200,"СВ.200",EW32/EZ32))</f>
        <v>0.82885200681647897</v>
      </c>
      <c r="FG32" s="91">
        <f t="shared" si="114"/>
        <v>1.206488</v>
      </c>
      <c r="FH32" s="91" t="str">
        <f t="shared" si="150"/>
        <v xml:space="preserve"> </v>
      </c>
      <c r="FI32" s="91">
        <f t="shared" si="152"/>
        <v>9.8321164694845226E-2</v>
      </c>
      <c r="FJ32" s="91">
        <f t="shared" si="138"/>
        <v>9.8321164694845226E-2</v>
      </c>
      <c r="FK32" s="91" t="str">
        <f t="shared" si="138"/>
        <v xml:space="preserve"> </v>
      </c>
      <c r="FL32" s="87">
        <f t="shared" si="139"/>
        <v>2374034.7999999998</v>
      </c>
      <c r="FM32" s="87"/>
      <c r="FN32" s="94">
        <v>2374034.7999999998</v>
      </c>
      <c r="FO32" s="87">
        <f t="shared" si="140"/>
        <v>1670735.83</v>
      </c>
      <c r="FP32" s="87"/>
      <c r="FQ32" s="94">
        <v>1670735.83</v>
      </c>
      <c r="FR32" s="87">
        <f t="shared" si="141"/>
        <v>574440.53</v>
      </c>
      <c r="FS32" s="87">
        <v>0</v>
      </c>
      <c r="FT32" s="87">
        <v>574440.53</v>
      </c>
      <c r="FU32" s="91">
        <f t="shared" si="30"/>
        <v>0.70375372340792997</v>
      </c>
      <c r="FV32" s="91" t="str">
        <f t="shared" si="30"/>
        <v xml:space="preserve"> </v>
      </c>
      <c r="FW32" s="103">
        <f t="shared" si="30"/>
        <v>0.70375372340792997</v>
      </c>
      <c r="FX32" s="91" t="str">
        <f t="shared" si="151"/>
        <v>СВ.200</v>
      </c>
      <c r="FY32" s="91" t="str">
        <f t="shared" si="142"/>
        <v xml:space="preserve"> </v>
      </c>
      <c r="FZ32" s="91" t="str">
        <f t="shared" si="142"/>
        <v>СВ.200</v>
      </c>
      <c r="GA32" s="252">
        <f>I32/'[1]исп.мун.образ01.01.2025-налогов'!I32</f>
        <v>0.16870380845877214</v>
      </c>
      <c r="GB32" s="253">
        <f>J32/'[1]исп.мун.образ01.01.2025-налогов'!J32</f>
        <v>0.27753369173750886</v>
      </c>
      <c r="GC32" s="253">
        <f>K32/'[1]исп.мун.образ01.01.2025-налогов'!K32</f>
        <v>5.5200532182555065E-2</v>
      </c>
      <c r="GD32" s="254">
        <f>F32/'[1]исп.мун.образ01.01.2025-налогов'!F32</f>
        <v>0.13829004224111374</v>
      </c>
      <c r="GE32" s="253">
        <f>G32/'[1]исп.мун.образ01.01.2025-налогов'!G32</f>
        <v>0.21670760934696259</v>
      </c>
      <c r="GF32" s="253">
        <f>H32/'[1]исп.мун.образ01.01.2025-налогов'!H32</f>
        <v>5.7172693120213607E-2</v>
      </c>
      <c r="GG32" s="96">
        <f t="shared" si="32"/>
        <v>0.18859895474365249</v>
      </c>
      <c r="GH32" s="91">
        <f t="shared" si="32"/>
        <v>0.11228307548207837</v>
      </c>
      <c r="GI32" s="91">
        <f t="shared" si="32"/>
        <v>0.58877178091147775</v>
      </c>
      <c r="GJ32" s="96">
        <f t="shared" si="33"/>
        <v>0.10205414915456763</v>
      </c>
      <c r="GK32" s="91">
        <f t="shared" si="33"/>
        <v>6.4041192780385281E-2</v>
      </c>
      <c r="GL32" s="91">
        <f t="shared" si="33"/>
        <v>0.25109919455142721</v>
      </c>
      <c r="GM32" s="96">
        <f t="shared" si="115"/>
        <v>0.1804672305479969</v>
      </c>
      <c r="GN32" s="91">
        <f t="shared" si="115"/>
        <v>0.20995707086884358</v>
      </c>
      <c r="GO32" s="91">
        <f t="shared" si="115"/>
        <v>2.5833190311326991E-2</v>
      </c>
      <c r="GP32" s="96">
        <f t="shared" si="76"/>
        <v>0.13910939220828031</v>
      </c>
      <c r="GQ32" s="91">
        <f t="shared" si="34"/>
        <v>0.16816842667807924</v>
      </c>
      <c r="GR32" s="91">
        <f t="shared" si="34"/>
        <v>2.5171789746986677E-2</v>
      </c>
      <c r="GS32" s="96">
        <f t="shared" si="35"/>
        <v>1.9939772866028445E-2</v>
      </c>
      <c r="GT32" s="91">
        <f t="shared" si="35"/>
        <v>2.1105126153601095E-2</v>
      </c>
      <c r="GU32" s="91">
        <f t="shared" si="35"/>
        <v>1.3829082363813111E-2</v>
      </c>
      <c r="GV32" s="96">
        <f t="shared" si="36"/>
        <v>5.3698063629787025E-2</v>
      </c>
      <c r="GW32" s="91">
        <f t="shared" si="36"/>
        <v>6.7287791522049334E-2</v>
      </c>
      <c r="GX32" s="91">
        <f t="shared" si="36"/>
        <v>4.1408353901803202E-4</v>
      </c>
      <c r="GY32" s="96">
        <f t="shared" si="37"/>
        <v>2.1424099006132173E-2</v>
      </c>
      <c r="GZ32" s="91">
        <f t="shared" si="37"/>
        <v>2.0102839147985451E-2</v>
      </c>
      <c r="HA32" s="103">
        <f t="shared" si="37"/>
        <v>2.8352307088809623E-2</v>
      </c>
      <c r="HB32" s="96">
        <f t="shared" si="38"/>
        <v>6.0439091709553958E-2</v>
      </c>
      <c r="HC32" s="91">
        <f t="shared" si="38"/>
        <v>7.3924131358259768E-3</v>
      </c>
      <c r="HD32" s="91">
        <f t="shared" si="38"/>
        <v>0.26842987617649783</v>
      </c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</row>
    <row r="33" spans="1:238" s="70" customFormat="1" ht="15.75" outlineLevel="1" x14ac:dyDescent="0.2">
      <c r="A33" s="85">
        <v>22</v>
      </c>
      <c r="B33" s="86" t="s">
        <v>109</v>
      </c>
      <c r="C33" s="87">
        <f t="shared" si="116"/>
        <v>12110078.290000001</v>
      </c>
      <c r="D33" s="94">
        <v>9322208.5300000012</v>
      </c>
      <c r="E33" s="94">
        <v>2787869.76</v>
      </c>
      <c r="F33" s="87">
        <f t="shared" si="80"/>
        <v>11567511.57</v>
      </c>
      <c r="G33" s="94">
        <v>9040871.8900000006</v>
      </c>
      <c r="H33" s="94">
        <v>2526639.6799999997</v>
      </c>
      <c r="I33" s="87">
        <f t="shared" si="81"/>
        <v>11244514</v>
      </c>
      <c r="J33" s="94">
        <v>7774457.3000000007</v>
      </c>
      <c r="K33" s="94">
        <v>3470056.7</v>
      </c>
      <c r="L33" s="91">
        <f t="shared" si="82"/>
        <v>0.95519709228898797</v>
      </c>
      <c r="M33" s="91">
        <f t="shared" si="82"/>
        <v>0.96982081669867981</v>
      </c>
      <c r="N33" s="91">
        <f t="shared" si="82"/>
        <v>0.90629760265414983</v>
      </c>
      <c r="O33" s="91">
        <f t="shared" si="83"/>
        <v>1.0287249026503058</v>
      </c>
      <c r="P33" s="91">
        <f t="shared" si="83"/>
        <v>1.1628942755914293</v>
      </c>
      <c r="Q33" s="91">
        <f t="shared" si="83"/>
        <v>0.72812633868489807</v>
      </c>
      <c r="R33" s="87">
        <f t="shared" si="117"/>
        <v>1580000</v>
      </c>
      <c r="S33" s="137">
        <v>1350000</v>
      </c>
      <c r="T33" s="137">
        <v>230000</v>
      </c>
      <c r="U33" s="87">
        <f t="shared" si="84"/>
        <v>1578533.56</v>
      </c>
      <c r="V33" s="137">
        <v>1349164.56</v>
      </c>
      <c r="W33" s="137">
        <v>229369</v>
      </c>
      <c r="X33" s="87">
        <f t="shared" si="85"/>
        <v>1370662.67</v>
      </c>
      <c r="Y33" s="137">
        <v>1199557</v>
      </c>
      <c r="Z33" s="137">
        <v>171105.67</v>
      </c>
      <c r="AA33" s="91">
        <f t="shared" si="86"/>
        <v>0.99907187341772152</v>
      </c>
      <c r="AB33" s="91">
        <f t="shared" si="86"/>
        <v>0.99938115555555562</v>
      </c>
      <c r="AC33" s="91">
        <f t="shared" si="86"/>
        <v>0.99725652173913049</v>
      </c>
      <c r="AD33" s="91">
        <f t="shared" si="153"/>
        <v>1.1516572199343549</v>
      </c>
      <c r="AE33" s="91">
        <f t="shared" si="153"/>
        <v>1.1247190087674033</v>
      </c>
      <c r="AF33" s="91">
        <f t="shared" si="153"/>
        <v>1.3405108083209631</v>
      </c>
      <c r="AG33" s="87">
        <f t="shared" si="118"/>
        <v>158396.04</v>
      </c>
      <c r="AH33" s="137">
        <v>0</v>
      </c>
      <c r="AI33" s="137">
        <v>158396.04</v>
      </c>
      <c r="AJ33" s="87">
        <f t="shared" si="119"/>
        <v>195561.92</v>
      </c>
      <c r="AK33" s="137">
        <v>0</v>
      </c>
      <c r="AL33" s="137">
        <v>195561.92</v>
      </c>
      <c r="AM33" s="87">
        <f t="shared" si="120"/>
        <v>139075.54999999999</v>
      </c>
      <c r="AN33" s="137">
        <v>0</v>
      </c>
      <c r="AO33" s="137">
        <v>139075.54999999999</v>
      </c>
      <c r="AP33" s="91">
        <f t="shared" si="88"/>
        <v>1.2346389467817505</v>
      </c>
      <c r="AQ33" s="91" t="str">
        <f t="shared" si="88"/>
        <v xml:space="preserve"> </v>
      </c>
      <c r="AR33" s="91">
        <f t="shared" si="88"/>
        <v>1.2346389467817505</v>
      </c>
      <c r="AS33" s="91">
        <f t="shared" si="154"/>
        <v>1.4061560065734058</v>
      </c>
      <c r="AT33" s="91" t="str">
        <f t="shared" si="89"/>
        <v xml:space="preserve"> </v>
      </c>
      <c r="AU33" s="91">
        <f t="shared" si="89"/>
        <v>1.4061560065734058</v>
      </c>
      <c r="AV33" s="87">
        <f t="shared" si="121"/>
        <v>1148156.73</v>
      </c>
      <c r="AW33" s="137">
        <v>0</v>
      </c>
      <c r="AX33" s="137">
        <v>1148156.73</v>
      </c>
      <c r="AY33" s="87">
        <f t="shared" si="90"/>
        <v>1007113.12</v>
      </c>
      <c r="AZ33" s="137">
        <v>0</v>
      </c>
      <c r="BA33" s="137">
        <v>1007113.12</v>
      </c>
      <c r="BB33" s="87">
        <f t="shared" si="91"/>
        <v>1048012.39</v>
      </c>
      <c r="BC33" s="137">
        <v>0</v>
      </c>
      <c r="BD33" s="137">
        <v>1048012.39</v>
      </c>
      <c r="BE33" s="91">
        <f>IF(AY33=0," ",IF(AY33/AV33*100&gt;200,"СВ.200",AY33/AV33))</f>
        <v>0.8771564836797151</v>
      </c>
      <c r="BF33" s="91" t="str">
        <f t="shared" si="93"/>
        <v xml:space="preserve"> </v>
      </c>
      <c r="BG33" s="91">
        <f t="shared" si="93"/>
        <v>0.8771564836797151</v>
      </c>
      <c r="BH33" s="91">
        <f t="shared" si="143"/>
        <v>0.96097444038805679</v>
      </c>
      <c r="BI33" s="91" t="str">
        <f t="shared" si="147"/>
        <v xml:space="preserve"> </v>
      </c>
      <c r="BJ33" s="91">
        <f t="shared" si="144"/>
        <v>0.96097444038805679</v>
      </c>
      <c r="BK33" s="87">
        <f t="shared" si="122"/>
        <v>278400</v>
      </c>
      <c r="BL33" s="137">
        <v>278400</v>
      </c>
      <c r="BM33" s="264"/>
      <c r="BN33" s="87">
        <f t="shared" si="94"/>
        <v>278393.59999999998</v>
      </c>
      <c r="BO33" s="137">
        <v>278393.59999999998</v>
      </c>
      <c r="BP33" s="264"/>
      <c r="BQ33" s="87">
        <f t="shared" si="95"/>
        <v>439391.93</v>
      </c>
      <c r="BR33" s="137">
        <v>439391.93</v>
      </c>
      <c r="BS33" s="264">
        <v>0</v>
      </c>
      <c r="BT33" s="91">
        <f>IF(BN33=0," ",IF(BN33/BK33*100&gt;200,"СВ.200",BN33/BK33))</f>
        <v>0.99997701149425278</v>
      </c>
      <c r="BU33" s="91">
        <f t="shared" si="97"/>
        <v>0.99997701149425278</v>
      </c>
      <c r="BV33" s="91" t="str">
        <f t="shared" si="97"/>
        <v xml:space="preserve"> </v>
      </c>
      <c r="BW33" s="91">
        <f t="shared" si="98"/>
        <v>0.63358833194774422</v>
      </c>
      <c r="BX33" s="91">
        <f t="shared" si="98"/>
        <v>0.63358833194774422</v>
      </c>
      <c r="BY33" s="91" t="str">
        <f t="shared" si="98"/>
        <v xml:space="preserve"> </v>
      </c>
      <c r="BZ33" s="87">
        <f t="shared" si="123"/>
        <v>4935615.6399999997</v>
      </c>
      <c r="CA33" s="137">
        <v>4196283</v>
      </c>
      <c r="CB33" s="137">
        <v>739332.64</v>
      </c>
      <c r="CC33" s="87">
        <f t="shared" si="124"/>
        <v>4475693.8499999996</v>
      </c>
      <c r="CD33" s="137">
        <v>3908390.12</v>
      </c>
      <c r="CE33" s="137">
        <v>567303.73</v>
      </c>
      <c r="CF33" s="87">
        <f t="shared" si="125"/>
        <v>5267871.2</v>
      </c>
      <c r="CG33" s="137">
        <v>4692478.25</v>
      </c>
      <c r="CH33" s="137">
        <v>575392.94999999995</v>
      </c>
      <c r="CI33" s="91">
        <f t="shared" si="99"/>
        <v>0.90681571995342813</v>
      </c>
      <c r="CJ33" s="91">
        <f t="shared" si="99"/>
        <v>0.93139335931346867</v>
      </c>
      <c r="CK33" s="91">
        <f t="shared" si="99"/>
        <v>0.76731865916267405</v>
      </c>
      <c r="CL33" s="91">
        <f t="shared" si="100"/>
        <v>0.84962097213007015</v>
      </c>
      <c r="CM33" s="91">
        <f t="shared" si="100"/>
        <v>0.83290532460113165</v>
      </c>
      <c r="CN33" s="91">
        <f t="shared" si="100"/>
        <v>0.98594139883013865</v>
      </c>
      <c r="CO33" s="87">
        <f t="shared" si="126"/>
        <v>2479081.39</v>
      </c>
      <c r="CP33" s="137">
        <v>2476000</v>
      </c>
      <c r="CQ33" s="137">
        <v>3081.39</v>
      </c>
      <c r="CR33" s="87">
        <f t="shared" si="101"/>
        <v>2479081.39</v>
      </c>
      <c r="CS33" s="137">
        <v>2476000</v>
      </c>
      <c r="CT33" s="137">
        <v>3081.39</v>
      </c>
      <c r="CU33" s="87">
        <f t="shared" si="102"/>
        <v>1144500</v>
      </c>
      <c r="CV33" s="137">
        <v>0</v>
      </c>
      <c r="CW33" s="137">
        <v>1144500</v>
      </c>
      <c r="CX33" s="91">
        <f t="shared" si="148"/>
        <v>1</v>
      </c>
      <c r="CY33" s="91">
        <f t="shared" si="148"/>
        <v>1</v>
      </c>
      <c r="CZ33" s="91">
        <f t="shared" si="148"/>
        <v>1</v>
      </c>
      <c r="DA33" s="91" t="str">
        <f t="shared" si="104"/>
        <v>СВ.200</v>
      </c>
      <c r="DB33" s="91" t="str">
        <f t="shared" si="104"/>
        <v xml:space="preserve"> </v>
      </c>
      <c r="DC33" s="91">
        <f t="shared" si="104"/>
        <v>2.6923460026212318E-3</v>
      </c>
      <c r="DD33" s="87">
        <f t="shared" si="127"/>
        <v>385716.87</v>
      </c>
      <c r="DE33" s="137">
        <v>277416.87</v>
      </c>
      <c r="DF33" s="137">
        <v>108300</v>
      </c>
      <c r="DG33" s="87">
        <f t="shared" si="105"/>
        <v>387615.62</v>
      </c>
      <c r="DH33" s="137">
        <v>279313.36</v>
      </c>
      <c r="DI33" s="137">
        <v>108302.26</v>
      </c>
      <c r="DJ33" s="87">
        <f t="shared" si="106"/>
        <v>338064.06</v>
      </c>
      <c r="DK33" s="137">
        <v>295343.84999999998</v>
      </c>
      <c r="DL33" s="137">
        <v>42720.21</v>
      </c>
      <c r="DM33" s="91">
        <f t="shared" si="155"/>
        <v>1.0049226522034154</v>
      </c>
      <c r="DN33" s="91">
        <f t="shared" si="155"/>
        <v>1.0068362461158185</v>
      </c>
      <c r="DO33" s="91">
        <f t="shared" si="155"/>
        <v>1.0000208679593721</v>
      </c>
      <c r="DP33" s="91">
        <f>IF(DG33=0," ",IF(DG33/DJ33*100&gt;200,"СВ.200",DG33/DJ33))</f>
        <v>1.1465744687560102</v>
      </c>
      <c r="DQ33" s="91">
        <f>IF(DH33=0," ",IF(DH33/DK33*100&gt;200,"СВ.200",DH33/DK33))</f>
        <v>0.94572262127686091</v>
      </c>
      <c r="DR33" s="91" t="str">
        <f>IF(DI33=0," ",IF(DI33/DL33*100&gt;200,"СВ.200",DI33/DL33))</f>
        <v>СВ.200</v>
      </c>
      <c r="DS33" s="251">
        <f t="shared" si="128"/>
        <v>0</v>
      </c>
      <c r="DT33" s="137">
        <v>0</v>
      </c>
      <c r="DU33" s="137">
        <v>0</v>
      </c>
      <c r="DV33" s="251">
        <f t="shared" si="129"/>
        <v>0</v>
      </c>
      <c r="DW33" s="137">
        <v>0</v>
      </c>
      <c r="DX33" s="137">
        <v>0</v>
      </c>
      <c r="DY33" s="251">
        <f t="shared" si="130"/>
        <v>0</v>
      </c>
      <c r="DZ33" s="137">
        <v>0</v>
      </c>
      <c r="EA33" s="137">
        <v>0</v>
      </c>
      <c r="EB33" s="91" t="str">
        <f>IF(DS33=0," ",IF(DV33/DS33*100&gt;200,"СВ.200",DV33/DS33))</f>
        <v xml:space="preserve"> </v>
      </c>
      <c r="EC33" s="91" t="str">
        <f t="shared" si="146"/>
        <v xml:space="preserve"> </v>
      </c>
      <c r="ED33" s="91" t="str">
        <f t="shared" si="146"/>
        <v xml:space="preserve"> </v>
      </c>
      <c r="EE33" s="91" t="str">
        <f t="shared" si="110"/>
        <v xml:space="preserve"> </v>
      </c>
      <c r="EF33" s="91" t="str">
        <f t="shared" si="110"/>
        <v xml:space="preserve"> </v>
      </c>
      <c r="EG33" s="91" t="str">
        <f t="shared" si="110"/>
        <v xml:space="preserve"> </v>
      </c>
      <c r="EH33" s="87">
        <f t="shared" si="131"/>
        <v>98467.21</v>
      </c>
      <c r="EI33" s="137">
        <v>98467.21</v>
      </c>
      <c r="EJ33" s="137">
        <v>0</v>
      </c>
      <c r="EK33" s="87">
        <f t="shared" si="132"/>
        <v>97376.99</v>
      </c>
      <c r="EL33" s="137">
        <v>97376.99</v>
      </c>
      <c r="EM33" s="137">
        <v>0</v>
      </c>
      <c r="EN33" s="87">
        <f t="shared" si="133"/>
        <v>169872.62</v>
      </c>
      <c r="EO33" s="137">
        <v>169854.03</v>
      </c>
      <c r="EP33" s="137">
        <v>18.59</v>
      </c>
      <c r="EQ33" s="91">
        <f t="shared" si="111"/>
        <v>0.98892809088426492</v>
      </c>
      <c r="ER33" s="91">
        <f t="shared" si="112"/>
        <v>0.98892809088426492</v>
      </c>
      <c r="ES33" s="91"/>
      <c r="ET33" s="91">
        <f t="shared" si="113"/>
        <v>0.5732353454017487</v>
      </c>
      <c r="EU33" s="91">
        <f t="shared" si="113"/>
        <v>0.57329808424327644</v>
      </c>
      <c r="EV33" s="91">
        <f t="shared" si="113"/>
        <v>0</v>
      </c>
      <c r="EW33" s="87">
        <f t="shared" si="134"/>
        <v>124953.55</v>
      </c>
      <c r="EX33" s="137">
        <v>41757.5</v>
      </c>
      <c r="EY33" s="137">
        <v>83196.05</v>
      </c>
      <c r="EZ33" s="87">
        <f t="shared" si="135"/>
        <v>124953.55</v>
      </c>
      <c r="FA33" s="137">
        <v>41757.5</v>
      </c>
      <c r="FB33" s="137">
        <v>83196.05</v>
      </c>
      <c r="FC33" s="87">
        <f t="shared" si="136"/>
        <v>422121.87</v>
      </c>
      <c r="FD33" s="137">
        <v>362529.62</v>
      </c>
      <c r="FE33" s="137">
        <v>59592.25</v>
      </c>
      <c r="FF33" s="91">
        <f t="shared" si="157"/>
        <v>1</v>
      </c>
      <c r="FG33" s="91">
        <f t="shared" si="114"/>
        <v>1</v>
      </c>
      <c r="FH33" s="91">
        <f t="shared" si="150"/>
        <v>1</v>
      </c>
      <c r="FI33" s="91">
        <f t="shared" si="152"/>
        <v>0.29601297369406615</v>
      </c>
      <c r="FJ33" s="91">
        <f t="shared" si="138"/>
        <v>0.11518369174910453</v>
      </c>
      <c r="FK33" s="91">
        <f t="shared" si="138"/>
        <v>1.3960884175375154</v>
      </c>
      <c r="FL33" s="87">
        <f t="shared" si="139"/>
        <v>102406.91</v>
      </c>
      <c r="FM33" s="87"/>
      <c r="FN33" s="94">
        <v>102406.91</v>
      </c>
      <c r="FO33" s="87">
        <f t="shared" si="140"/>
        <v>102406.91</v>
      </c>
      <c r="FP33" s="87"/>
      <c r="FQ33" s="94">
        <v>102406.91</v>
      </c>
      <c r="FR33" s="87">
        <f t="shared" si="141"/>
        <v>50979.41</v>
      </c>
      <c r="FS33" s="87">
        <v>0</v>
      </c>
      <c r="FT33" s="87">
        <v>50979.41</v>
      </c>
      <c r="FU33" s="91">
        <f t="shared" si="30"/>
        <v>1</v>
      </c>
      <c r="FV33" s="91" t="str">
        <f t="shared" si="30"/>
        <v xml:space="preserve"> </v>
      </c>
      <c r="FW33" s="103">
        <f t="shared" si="30"/>
        <v>1</v>
      </c>
      <c r="FX33" s="91" t="str">
        <f t="shared" si="151"/>
        <v>СВ.200</v>
      </c>
      <c r="FY33" s="91" t="str">
        <f t="shared" si="142"/>
        <v xml:space="preserve"> </v>
      </c>
      <c r="FZ33" s="91" t="str">
        <f t="shared" si="142"/>
        <v>СВ.200</v>
      </c>
      <c r="GA33" s="252">
        <f>I33/'[1]исп.мун.образ01.01.2025-налогов'!I33</f>
        <v>0.11944236857990119</v>
      </c>
      <c r="GB33" s="253">
        <f>J33/'[1]исп.мун.образ01.01.2025-налогов'!J33</f>
        <v>0.14631673693021474</v>
      </c>
      <c r="GC33" s="253">
        <f>K33/'[1]исп.мун.образ01.01.2025-налогов'!K33</f>
        <v>8.4620427019404282E-2</v>
      </c>
      <c r="GD33" s="254">
        <f>F33/'[1]исп.мун.образ01.01.2025-налогов'!F33</f>
        <v>0.10192075611822626</v>
      </c>
      <c r="GE33" s="253">
        <f>G33/'[1]исп.мун.образ01.01.2025-налогов'!G33</f>
        <v>0.1328253853197309</v>
      </c>
      <c r="GF33" s="253">
        <f>H33/'[1]исп.мун.образ01.01.2025-налогов'!H33</f>
        <v>5.5616953867631234E-2</v>
      </c>
      <c r="GG33" s="96">
        <f t="shared" si="32"/>
        <v>0.12189612374532149</v>
      </c>
      <c r="GH33" s="91">
        <f t="shared" si="32"/>
        <v>0.15429462838518643</v>
      </c>
      <c r="GI33" s="91">
        <f t="shared" si="32"/>
        <v>4.9309185639531482E-2</v>
      </c>
      <c r="GJ33" s="96">
        <f t="shared" si="33"/>
        <v>0.13646267396817482</v>
      </c>
      <c r="GK33" s="91">
        <f t="shared" si="33"/>
        <v>0.14922947437097242</v>
      </c>
      <c r="GL33" s="91">
        <f t="shared" si="33"/>
        <v>9.0780257199158693E-2</v>
      </c>
      <c r="GM33" s="96">
        <f t="shared" si="115"/>
        <v>9.3202106378274779E-2</v>
      </c>
      <c r="GN33" s="91" t="str">
        <f t="shared" si="115"/>
        <v xml:space="preserve"> </v>
      </c>
      <c r="GO33" s="91">
        <f t="shared" si="115"/>
        <v>0.30201592671381999</v>
      </c>
      <c r="GP33" s="96">
        <f t="shared" si="76"/>
        <v>8.7063938851975581E-2</v>
      </c>
      <c r="GQ33" s="91" t="str">
        <f t="shared" si="34"/>
        <v xml:space="preserve"> </v>
      </c>
      <c r="GR33" s="91">
        <f t="shared" si="34"/>
        <v>0.39859784043287094</v>
      </c>
      <c r="GS33" s="96">
        <f t="shared" si="35"/>
        <v>0.10178296723184302</v>
      </c>
      <c r="GT33" s="91" t="str">
        <f t="shared" si="35"/>
        <v xml:space="preserve"> </v>
      </c>
      <c r="GU33" s="91">
        <f t="shared" si="35"/>
        <v>0.32982170003158734</v>
      </c>
      <c r="GV33" s="96">
        <f t="shared" si="36"/>
        <v>0.21431414829352102</v>
      </c>
      <c r="GW33" s="91">
        <f t="shared" si="36"/>
        <v>0.27386739134515042</v>
      </c>
      <c r="GX33" s="91">
        <f t="shared" si="36"/>
        <v>1.2195605192110337E-3</v>
      </c>
      <c r="GY33" s="96">
        <f t="shared" si="37"/>
        <v>1.5107155364829462E-2</v>
      </c>
      <c r="GZ33" s="91">
        <f t="shared" si="37"/>
        <v>2.184770247564418E-2</v>
      </c>
      <c r="HA33" s="103">
        <f t="shared" si="37"/>
        <v>5.3572611652138131E-6</v>
      </c>
      <c r="HB33" s="96">
        <f t="shared" si="38"/>
        <v>8.4181450271936069E-3</v>
      </c>
      <c r="HC33" s="91">
        <f t="shared" si="38"/>
        <v>1.0770752111608562E-2</v>
      </c>
      <c r="HD33" s="91" t="str">
        <f t="shared" si="38"/>
        <v xml:space="preserve"> </v>
      </c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</row>
    <row r="34" spans="1:238" s="70" customFormat="1" ht="15.75" outlineLevel="1" x14ac:dyDescent="0.2">
      <c r="A34" s="85">
        <v>23</v>
      </c>
      <c r="B34" s="86" t="s">
        <v>110</v>
      </c>
      <c r="C34" s="87">
        <f t="shared" si="116"/>
        <v>14862624.659999998</v>
      </c>
      <c r="D34" s="94">
        <v>13215356.459999999</v>
      </c>
      <c r="E34" s="94">
        <v>1647268.2</v>
      </c>
      <c r="F34" s="87">
        <f t="shared" si="80"/>
        <v>15900034.359999999</v>
      </c>
      <c r="G34" s="94">
        <v>14443162.34</v>
      </c>
      <c r="H34" s="94">
        <v>1456872.02</v>
      </c>
      <c r="I34" s="87">
        <f t="shared" si="81"/>
        <v>10471315.029999999</v>
      </c>
      <c r="J34" s="94">
        <v>8949525.879999999</v>
      </c>
      <c r="K34" s="94">
        <v>1521789.15</v>
      </c>
      <c r="L34" s="91">
        <f t="shared" ref="L34:N42" si="158">IF(C34=0," ",IF(F34/C34*100&gt;200,"СВ.200",F34/C34))</f>
        <v>1.0697998989903847</v>
      </c>
      <c r="M34" s="91">
        <f t="shared" si="158"/>
        <v>1.0929075113271671</v>
      </c>
      <c r="N34" s="91">
        <f t="shared" si="158"/>
        <v>0.88441701236022163</v>
      </c>
      <c r="O34" s="91">
        <f t="shared" ref="O34:Q42" si="159">IF(I34=0," ",IF(F34/I34*100&gt;200,"СВ.200",F34/I34))</f>
        <v>1.518437208167922</v>
      </c>
      <c r="P34" s="91">
        <f t="shared" si="159"/>
        <v>1.613846647706437</v>
      </c>
      <c r="Q34" s="91">
        <f t="shared" si="159"/>
        <v>0.95734157389675179</v>
      </c>
      <c r="R34" s="87">
        <f t="shared" si="117"/>
        <v>5443343.4900000002</v>
      </c>
      <c r="S34" s="137">
        <v>4847046.49</v>
      </c>
      <c r="T34" s="137">
        <v>596297</v>
      </c>
      <c r="U34" s="87">
        <f t="shared" si="84"/>
        <v>5130588.47</v>
      </c>
      <c r="V34" s="137">
        <v>4781273.7699999996</v>
      </c>
      <c r="W34" s="137">
        <v>349314.7</v>
      </c>
      <c r="X34" s="87">
        <f t="shared" si="85"/>
        <v>4765695.9799999995</v>
      </c>
      <c r="Y34" s="137">
        <v>4436167.88</v>
      </c>
      <c r="Z34" s="137">
        <v>329528.09999999998</v>
      </c>
      <c r="AA34" s="91">
        <f t="shared" si="86"/>
        <v>0.94254358179406372</v>
      </c>
      <c r="AB34" s="91">
        <f t="shared" si="86"/>
        <v>0.98643035090839393</v>
      </c>
      <c r="AC34" s="91">
        <f t="shared" si="86"/>
        <v>0.58580656954504218</v>
      </c>
      <c r="AD34" s="91">
        <f t="shared" si="153"/>
        <v>1.0765664640655488</v>
      </c>
      <c r="AE34" s="91">
        <f t="shared" si="153"/>
        <v>1.0777936947688282</v>
      </c>
      <c r="AF34" s="91">
        <f t="shared" si="153"/>
        <v>1.0600452586592768</v>
      </c>
      <c r="AG34" s="87">
        <f t="shared" si="118"/>
        <v>39019</v>
      </c>
      <c r="AH34" s="137">
        <v>0</v>
      </c>
      <c r="AI34" s="137">
        <v>39019</v>
      </c>
      <c r="AJ34" s="87">
        <f t="shared" si="119"/>
        <v>39018.76</v>
      </c>
      <c r="AK34" s="137">
        <v>0</v>
      </c>
      <c r="AL34" s="137">
        <v>39018.76</v>
      </c>
      <c r="AM34" s="87">
        <f t="shared" si="120"/>
        <v>25655.32</v>
      </c>
      <c r="AN34" s="137">
        <v>0</v>
      </c>
      <c r="AO34" s="137">
        <v>25655.32</v>
      </c>
      <c r="AP34" s="91">
        <f t="shared" si="88"/>
        <v>0.999993849150414</v>
      </c>
      <c r="AQ34" s="91" t="str">
        <f t="shared" si="88"/>
        <v xml:space="preserve"> </v>
      </c>
      <c r="AR34" s="91">
        <f t="shared" si="88"/>
        <v>0.999993849150414</v>
      </c>
      <c r="AS34" s="91">
        <f t="shared" si="154"/>
        <v>1.5208837777116013</v>
      </c>
      <c r="AT34" s="91" t="str">
        <f t="shared" si="154"/>
        <v xml:space="preserve"> </v>
      </c>
      <c r="AU34" s="91">
        <f t="shared" si="154"/>
        <v>1.5208837777116013</v>
      </c>
      <c r="AV34" s="87">
        <f t="shared" si="121"/>
        <v>735621.72</v>
      </c>
      <c r="AW34" s="137">
        <v>368621.72</v>
      </c>
      <c r="AX34" s="137">
        <v>367000</v>
      </c>
      <c r="AY34" s="87">
        <f t="shared" si="90"/>
        <v>809313.73</v>
      </c>
      <c r="AZ34" s="137">
        <v>422289.7</v>
      </c>
      <c r="BA34" s="137">
        <v>387024.02999999997</v>
      </c>
      <c r="BB34" s="87">
        <f t="shared" si="91"/>
        <v>734332.49</v>
      </c>
      <c r="BC34" s="137">
        <v>308095.28999999998</v>
      </c>
      <c r="BD34" s="137">
        <v>426237.2</v>
      </c>
      <c r="BE34" s="91">
        <f t="shared" ref="BE34:BG42" si="160">IF(AV34=0," ",IF(AY34/AV34*100&gt;200,"СВ.200",AY34/AV34))</f>
        <v>1.1001765010418669</v>
      </c>
      <c r="BF34" s="91">
        <f t="shared" si="93"/>
        <v>1.1455909326232867</v>
      </c>
      <c r="BG34" s="91">
        <f t="shared" si="93"/>
        <v>1.0545613896457764</v>
      </c>
      <c r="BH34" s="91">
        <f t="shared" si="143"/>
        <v>1.1021080246633239</v>
      </c>
      <c r="BI34" s="91">
        <f t="shared" si="147"/>
        <v>1.3706463996901739</v>
      </c>
      <c r="BJ34" s="91">
        <f t="shared" si="144"/>
        <v>0.90800153060314759</v>
      </c>
      <c r="BK34" s="87">
        <f t="shared" si="122"/>
        <v>93100</v>
      </c>
      <c r="BL34" s="137">
        <v>93100</v>
      </c>
      <c r="BM34" s="264"/>
      <c r="BN34" s="87">
        <f t="shared" si="94"/>
        <v>239852.74</v>
      </c>
      <c r="BO34" s="137">
        <v>239852.74</v>
      </c>
      <c r="BP34" s="264"/>
      <c r="BQ34" s="87">
        <f t="shared" si="95"/>
        <v>514977.7</v>
      </c>
      <c r="BR34" s="137">
        <v>514977.7</v>
      </c>
      <c r="BS34" s="264">
        <v>0</v>
      </c>
      <c r="BT34" s="91" t="str">
        <f t="shared" ref="BT34:BV42" si="161">IF(BK34=0," ",IF(BN34/BK34*100&gt;200,"СВ.200",BN34/BK34))</f>
        <v>СВ.200</v>
      </c>
      <c r="BU34" s="91" t="str">
        <f t="shared" si="97"/>
        <v>СВ.200</v>
      </c>
      <c r="BV34" s="91" t="str">
        <f t="shared" si="97"/>
        <v xml:space="preserve"> </v>
      </c>
      <c r="BW34" s="91">
        <f t="shared" si="98"/>
        <v>0.46575364331309876</v>
      </c>
      <c r="BX34" s="91">
        <f t="shared" si="98"/>
        <v>0.46575364331309876</v>
      </c>
      <c r="BY34" s="91" t="str">
        <f t="shared" si="98"/>
        <v xml:space="preserve"> </v>
      </c>
      <c r="BZ34" s="87">
        <f t="shared" si="123"/>
        <v>1628355.94</v>
      </c>
      <c r="CA34" s="137">
        <v>1453185.94</v>
      </c>
      <c r="CB34" s="137">
        <v>175170</v>
      </c>
      <c r="CC34" s="87">
        <f t="shared" si="124"/>
        <v>1640162.04</v>
      </c>
      <c r="CD34" s="137">
        <v>1473205.77</v>
      </c>
      <c r="CE34" s="137">
        <v>166956.27000000002</v>
      </c>
      <c r="CF34" s="87">
        <f t="shared" si="125"/>
        <v>1988471.0799999998</v>
      </c>
      <c r="CG34" s="137">
        <v>1806870.42</v>
      </c>
      <c r="CH34" s="137">
        <v>181600.66</v>
      </c>
      <c r="CI34" s="91">
        <f t="shared" ref="CI34:CK42" si="162">IF(BZ34=0," ",IF(CC34/BZ34*100&gt;200,"СВ.200",CC34/BZ34))</f>
        <v>1.0072503189935242</v>
      </c>
      <c r="CJ34" s="91">
        <f t="shared" si="162"/>
        <v>1.0137765095635318</v>
      </c>
      <c r="CK34" s="91">
        <f t="shared" si="162"/>
        <v>0.9531099503339614</v>
      </c>
      <c r="CL34" s="91">
        <f t="shared" ref="CL34:CN40" si="163">IF(CF34=0," ",IF(CC34/CF34*100&gt;200,"СВ.200",CC34/CF34))</f>
        <v>0.82483575270302656</v>
      </c>
      <c r="CM34" s="91">
        <f t="shared" si="163"/>
        <v>0.8153355955652869</v>
      </c>
      <c r="CN34" s="91">
        <f t="shared" si="163"/>
        <v>0.91935937898023068</v>
      </c>
      <c r="CO34" s="87">
        <f t="shared" si="126"/>
        <v>52452</v>
      </c>
      <c r="CP34" s="137">
        <v>52452</v>
      </c>
      <c r="CQ34" s="137">
        <v>0</v>
      </c>
      <c r="CR34" s="87">
        <f t="shared" si="101"/>
        <v>52452</v>
      </c>
      <c r="CS34" s="137">
        <v>52452</v>
      </c>
      <c r="CT34" s="137">
        <v>0</v>
      </c>
      <c r="CU34" s="87">
        <f t="shared" si="102"/>
        <v>419865</v>
      </c>
      <c r="CV34" s="137">
        <v>372900</v>
      </c>
      <c r="CW34" s="137">
        <v>46965</v>
      </c>
      <c r="CX34" s="91">
        <f t="shared" si="148"/>
        <v>1</v>
      </c>
      <c r="CY34" s="91">
        <f t="shared" si="148"/>
        <v>1</v>
      </c>
      <c r="CZ34" s="91" t="str">
        <f t="shared" si="148"/>
        <v xml:space="preserve"> </v>
      </c>
      <c r="DA34" s="91">
        <f>IF(CR34=0," ",IF(CR34/CU34*100&gt;200,"СВ.200",CR34/CU34))</f>
        <v>0.12492586902933085</v>
      </c>
      <c r="DB34" s="91">
        <f>IF(CS34=0," ",IF(CS34/CV34*100&gt;200,"СВ.200",CS34/CV34))</f>
        <v>0.14065969428801287</v>
      </c>
      <c r="DC34" s="91" t="str">
        <f>IF(CT34=0," ",IF(CT34/CW34*100&gt;200,"СВ.200",CT34/CW34))</f>
        <v xml:space="preserve"> </v>
      </c>
      <c r="DD34" s="87">
        <f t="shared" si="127"/>
        <v>4328900</v>
      </c>
      <c r="DE34" s="137">
        <v>4216300</v>
      </c>
      <c r="DF34" s="137">
        <v>112600</v>
      </c>
      <c r="DG34" s="87">
        <f t="shared" si="105"/>
        <v>5091341.8999999994</v>
      </c>
      <c r="DH34" s="137">
        <v>4933965.84</v>
      </c>
      <c r="DI34" s="137">
        <v>157376.06</v>
      </c>
      <c r="DJ34" s="87">
        <f t="shared" si="106"/>
        <v>1012093.3300000001</v>
      </c>
      <c r="DK34" s="137">
        <v>901815.54</v>
      </c>
      <c r="DL34" s="137">
        <v>110277.79</v>
      </c>
      <c r="DM34" s="91">
        <f t="shared" si="155"/>
        <v>1.1761283235925986</v>
      </c>
      <c r="DN34" s="91">
        <f t="shared" si="155"/>
        <v>1.1702122334748475</v>
      </c>
      <c r="DO34" s="91">
        <f t="shared" si="155"/>
        <v>1.3976559502664299</v>
      </c>
      <c r="DP34" s="91" t="str">
        <f t="shared" si="156"/>
        <v>СВ.200</v>
      </c>
      <c r="DQ34" s="91" t="str">
        <f t="shared" si="156"/>
        <v>СВ.200</v>
      </c>
      <c r="DR34" s="91">
        <f t="shared" si="156"/>
        <v>1.4270875395671241</v>
      </c>
      <c r="DS34" s="251">
        <f t="shared" si="128"/>
        <v>196230.21</v>
      </c>
      <c r="DT34" s="137">
        <v>0</v>
      </c>
      <c r="DU34" s="137">
        <v>196230.21</v>
      </c>
      <c r="DV34" s="251">
        <f t="shared" si="129"/>
        <v>196230.21</v>
      </c>
      <c r="DW34" s="137">
        <v>0</v>
      </c>
      <c r="DX34" s="137">
        <v>196230.21</v>
      </c>
      <c r="DY34" s="251">
        <f t="shared" si="130"/>
        <v>197232</v>
      </c>
      <c r="DZ34" s="137">
        <v>0</v>
      </c>
      <c r="EA34" s="137">
        <v>197232</v>
      </c>
      <c r="EB34" s="91">
        <f>IF(DS34=0," ",IF(DV34/DS34*100&gt;200,"СВ.200",DV34/DS34))</f>
        <v>1</v>
      </c>
      <c r="EC34" s="91" t="str">
        <f t="shared" si="146"/>
        <v xml:space="preserve"> </v>
      </c>
      <c r="ED34" s="91">
        <f t="shared" si="146"/>
        <v>1</v>
      </c>
      <c r="EE34" s="91">
        <f t="shared" si="110"/>
        <v>0.99492075322462881</v>
      </c>
      <c r="EF34" s="91" t="str">
        <f t="shared" si="110"/>
        <v xml:space="preserve"> </v>
      </c>
      <c r="EG34" s="91">
        <f t="shared" si="110"/>
        <v>0.99492075322462881</v>
      </c>
      <c r="EH34" s="87">
        <f t="shared" si="131"/>
        <v>228069.27000000002</v>
      </c>
      <c r="EI34" s="137">
        <v>213652.54</v>
      </c>
      <c r="EJ34" s="137">
        <v>14416.73</v>
      </c>
      <c r="EK34" s="87">
        <f t="shared" si="132"/>
        <v>421149.82</v>
      </c>
      <c r="EL34" s="137">
        <v>406733.09</v>
      </c>
      <c r="EM34" s="137">
        <v>14416.73</v>
      </c>
      <c r="EN34" s="87">
        <f t="shared" si="133"/>
        <v>-736040.29</v>
      </c>
      <c r="EO34" s="137">
        <v>-851154.81</v>
      </c>
      <c r="EP34" s="137">
        <v>115114.51999999999</v>
      </c>
      <c r="EQ34" s="91">
        <f t="shared" si="111"/>
        <v>1.8465873109516244</v>
      </c>
      <c r="ER34" s="91">
        <f t="shared" si="112"/>
        <v>1.903712869502979</v>
      </c>
      <c r="ES34" s="91">
        <f t="shared" si="112"/>
        <v>1</v>
      </c>
      <c r="ET34" s="91">
        <f t="shared" si="113"/>
        <v>-0.57218310698725472</v>
      </c>
      <c r="EU34" s="91">
        <f t="shared" si="113"/>
        <v>-0.47786029664803281</v>
      </c>
      <c r="EV34" s="91">
        <f t="shared" si="113"/>
        <v>0.12523815414423828</v>
      </c>
      <c r="EW34" s="87">
        <f t="shared" si="134"/>
        <v>833021.37</v>
      </c>
      <c r="EX34" s="137">
        <v>828444.22</v>
      </c>
      <c r="EY34" s="137">
        <v>4577.1499999999996</v>
      </c>
      <c r="EZ34" s="87">
        <f t="shared" si="135"/>
        <v>866729.29</v>
      </c>
      <c r="FA34" s="137">
        <v>862152.14</v>
      </c>
      <c r="FB34" s="137">
        <v>4577.1499999999996</v>
      </c>
      <c r="FC34" s="87">
        <f t="shared" si="136"/>
        <v>342965.71</v>
      </c>
      <c r="FD34" s="137">
        <v>342965.71</v>
      </c>
      <c r="FE34" s="137">
        <v>0</v>
      </c>
      <c r="FF34" s="91">
        <f t="shared" si="157"/>
        <v>0.96110905632368782</v>
      </c>
      <c r="FG34" s="91">
        <f>IF(FA34=0," ",IF(EX34/FA34*100&gt;200,"СВ.200",EX34/FA34))</f>
        <v>0.96090258501243175</v>
      </c>
      <c r="FH34" s="91">
        <f t="shared" si="150"/>
        <v>1</v>
      </c>
      <c r="FI34" s="91" t="str">
        <f>IF(EZ34&lt;=0," ",IF(FC34&lt;=0," ",IF(FC34=0," ",IF(EZ34/FC34*100&gt;200,"СВ.200",EZ34/FC34))))</f>
        <v>СВ.200</v>
      </c>
      <c r="FJ34" s="91" t="str">
        <f t="shared" si="138"/>
        <v>СВ.200</v>
      </c>
      <c r="FK34" s="91" t="str">
        <f>IF(FB34&lt;=0," ",IF(FE34&lt;=0," ",IF(FE34=0," ",IF(FB34/FE34*100&gt;200,"СВ.200",FB34/FE34))))</f>
        <v xml:space="preserve"> </v>
      </c>
      <c r="FL34" s="87">
        <f t="shared" si="139"/>
        <v>141958.10999999999</v>
      </c>
      <c r="FM34" s="87"/>
      <c r="FN34" s="94">
        <v>141958.10999999999</v>
      </c>
      <c r="FO34" s="87">
        <f t="shared" si="140"/>
        <v>141958.10999999999</v>
      </c>
      <c r="FP34" s="87"/>
      <c r="FQ34" s="94">
        <v>141958.10999999999</v>
      </c>
      <c r="FR34" s="87">
        <f t="shared" si="141"/>
        <v>89178.559999999998</v>
      </c>
      <c r="FS34" s="87">
        <v>0</v>
      </c>
      <c r="FT34" s="87">
        <v>89178.559999999998</v>
      </c>
      <c r="FU34" s="91">
        <f t="shared" si="30"/>
        <v>1</v>
      </c>
      <c r="FV34" s="91" t="str">
        <f t="shared" si="30"/>
        <v xml:space="preserve"> </v>
      </c>
      <c r="FW34" s="103">
        <f t="shared" si="30"/>
        <v>1</v>
      </c>
      <c r="FX34" s="91">
        <f>IF(FO34&lt;=0," ",IF(FR34&lt;=0," ",IF(FR34=0," ",IF(FO34/FR34*100&gt;200,"СВ.200",FO34/FR34))))</f>
        <v>1.5918412452499793</v>
      </c>
      <c r="FY34" s="91" t="str">
        <f t="shared" si="142"/>
        <v xml:space="preserve"> </v>
      </c>
      <c r="FZ34" s="91">
        <f>IF(FQ34&lt;=0," ",IF(FT34&lt;=0," ",IF(FT34=0," ",IF(FQ34/FT34*100&gt;200,"СВ.200",FQ34/FT34))))</f>
        <v>1.5918412452499793</v>
      </c>
      <c r="GA34" s="252">
        <f>I34/'[1]исп.мун.образ01.01.2025-налогов'!I34</f>
        <v>0.11707214388922525</v>
      </c>
      <c r="GB34" s="253">
        <f>J34/'[1]исп.мун.образ01.01.2025-налогов'!J34</f>
        <v>0.13281620140774841</v>
      </c>
      <c r="GC34" s="253">
        <f>K34/'[1]исп.мун.образ01.01.2025-налогов'!K34</f>
        <v>6.8982596167973045E-2</v>
      </c>
      <c r="GD34" s="254">
        <f>F34/'[1]исп.мун.образ01.01.2025-налогов'!F34</f>
        <v>0.11022065323315058</v>
      </c>
      <c r="GE34" s="253">
        <f>G34/'[1]исп.мун.образ01.01.2025-налогов'!G34</f>
        <v>0.14199960897642527</v>
      </c>
      <c r="GF34" s="253">
        <f>H34/'[1]исп.мун.образ01.01.2025-налогов'!H34</f>
        <v>3.4244125375280064E-2</v>
      </c>
      <c r="GG34" s="96">
        <f t="shared" si="32"/>
        <v>0.45511914848769475</v>
      </c>
      <c r="GH34" s="91">
        <f t="shared" si="32"/>
        <v>0.49568747434026084</v>
      </c>
      <c r="GI34" s="91">
        <f t="shared" si="32"/>
        <v>0.21653991947570397</v>
      </c>
      <c r="GJ34" s="96">
        <f t="shared" si="33"/>
        <v>0.32267782281698165</v>
      </c>
      <c r="GK34" s="91">
        <f t="shared" si="33"/>
        <v>0.33104064452411325</v>
      </c>
      <c r="GL34" s="91">
        <f t="shared" si="33"/>
        <v>0.2397703402938578</v>
      </c>
      <c r="GM34" s="96">
        <f t="shared" si="115"/>
        <v>7.0128010464412513E-2</v>
      </c>
      <c r="GN34" s="91">
        <f t="shared" si="115"/>
        <v>3.4425878435473053E-2</v>
      </c>
      <c r="GO34" s="91">
        <f t="shared" si="115"/>
        <v>0.28008952488588845</v>
      </c>
      <c r="GP34" s="96">
        <f t="shared" si="76"/>
        <v>5.0900124595705594E-2</v>
      </c>
      <c r="GQ34" s="91">
        <f t="shared" si="34"/>
        <v>2.9238035968790477E-2</v>
      </c>
      <c r="GR34" s="91">
        <f t="shared" si="34"/>
        <v>0.26565410323413308</v>
      </c>
      <c r="GS34" s="96">
        <f t="shared" si="35"/>
        <v>4.0096683061974503E-2</v>
      </c>
      <c r="GT34" s="91">
        <f t="shared" si="35"/>
        <v>4.1667011750124133E-2</v>
      </c>
      <c r="GU34" s="91">
        <f t="shared" si="35"/>
        <v>3.0861699861639835E-2</v>
      </c>
      <c r="GV34" s="96">
        <f t="shared" si="36"/>
        <v>3.2988607956693748E-3</v>
      </c>
      <c r="GW34" s="91">
        <f t="shared" si="36"/>
        <v>3.6316146537199415E-3</v>
      </c>
      <c r="GX34" s="91" t="str">
        <f t="shared" si="36"/>
        <v xml:space="preserve"> </v>
      </c>
      <c r="GY34" s="96" t="str">
        <f t="shared" si="37"/>
        <v xml:space="preserve"> </v>
      </c>
      <c r="GZ34" s="91" t="str">
        <f t="shared" si="37"/>
        <v xml:space="preserve"> </v>
      </c>
      <c r="HA34" s="103">
        <f t="shared" si="37"/>
        <v>7.5644198146635491E-2</v>
      </c>
      <c r="HB34" s="96">
        <f t="shared" si="38"/>
        <v>2.6487352823557044E-2</v>
      </c>
      <c r="HC34" s="91">
        <f t="shared" si="38"/>
        <v>2.8160944288049872E-2</v>
      </c>
      <c r="HD34" s="91">
        <f t="shared" si="38"/>
        <v>9.895673608996897E-3</v>
      </c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</row>
    <row r="35" spans="1:238" s="70" customFormat="1" ht="15.75" outlineLevel="1" x14ac:dyDescent="0.2">
      <c r="A35" s="85">
        <v>24</v>
      </c>
      <c r="B35" s="86" t="s">
        <v>111</v>
      </c>
      <c r="C35" s="87">
        <f t="shared" si="116"/>
        <v>128751417.18000002</v>
      </c>
      <c r="D35" s="94">
        <v>103434655.34000002</v>
      </c>
      <c r="E35" s="94">
        <v>25316761.84</v>
      </c>
      <c r="F35" s="87">
        <f t="shared" si="80"/>
        <v>97378255.150000006</v>
      </c>
      <c r="G35" s="94">
        <v>82292556.070000008</v>
      </c>
      <c r="H35" s="94">
        <v>15085699.079999998</v>
      </c>
      <c r="I35" s="87">
        <f t="shared" si="81"/>
        <v>65453372.269999996</v>
      </c>
      <c r="J35" s="94">
        <v>54929851.82</v>
      </c>
      <c r="K35" s="94">
        <v>10523520.449999999</v>
      </c>
      <c r="L35" s="91">
        <f t="shared" si="158"/>
        <v>0.75632763726290497</v>
      </c>
      <c r="M35" s="91">
        <f t="shared" si="158"/>
        <v>0.79559946131686887</v>
      </c>
      <c r="N35" s="91">
        <f t="shared" si="158"/>
        <v>0.59587790789914064</v>
      </c>
      <c r="O35" s="91">
        <f t="shared" si="159"/>
        <v>1.4877500084840167</v>
      </c>
      <c r="P35" s="91">
        <f t="shared" si="159"/>
        <v>1.4981390508691892</v>
      </c>
      <c r="Q35" s="91">
        <f t="shared" si="159"/>
        <v>1.4335220947853053</v>
      </c>
      <c r="R35" s="87">
        <f t="shared" si="117"/>
        <v>39319409.579999998</v>
      </c>
      <c r="S35" s="137">
        <v>38753981.780000001</v>
      </c>
      <c r="T35" s="137">
        <v>565427.80000000005</v>
      </c>
      <c r="U35" s="87">
        <f t="shared" si="84"/>
        <v>36260642</v>
      </c>
      <c r="V35" s="137">
        <v>35681501.299999997</v>
      </c>
      <c r="W35" s="137">
        <v>579140.69999999995</v>
      </c>
      <c r="X35" s="87">
        <f t="shared" si="85"/>
        <v>6560820.9100000001</v>
      </c>
      <c r="Y35" s="137">
        <v>5825182.6900000004</v>
      </c>
      <c r="Z35" s="137">
        <v>735638.22</v>
      </c>
      <c r="AA35" s="91">
        <f t="shared" si="86"/>
        <v>0.92220718437349436</v>
      </c>
      <c r="AB35" s="91">
        <f t="shared" si="86"/>
        <v>0.92071832779810936</v>
      </c>
      <c r="AC35" s="91">
        <f t="shared" si="86"/>
        <v>1.0242522564330936</v>
      </c>
      <c r="AD35" s="91" t="str">
        <f t="shared" si="153"/>
        <v>СВ.200</v>
      </c>
      <c r="AE35" s="91" t="str">
        <f t="shared" si="153"/>
        <v>СВ.200</v>
      </c>
      <c r="AF35" s="91">
        <f t="shared" si="153"/>
        <v>0.78726292932414521</v>
      </c>
      <c r="AG35" s="87">
        <f t="shared" si="118"/>
        <v>142951</v>
      </c>
      <c r="AH35" s="137">
        <v>142951</v>
      </c>
      <c r="AI35" s="137">
        <v>0</v>
      </c>
      <c r="AJ35" s="87">
        <f t="shared" si="119"/>
        <v>142951.26999999999</v>
      </c>
      <c r="AK35" s="137">
        <v>142951.26999999999</v>
      </c>
      <c r="AL35" s="137">
        <v>0</v>
      </c>
      <c r="AM35" s="87">
        <f t="shared" si="120"/>
        <v>49908.81</v>
      </c>
      <c r="AN35" s="137">
        <v>49908.81</v>
      </c>
      <c r="AO35" s="137">
        <v>0</v>
      </c>
      <c r="AP35" s="91">
        <f t="shared" si="88"/>
        <v>1.0000018887590851</v>
      </c>
      <c r="AQ35" s="91">
        <f t="shared" si="88"/>
        <v>1.0000018887590851</v>
      </c>
      <c r="AR35" s="91" t="str">
        <f t="shared" si="88"/>
        <v xml:space="preserve"> </v>
      </c>
      <c r="AS35" s="91" t="str">
        <f t="shared" si="154"/>
        <v>СВ.200</v>
      </c>
      <c r="AT35" s="91" t="str">
        <f t="shared" si="154"/>
        <v>СВ.200</v>
      </c>
      <c r="AU35" s="91" t="str">
        <f t="shared" si="154"/>
        <v xml:space="preserve"> </v>
      </c>
      <c r="AV35" s="87">
        <f t="shared" si="121"/>
        <v>3755748.26</v>
      </c>
      <c r="AW35" s="137">
        <v>2752867.05</v>
      </c>
      <c r="AX35" s="137">
        <v>1002881.21</v>
      </c>
      <c r="AY35" s="87">
        <f t="shared" si="90"/>
        <v>3457526.84</v>
      </c>
      <c r="AZ35" s="137">
        <v>3031429.94</v>
      </c>
      <c r="BA35" s="137">
        <v>426096.9</v>
      </c>
      <c r="BB35" s="87">
        <f t="shared" si="91"/>
        <v>3961284.43</v>
      </c>
      <c r="BC35" s="137">
        <v>2960070.56</v>
      </c>
      <c r="BD35" s="137">
        <v>1001213.87</v>
      </c>
      <c r="BE35" s="91">
        <f t="shared" si="160"/>
        <v>0.92059600395048846</v>
      </c>
      <c r="BF35" s="91">
        <f t="shared" si="93"/>
        <v>1.1011900992458028</v>
      </c>
      <c r="BG35" s="91">
        <f t="shared" si="93"/>
        <v>0.42487275237712352</v>
      </c>
      <c r="BH35" s="91">
        <f t="shared" si="143"/>
        <v>0.87282973517758722</v>
      </c>
      <c r="BI35" s="91">
        <f t="shared" si="147"/>
        <v>1.0241073239821687</v>
      </c>
      <c r="BJ35" s="91">
        <f t="shared" si="144"/>
        <v>0.42558030084021908</v>
      </c>
      <c r="BK35" s="87">
        <f t="shared" si="122"/>
        <v>134500</v>
      </c>
      <c r="BL35" s="137">
        <v>134500</v>
      </c>
      <c r="BM35" s="264"/>
      <c r="BN35" s="87">
        <f t="shared" si="94"/>
        <v>110067.2</v>
      </c>
      <c r="BO35" s="137">
        <v>110067.2</v>
      </c>
      <c r="BP35" s="264"/>
      <c r="BQ35" s="87">
        <f t="shared" si="95"/>
        <v>77945.64</v>
      </c>
      <c r="BR35" s="137">
        <v>77945.64</v>
      </c>
      <c r="BS35" s="264">
        <v>0</v>
      </c>
      <c r="BT35" s="91">
        <f t="shared" si="161"/>
        <v>0.81834349442379184</v>
      </c>
      <c r="BU35" s="91">
        <f t="shared" si="97"/>
        <v>0.81834349442379184</v>
      </c>
      <c r="BV35" s="91" t="str">
        <f t="shared" si="97"/>
        <v xml:space="preserve"> </v>
      </c>
      <c r="BW35" s="91">
        <f t="shared" si="98"/>
        <v>1.4121020752411553</v>
      </c>
      <c r="BX35" s="91">
        <f t="shared" si="98"/>
        <v>1.4121020752411553</v>
      </c>
      <c r="BY35" s="91" t="str">
        <f t="shared" si="98"/>
        <v xml:space="preserve"> </v>
      </c>
      <c r="BZ35" s="87">
        <f t="shared" si="123"/>
        <v>31027680.290000003</v>
      </c>
      <c r="CA35" s="137">
        <v>25818127.850000001</v>
      </c>
      <c r="CB35" s="137">
        <v>5209552.4400000004</v>
      </c>
      <c r="CC35" s="87">
        <f t="shared" si="124"/>
        <v>31932103.560000002</v>
      </c>
      <c r="CD35" s="137">
        <v>25755611</v>
      </c>
      <c r="CE35" s="137">
        <v>6176492.5600000005</v>
      </c>
      <c r="CF35" s="87">
        <f t="shared" si="125"/>
        <v>35509375.079999998</v>
      </c>
      <c r="CG35" s="137">
        <v>33044163.370000001</v>
      </c>
      <c r="CH35" s="137">
        <v>2465211.71</v>
      </c>
      <c r="CI35" s="91">
        <f t="shared" si="162"/>
        <v>1.0291489167590619</v>
      </c>
      <c r="CJ35" s="91">
        <f t="shared" si="162"/>
        <v>0.99757856764970654</v>
      </c>
      <c r="CK35" s="91">
        <f t="shared" si="162"/>
        <v>1.1856090578099643</v>
      </c>
      <c r="CL35" s="91">
        <f t="shared" si="163"/>
        <v>0.89925839269374164</v>
      </c>
      <c r="CM35" s="91">
        <f t="shared" si="163"/>
        <v>0.77942996200602543</v>
      </c>
      <c r="CN35" s="91" t="str">
        <f t="shared" si="163"/>
        <v>СВ.200</v>
      </c>
      <c r="CO35" s="87">
        <f t="shared" si="126"/>
        <v>10239000</v>
      </c>
      <c r="CP35" s="137">
        <v>10239000</v>
      </c>
      <c r="CQ35" s="137">
        <v>0</v>
      </c>
      <c r="CR35" s="87">
        <f t="shared" si="101"/>
        <v>10199804.74</v>
      </c>
      <c r="CS35" s="137">
        <v>10199804.74</v>
      </c>
      <c r="CT35" s="137">
        <v>0</v>
      </c>
      <c r="CU35" s="87">
        <f t="shared" si="102"/>
        <v>178600</v>
      </c>
      <c r="CV35" s="137">
        <v>178600</v>
      </c>
      <c r="CW35" s="137">
        <v>0</v>
      </c>
      <c r="CX35" s="91">
        <f t="shared" si="148"/>
        <v>0.99617196405899011</v>
      </c>
      <c r="CY35" s="91">
        <f t="shared" si="148"/>
        <v>0.99617196405899011</v>
      </c>
      <c r="CZ35" s="91" t="str">
        <f t="shared" si="148"/>
        <v xml:space="preserve"> </v>
      </c>
      <c r="DA35" s="91" t="str">
        <f t="shared" si="104"/>
        <v>СВ.200</v>
      </c>
      <c r="DB35" s="91" t="str">
        <f t="shared" si="104"/>
        <v>СВ.200</v>
      </c>
      <c r="DC35" s="91" t="str">
        <f t="shared" si="104"/>
        <v xml:space="preserve"> </v>
      </c>
      <c r="DD35" s="87">
        <f t="shared" si="127"/>
        <v>39021000</v>
      </c>
      <c r="DE35" s="137">
        <v>23898000</v>
      </c>
      <c r="DF35" s="137">
        <v>15123000</v>
      </c>
      <c r="DG35" s="87">
        <f t="shared" si="105"/>
        <v>9737730.040000001</v>
      </c>
      <c r="DH35" s="137">
        <v>5704793.4800000004</v>
      </c>
      <c r="DI35" s="137">
        <v>4032936.56</v>
      </c>
      <c r="DJ35" s="87">
        <f t="shared" si="106"/>
        <v>14282750.41</v>
      </c>
      <c r="DK35" s="137">
        <v>11466755.68</v>
      </c>
      <c r="DL35" s="137">
        <v>2815994.73</v>
      </c>
      <c r="DM35" s="91">
        <f t="shared" si="155"/>
        <v>0.24955101201916918</v>
      </c>
      <c r="DN35" s="91">
        <f t="shared" si="155"/>
        <v>0.2387142639551427</v>
      </c>
      <c r="DO35" s="91">
        <f t="shared" si="155"/>
        <v>0.26667569662104079</v>
      </c>
      <c r="DP35" s="91">
        <f t="shared" si="156"/>
        <v>0.6817825531126116</v>
      </c>
      <c r="DQ35" s="91">
        <f t="shared" si="156"/>
        <v>0.49750719725808273</v>
      </c>
      <c r="DR35" s="91">
        <f t="shared" si="156"/>
        <v>1.432153447247396</v>
      </c>
      <c r="DS35" s="251">
        <f t="shared" si="128"/>
        <v>0</v>
      </c>
      <c r="DT35" s="137">
        <v>0</v>
      </c>
      <c r="DU35" s="137">
        <v>0</v>
      </c>
      <c r="DV35" s="251">
        <f t="shared" si="129"/>
        <v>0</v>
      </c>
      <c r="DW35" s="137">
        <v>0</v>
      </c>
      <c r="DX35" s="137">
        <v>0</v>
      </c>
      <c r="DY35" s="251">
        <f t="shared" si="130"/>
        <v>0</v>
      </c>
      <c r="DZ35" s="137">
        <v>0</v>
      </c>
      <c r="EA35" s="137">
        <v>0</v>
      </c>
      <c r="EB35" s="91" t="str">
        <f>IF(DS35=0," ",IF(DV35/DS35*100&gt;200,"СВ.200",DV35/DS35))</f>
        <v xml:space="preserve"> </v>
      </c>
      <c r="EC35" s="91" t="str">
        <f t="shared" si="146"/>
        <v xml:space="preserve"> </v>
      </c>
      <c r="ED35" s="91" t="str">
        <f t="shared" si="146"/>
        <v xml:space="preserve"> </v>
      </c>
      <c r="EE35" s="91" t="str">
        <f t="shared" si="110"/>
        <v xml:space="preserve"> </v>
      </c>
      <c r="EF35" s="91" t="str">
        <f t="shared" si="110"/>
        <v xml:space="preserve"> </v>
      </c>
      <c r="EG35" s="91" t="str">
        <f>IF(DX35=0," ",IF(DX35/EA35*100&gt;200,"СВ.200",DX35/EA35))</f>
        <v xml:space="preserve"> </v>
      </c>
      <c r="EH35" s="87">
        <f t="shared" si="131"/>
        <v>1077965.94</v>
      </c>
      <c r="EI35" s="137">
        <v>685733.51</v>
      </c>
      <c r="EJ35" s="137">
        <v>392232.43</v>
      </c>
      <c r="EK35" s="87">
        <f t="shared" si="132"/>
        <v>1158387.5</v>
      </c>
      <c r="EL35" s="137">
        <v>663522.98</v>
      </c>
      <c r="EM35" s="137">
        <v>494864.52</v>
      </c>
      <c r="EN35" s="87">
        <f t="shared" si="133"/>
        <v>1008325.77</v>
      </c>
      <c r="EO35" s="137">
        <v>885905.63</v>
      </c>
      <c r="EP35" s="137">
        <v>122420.14</v>
      </c>
      <c r="EQ35" s="91">
        <f t="shared" si="111"/>
        <v>1.0746049174800458</v>
      </c>
      <c r="ER35" s="91">
        <f t="shared" si="112"/>
        <v>0.96761055180167577</v>
      </c>
      <c r="ES35" s="265">
        <f>IF(EJ35=0," ",IF(EM35/EJ35*100&gt;200,"СВ.200",EM35/EJ35))</f>
        <v>1.2616614082624429</v>
      </c>
      <c r="ET35" s="91">
        <f t="shared" si="113"/>
        <v>1.1488226667062174</v>
      </c>
      <c r="EU35" s="91">
        <f t="shared" si="113"/>
        <v>0.74897704397702036</v>
      </c>
      <c r="EV35" s="91" t="str">
        <f t="shared" si="113"/>
        <v>СВ.200</v>
      </c>
      <c r="EW35" s="87">
        <f t="shared" si="134"/>
        <v>0</v>
      </c>
      <c r="EX35" s="137">
        <v>0</v>
      </c>
      <c r="EY35" s="137">
        <v>0</v>
      </c>
      <c r="EZ35" s="87">
        <f t="shared" si="135"/>
        <v>0</v>
      </c>
      <c r="FA35" s="137">
        <v>0</v>
      </c>
      <c r="FB35" s="137">
        <v>0</v>
      </c>
      <c r="FC35" s="87">
        <f t="shared" si="136"/>
        <v>0</v>
      </c>
      <c r="FD35" s="137">
        <v>0</v>
      </c>
      <c r="FE35" s="137">
        <v>0</v>
      </c>
      <c r="FF35" s="91" t="str">
        <f t="shared" si="157"/>
        <v xml:space="preserve"> </v>
      </c>
      <c r="FG35" s="91" t="str">
        <f>IF(FA35=0," ",IF(EX35/FA35*100&gt;200,"СВ.200",EX35/FA35))</f>
        <v xml:space="preserve"> </v>
      </c>
      <c r="FH35" s="91" t="str">
        <f>IF(EY35=0," ",IF(EY35/FB35*100&gt;200,"СВ.200",EY35/FB35))</f>
        <v xml:space="preserve"> </v>
      </c>
      <c r="FI35" s="91" t="str">
        <f t="shared" si="152"/>
        <v xml:space="preserve"> </v>
      </c>
      <c r="FJ35" s="91" t="str">
        <f t="shared" si="152"/>
        <v xml:space="preserve"> </v>
      </c>
      <c r="FK35" s="91" t="str">
        <f t="shared" si="152"/>
        <v xml:space="preserve"> </v>
      </c>
      <c r="FL35" s="87">
        <f t="shared" si="139"/>
        <v>136069.94</v>
      </c>
      <c r="FM35" s="87"/>
      <c r="FN35" s="94">
        <v>136069.94</v>
      </c>
      <c r="FO35" s="87">
        <f t="shared" si="140"/>
        <v>136069.94</v>
      </c>
      <c r="FP35" s="87"/>
      <c r="FQ35" s="94">
        <v>136069.94</v>
      </c>
      <c r="FR35" s="87">
        <f t="shared" si="141"/>
        <v>145955.63</v>
      </c>
      <c r="FS35" s="87">
        <v>0</v>
      </c>
      <c r="FT35" s="87">
        <v>145955.63</v>
      </c>
      <c r="FU35" s="91">
        <f t="shared" si="30"/>
        <v>1</v>
      </c>
      <c r="FV35" s="91" t="str">
        <f t="shared" si="30"/>
        <v xml:space="preserve"> </v>
      </c>
      <c r="FW35" s="103">
        <f t="shared" si="30"/>
        <v>1</v>
      </c>
      <c r="FX35" s="91">
        <f>IF(FO35&lt;0," ",IF(FR35&lt;0," ",IF(FR35=0," ",IF(FO35/FR35*100&gt;200,"СВ.200",FO35/FR35))))</f>
        <v>0.93226921085538117</v>
      </c>
      <c r="FY35" s="91" t="str">
        <f t="shared" si="142"/>
        <v xml:space="preserve"> </v>
      </c>
      <c r="FZ35" s="91">
        <f>IF(FQ35&lt;0," ",IF(FT35&lt;0," ",IF(FT35=0," ",IF(FQ35/FT35*100&gt;200,"СВ.200",FQ35/FT35))))</f>
        <v>0.93226921085538117</v>
      </c>
      <c r="GA35" s="252">
        <f>I35/'[1]исп.мун.образ01.01.2025-налогов'!I35</f>
        <v>0.12074346574437084</v>
      </c>
      <c r="GB35" s="253">
        <f>J35/'[1]исп.мун.образ01.01.2025-налогов'!J35</f>
        <v>0.17958634590023298</v>
      </c>
      <c r="GC35" s="253">
        <f>K35/'[1]исп.мун.образ01.01.2025-налогов'!K35</f>
        <v>4.4550131659677257E-2</v>
      </c>
      <c r="GD35" s="254">
        <f>F35/'[1]исп.мун.образ01.01.2025-налогов'!F35</f>
        <v>0.15224268785858566</v>
      </c>
      <c r="GE35" s="253">
        <f>G35/'[1]исп.мун.образ01.01.2025-налогов'!G35</f>
        <v>0.22819756303776698</v>
      </c>
      <c r="GF35" s="253">
        <f>H35/'[1]исп.мун.образ01.01.2025-налогов'!H35</f>
        <v>5.406956231810052E-2</v>
      </c>
      <c r="GG35" s="96">
        <f t="shared" si="32"/>
        <v>0.10023656050808397</v>
      </c>
      <c r="GH35" s="91">
        <f t="shared" si="32"/>
        <v>0.10604766801644724</v>
      </c>
      <c r="GI35" s="91">
        <f t="shared" si="32"/>
        <v>6.9904194465645761E-2</v>
      </c>
      <c r="GJ35" s="96">
        <f t="shared" si="33"/>
        <v>0.37236898467881407</v>
      </c>
      <c r="GK35" s="91">
        <f t="shared" si="33"/>
        <v>0.43359330423092535</v>
      </c>
      <c r="GL35" s="91">
        <f t="shared" si="33"/>
        <v>3.839004721814987E-2</v>
      </c>
      <c r="GM35" s="96">
        <f t="shared" si="115"/>
        <v>6.0520707988266961E-2</v>
      </c>
      <c r="GN35" s="91">
        <f t="shared" si="115"/>
        <v>5.388819488717856E-2</v>
      </c>
      <c r="GO35" s="91">
        <f t="shared" si="115"/>
        <v>9.5140582921564049E-2</v>
      </c>
      <c r="GP35" s="96">
        <f t="shared" si="76"/>
        <v>3.550614903372501E-2</v>
      </c>
      <c r="GQ35" s="91">
        <f t="shared" si="34"/>
        <v>3.6837231516072891E-2</v>
      </c>
      <c r="GR35" s="91">
        <f t="shared" si="34"/>
        <v>2.8245088128855879E-2</v>
      </c>
      <c r="GS35" s="96">
        <f t="shared" si="35"/>
        <v>2.7286600186658344E-3</v>
      </c>
      <c r="GT35" s="91">
        <f t="shared" si="35"/>
        <v>3.2514196576618401E-3</v>
      </c>
      <c r="GU35" s="91" t="str">
        <f t="shared" si="35"/>
        <v xml:space="preserve"> </v>
      </c>
      <c r="GV35" s="96">
        <f t="shared" si="36"/>
        <v>0.10474417234410674</v>
      </c>
      <c r="GW35" s="91">
        <f t="shared" si="36"/>
        <v>0.1239456547117555</v>
      </c>
      <c r="GX35" s="91" t="str">
        <f t="shared" si="36"/>
        <v xml:space="preserve"> </v>
      </c>
      <c r="GY35" s="96">
        <f t="shared" si="37"/>
        <v>1.5405253160075263E-2</v>
      </c>
      <c r="GZ35" s="91">
        <f t="shared" si="37"/>
        <v>1.6127945018002781E-2</v>
      </c>
      <c r="HA35" s="103">
        <f t="shared" si="37"/>
        <v>1.1633002528160623E-2</v>
      </c>
      <c r="HB35" s="96">
        <f t="shared" si="38"/>
        <v>1.1895751245651683E-2</v>
      </c>
      <c r="HC35" s="91">
        <f t="shared" si="38"/>
        <v>8.0629769165948811E-3</v>
      </c>
      <c r="HD35" s="91">
        <f t="shared" si="38"/>
        <v>3.2803552382671554E-2</v>
      </c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</row>
    <row r="36" spans="1:238" s="266" customFormat="1" ht="15.75" outlineLevel="1" x14ac:dyDescent="0.2">
      <c r="A36" s="85">
        <v>25</v>
      </c>
      <c r="B36" s="142" t="s">
        <v>112</v>
      </c>
      <c r="C36" s="87">
        <f>D36+E36</f>
        <v>14679690.749999998</v>
      </c>
      <c r="D36" s="94">
        <v>10902854.569999998</v>
      </c>
      <c r="E36" s="94">
        <v>3776836.1799999997</v>
      </c>
      <c r="F36" s="87">
        <f t="shared" si="80"/>
        <v>18056330.25</v>
      </c>
      <c r="G36" s="94">
        <v>14271659.419999998</v>
      </c>
      <c r="H36" s="94">
        <v>3784670.83</v>
      </c>
      <c r="I36" s="87">
        <f t="shared" si="81"/>
        <v>11654160.34</v>
      </c>
      <c r="J36" s="94">
        <v>9486612.4199999999</v>
      </c>
      <c r="K36" s="94">
        <v>2167547.92</v>
      </c>
      <c r="L36" s="91">
        <f t="shared" si="158"/>
        <v>1.23002116035721</v>
      </c>
      <c r="M36" s="91">
        <f t="shared" si="158"/>
        <v>1.3089837462630669</v>
      </c>
      <c r="N36" s="91">
        <f t="shared" si="158"/>
        <v>1.0020743949768032</v>
      </c>
      <c r="O36" s="91">
        <f t="shared" si="159"/>
        <v>1.5493463040856017</v>
      </c>
      <c r="P36" s="91">
        <f t="shared" si="159"/>
        <v>1.5043999678865343</v>
      </c>
      <c r="Q36" s="91">
        <f t="shared" si="159"/>
        <v>1.7460609728988139</v>
      </c>
      <c r="R36" s="87">
        <f>S36+T36</f>
        <v>1518349.64</v>
      </c>
      <c r="S36" s="137">
        <v>1497500</v>
      </c>
      <c r="T36" s="137">
        <v>20849.64</v>
      </c>
      <c r="U36" s="87">
        <f t="shared" si="84"/>
        <v>1649218.63</v>
      </c>
      <c r="V36" s="137">
        <v>1628368.99</v>
      </c>
      <c r="W36" s="137">
        <v>20849.64</v>
      </c>
      <c r="X36" s="87">
        <f t="shared" si="85"/>
        <v>1421736.57</v>
      </c>
      <c r="Y36" s="137">
        <v>1387992.96</v>
      </c>
      <c r="Z36" s="137">
        <v>33743.61</v>
      </c>
      <c r="AA36" s="91">
        <f t="shared" si="86"/>
        <v>1.0861916034043384</v>
      </c>
      <c r="AB36" s="91">
        <f t="shared" si="86"/>
        <v>1.0873916460767947</v>
      </c>
      <c r="AC36" s="91">
        <f t="shared" si="86"/>
        <v>1</v>
      </c>
      <c r="AD36" s="91">
        <f t="shared" si="153"/>
        <v>1.1600029603233739</v>
      </c>
      <c r="AE36" s="91">
        <f t="shared" si="153"/>
        <v>1.1731824561992015</v>
      </c>
      <c r="AF36" s="91">
        <f t="shared" si="153"/>
        <v>0.61788409716684134</v>
      </c>
      <c r="AG36" s="87">
        <f t="shared" si="118"/>
        <v>770531.16</v>
      </c>
      <c r="AH36" s="137">
        <v>50000</v>
      </c>
      <c r="AI36" s="137">
        <v>720531.16</v>
      </c>
      <c r="AJ36" s="87">
        <f t="shared" si="119"/>
        <v>825531.96</v>
      </c>
      <c r="AK36" s="137">
        <v>53922.78</v>
      </c>
      <c r="AL36" s="137">
        <v>771609.17999999993</v>
      </c>
      <c r="AM36" s="87">
        <f t="shared" si="120"/>
        <v>811885.59</v>
      </c>
      <c r="AN36" s="137">
        <v>205963.85</v>
      </c>
      <c r="AO36" s="137">
        <v>605921.74</v>
      </c>
      <c r="AP36" s="91">
        <f t="shared" si="88"/>
        <v>1.0713803709119303</v>
      </c>
      <c r="AQ36" s="91">
        <f t="shared" si="88"/>
        <v>1.0784556000000001</v>
      </c>
      <c r="AR36" s="91">
        <f t="shared" si="88"/>
        <v>1.0708893977603966</v>
      </c>
      <c r="AS36" s="91">
        <f t="shared" si="154"/>
        <v>1.0168082426490659</v>
      </c>
      <c r="AT36" s="91">
        <f t="shared" si="154"/>
        <v>0.26180701127892103</v>
      </c>
      <c r="AU36" s="91">
        <f t="shared" si="154"/>
        <v>1.2734469306217664</v>
      </c>
      <c r="AV36" s="87">
        <f t="shared" si="121"/>
        <v>393026</v>
      </c>
      <c r="AW36" s="137">
        <v>0</v>
      </c>
      <c r="AX36" s="137">
        <v>393026</v>
      </c>
      <c r="AY36" s="87">
        <f t="shared" si="90"/>
        <v>260971.52000000002</v>
      </c>
      <c r="AZ36" s="137">
        <v>0</v>
      </c>
      <c r="BA36" s="137">
        <v>260971.52000000002</v>
      </c>
      <c r="BB36" s="87">
        <f t="shared" si="91"/>
        <v>313062.21000000002</v>
      </c>
      <c r="BC36" s="137">
        <v>0</v>
      </c>
      <c r="BD36" s="137">
        <v>313062.21000000002</v>
      </c>
      <c r="BE36" s="91">
        <f t="shared" si="160"/>
        <v>0.66400574007826463</v>
      </c>
      <c r="BF36" s="91" t="str">
        <f t="shared" si="93"/>
        <v xml:space="preserve"> </v>
      </c>
      <c r="BG36" s="91">
        <f t="shared" si="93"/>
        <v>0.66400574007826463</v>
      </c>
      <c r="BH36" s="91">
        <f t="shared" si="143"/>
        <v>0.83360914113523954</v>
      </c>
      <c r="BI36" s="91" t="str">
        <f t="shared" si="147"/>
        <v xml:space="preserve"> </v>
      </c>
      <c r="BJ36" s="91">
        <f t="shared" si="144"/>
        <v>0.83360914113523954</v>
      </c>
      <c r="BK36" s="87">
        <f t="shared" si="122"/>
        <v>622300</v>
      </c>
      <c r="BL36" s="137">
        <v>622300</v>
      </c>
      <c r="BM36" s="264"/>
      <c r="BN36" s="87">
        <f t="shared" si="94"/>
        <v>4620406.9000000004</v>
      </c>
      <c r="BO36" s="137">
        <v>4620406.9000000004</v>
      </c>
      <c r="BP36" s="264"/>
      <c r="BQ36" s="87">
        <f t="shared" si="95"/>
        <v>280937.98</v>
      </c>
      <c r="BR36" s="137">
        <v>280937.98</v>
      </c>
      <c r="BS36" s="264">
        <v>0</v>
      </c>
      <c r="BT36" s="91" t="str">
        <f t="shared" si="161"/>
        <v>СВ.200</v>
      </c>
      <c r="BU36" s="91" t="str">
        <f t="shared" si="97"/>
        <v>СВ.200</v>
      </c>
      <c r="BV36" s="91" t="str">
        <f t="shared" si="97"/>
        <v xml:space="preserve"> </v>
      </c>
      <c r="BW36" s="91" t="str">
        <f t="shared" si="98"/>
        <v>СВ.200</v>
      </c>
      <c r="BX36" s="91" t="str">
        <f t="shared" si="98"/>
        <v>СВ.200</v>
      </c>
      <c r="BY36" s="91" t="str">
        <f t="shared" si="98"/>
        <v xml:space="preserve"> </v>
      </c>
      <c r="BZ36" s="87">
        <f t="shared" si="123"/>
        <v>1583210.5699999998</v>
      </c>
      <c r="CA36" s="137">
        <v>1239000.22</v>
      </c>
      <c r="CB36" s="137">
        <v>344210.35</v>
      </c>
      <c r="CC36" s="87">
        <f t="shared" si="124"/>
        <v>1499749.1199999999</v>
      </c>
      <c r="CD36" s="137">
        <v>1155894.46</v>
      </c>
      <c r="CE36" s="137">
        <v>343854.66</v>
      </c>
      <c r="CF36" s="87">
        <f t="shared" si="125"/>
        <v>1553664.63</v>
      </c>
      <c r="CG36" s="137">
        <v>1245338.6599999999</v>
      </c>
      <c r="CH36" s="137">
        <v>308325.97000000003</v>
      </c>
      <c r="CI36" s="91">
        <f t="shared" si="162"/>
        <v>0.94728341789683734</v>
      </c>
      <c r="CJ36" s="91">
        <f t="shared" si="162"/>
        <v>0.93292514508189517</v>
      </c>
      <c r="CK36" s="91">
        <f t="shared" si="162"/>
        <v>0.99896664931777912</v>
      </c>
      <c r="CL36" s="91">
        <f t="shared" si="163"/>
        <v>0.96529784552023945</v>
      </c>
      <c r="CM36" s="91">
        <f t="shared" si="163"/>
        <v>0.9281768061388217</v>
      </c>
      <c r="CN36" s="91">
        <f t="shared" si="163"/>
        <v>1.1152309356231003</v>
      </c>
      <c r="CO36" s="87">
        <f t="shared" si="126"/>
        <v>972100</v>
      </c>
      <c r="CP36" s="137">
        <v>526100</v>
      </c>
      <c r="CQ36" s="137">
        <v>446000</v>
      </c>
      <c r="CR36" s="87">
        <f t="shared" si="101"/>
        <v>972075.33</v>
      </c>
      <c r="CS36" s="137">
        <v>526075.32999999996</v>
      </c>
      <c r="CT36" s="137">
        <v>446000</v>
      </c>
      <c r="CU36" s="87">
        <f t="shared" si="102"/>
        <v>2242001.86</v>
      </c>
      <c r="CV36" s="137">
        <v>2242001.86</v>
      </c>
      <c r="CW36" s="137">
        <v>0</v>
      </c>
      <c r="CX36" s="91">
        <f t="shared" si="148"/>
        <v>0.999974621952474</v>
      </c>
      <c r="CY36" s="91">
        <f t="shared" si="148"/>
        <v>0.99995310777418733</v>
      </c>
      <c r="CZ36" s="91">
        <f t="shared" si="148"/>
        <v>1</v>
      </c>
      <c r="DA36" s="91">
        <f t="shared" si="104"/>
        <v>0.43357472058475455</v>
      </c>
      <c r="DB36" s="91">
        <f t="shared" si="104"/>
        <v>0.23464535841196849</v>
      </c>
      <c r="DC36" s="91" t="str">
        <f t="shared" si="104"/>
        <v xml:space="preserve"> </v>
      </c>
      <c r="DD36" s="87">
        <f t="shared" si="127"/>
        <v>5046817.63</v>
      </c>
      <c r="DE36" s="137">
        <v>4954443</v>
      </c>
      <c r="DF36" s="137">
        <v>92374.63</v>
      </c>
      <c r="DG36" s="87">
        <f t="shared" si="105"/>
        <v>5222593.9800000004</v>
      </c>
      <c r="DH36" s="137">
        <v>5130219.37</v>
      </c>
      <c r="DI36" s="137">
        <v>92374.61</v>
      </c>
      <c r="DJ36" s="87">
        <f t="shared" si="106"/>
        <v>1875330.46</v>
      </c>
      <c r="DK36" s="137">
        <v>1868651.27</v>
      </c>
      <c r="DL36" s="137">
        <v>6679.19</v>
      </c>
      <c r="DM36" s="91">
        <f t="shared" si="155"/>
        <v>1.0348291463822916</v>
      </c>
      <c r="DN36" s="91">
        <f t="shared" si="155"/>
        <v>1.035478533106547</v>
      </c>
      <c r="DO36" s="91">
        <f t="shared" si="155"/>
        <v>0.99999978349033702</v>
      </c>
      <c r="DP36" s="91" t="str">
        <f>IF(DG36=0," ",IF(DG36/DJ36*100&gt;200,"СВ.200",DG36/DJ36))</f>
        <v>СВ.200</v>
      </c>
      <c r="DQ36" s="91" t="str">
        <f>IF(DH36=0," ",IF(DH36/DK36*100&gt;200,"СВ.200",DH36/DK36))</f>
        <v>СВ.200</v>
      </c>
      <c r="DR36" s="91" t="str">
        <f>IF(DI36=0," ",IF(DI36/DL36*100&gt;200,"СВ.200",DI36/DL36))</f>
        <v>СВ.200</v>
      </c>
      <c r="DS36" s="251">
        <f t="shared" si="128"/>
        <v>1068905.08</v>
      </c>
      <c r="DT36" s="137">
        <v>52800</v>
      </c>
      <c r="DU36" s="137">
        <v>1016105.0800000001</v>
      </c>
      <c r="DV36" s="251">
        <f t="shared" si="129"/>
        <v>1068999.31</v>
      </c>
      <c r="DW36" s="137">
        <v>52796</v>
      </c>
      <c r="DX36" s="137">
        <v>1016203.31</v>
      </c>
      <c r="DY36" s="251">
        <f t="shared" si="130"/>
        <v>1053436.81</v>
      </c>
      <c r="DZ36" s="137">
        <v>618997.76000000001</v>
      </c>
      <c r="EA36" s="137">
        <v>434439.05000000005</v>
      </c>
      <c r="EB36" s="91">
        <f>IF(DV36=0," ",IF(DV36/DS36*100&gt;200,"СВ.200",DV36/DS36))</f>
        <v>1.00008815562931</v>
      </c>
      <c r="EC36" s="91">
        <f t="shared" si="146"/>
        <v>0.99992424242424238</v>
      </c>
      <c r="ED36" s="91">
        <f t="shared" si="146"/>
        <v>1.0000966730724345</v>
      </c>
      <c r="EE36" s="91">
        <f t="shared" si="110"/>
        <v>1.0147730740489314</v>
      </c>
      <c r="EF36" s="91">
        <f t="shared" si="110"/>
        <v>8.5292715760393059E-2</v>
      </c>
      <c r="EG36" s="91" t="str">
        <f>IF(DX36=0," ",IF(DX36/EA36*100&gt;200,"СВ.200",DX36/EA36))</f>
        <v>СВ.200</v>
      </c>
      <c r="EH36" s="87">
        <f t="shared" si="131"/>
        <v>141849.82</v>
      </c>
      <c r="EI36" s="137">
        <v>5250</v>
      </c>
      <c r="EJ36" s="137">
        <v>136599.82</v>
      </c>
      <c r="EK36" s="87">
        <f t="shared" si="132"/>
        <v>239329.65000000002</v>
      </c>
      <c r="EL36" s="137">
        <v>59983.58</v>
      </c>
      <c r="EM36" s="137">
        <v>179346.07</v>
      </c>
      <c r="EN36" s="87">
        <f t="shared" si="133"/>
        <v>529754.24</v>
      </c>
      <c r="EO36" s="137">
        <v>529754.24</v>
      </c>
      <c r="EP36" s="137">
        <v>0</v>
      </c>
      <c r="EQ36" s="91">
        <f t="shared" si="111"/>
        <v>1.6872044673726059</v>
      </c>
      <c r="ER36" s="91" t="str">
        <f t="shared" si="112"/>
        <v>СВ.200</v>
      </c>
      <c r="ES36" s="91">
        <f t="shared" si="112"/>
        <v>1.3129305002012448</v>
      </c>
      <c r="ET36" s="91">
        <f t="shared" si="113"/>
        <v>0.45177486451075888</v>
      </c>
      <c r="EU36" s="91">
        <f t="shared" si="113"/>
        <v>0.11322907014392183</v>
      </c>
      <c r="EV36" s="91" t="str">
        <f t="shared" si="113"/>
        <v xml:space="preserve"> </v>
      </c>
      <c r="EW36" s="87">
        <f t="shared" si="134"/>
        <v>51768.35</v>
      </c>
      <c r="EX36" s="137">
        <v>39333.35</v>
      </c>
      <c r="EY36" s="137">
        <v>12435</v>
      </c>
      <c r="EZ36" s="87">
        <f t="shared" si="135"/>
        <v>52392.28</v>
      </c>
      <c r="FA36" s="137">
        <v>39957.279999999999</v>
      </c>
      <c r="FB36" s="137">
        <v>12435</v>
      </c>
      <c r="FC36" s="87">
        <f t="shared" si="136"/>
        <v>0</v>
      </c>
      <c r="FD36" s="137">
        <v>0</v>
      </c>
      <c r="FE36" s="137">
        <v>0</v>
      </c>
      <c r="FF36" s="91">
        <f t="shared" si="157"/>
        <v>0.98809118442640786</v>
      </c>
      <c r="FG36" s="91">
        <f>IF(FA36=0," ",IF(EX36/FA36*100&gt;200,"СВ.200",EX36/FA36))</f>
        <v>0.98438507325823976</v>
      </c>
      <c r="FH36" s="91">
        <f t="shared" si="150"/>
        <v>1</v>
      </c>
      <c r="FI36" s="91" t="str">
        <f>IF(EZ36&lt;=0," ",IF(FC36&lt;=0," ",IF(FC36=0," ",IF(EZ36/FC36*100&gt;200,"СВ.200",EZ36/FC36))))</f>
        <v xml:space="preserve"> </v>
      </c>
      <c r="FJ36" s="91" t="str">
        <f>IF(FA36&lt;=0," ",IF(FD36&lt;=0," ",IF(FD36=0," ",IF(FA36/FD36*100&gt;200,"СВ.200",FA36/FD36))))</f>
        <v xml:space="preserve"> </v>
      </c>
      <c r="FK36" s="91" t="str">
        <f>IF(FB36&lt;=0," ",IF(FE36&lt;=0," ",IF(FE36=0," ",IF(FB36/FE36*100&gt;200,"СВ.200",FB36/FE36))))</f>
        <v xml:space="preserve"> </v>
      </c>
      <c r="FL36" s="87">
        <f t="shared" si="139"/>
        <v>78960</v>
      </c>
      <c r="FM36" s="87"/>
      <c r="FN36" s="94">
        <v>78960</v>
      </c>
      <c r="FO36" s="87">
        <f t="shared" si="140"/>
        <v>78960</v>
      </c>
      <c r="FP36" s="87"/>
      <c r="FQ36" s="94">
        <v>78960</v>
      </c>
      <c r="FR36" s="87">
        <f t="shared" si="141"/>
        <v>24000</v>
      </c>
      <c r="FS36" s="87">
        <v>0</v>
      </c>
      <c r="FT36" s="87">
        <v>24000</v>
      </c>
      <c r="FU36" s="91">
        <f t="shared" si="30"/>
        <v>1</v>
      </c>
      <c r="FV36" s="91" t="str">
        <f t="shared" si="30"/>
        <v xml:space="preserve"> </v>
      </c>
      <c r="FW36" s="103">
        <f t="shared" si="30"/>
        <v>1</v>
      </c>
      <c r="FX36" s="91" t="str">
        <f>IF(FO36&lt;=0," ",IF(FR36&lt;=0," ",IF(FR36=0," ",IF(FO36/FR36*100&gt;200,"СВ.200",FO36/FR36))))</f>
        <v>СВ.200</v>
      </c>
      <c r="FY36" s="91" t="str">
        <f>IF(FP36&lt;=0," ",IF(FS36&lt;=0," ",IF(FS36=0," ",IF(FP36/FS36*100&gt;200,"СВ.200",FP36/FS36))))</f>
        <v xml:space="preserve"> </v>
      </c>
      <c r="FZ36" s="91" t="str">
        <f>IF(FQ36&lt;=0," ",IF(FT36&lt;=0," ",IF(FT36=0," ",IF(FQ36/FT36*100&gt;200,"СВ.200",FQ36/FT36))))</f>
        <v>СВ.200</v>
      </c>
      <c r="GA36" s="252">
        <f>I36/'[1]исп.мун.образ01.01.2025-налогов'!I36</f>
        <v>8.9008390993662242E-2</v>
      </c>
      <c r="GB36" s="253">
        <f>J36/'[1]исп.мун.образ01.01.2025-налогов'!J36</f>
        <v>9.3009714968190702E-2</v>
      </c>
      <c r="GC36" s="253">
        <f>K36/'[1]исп.мун.образ01.01.2025-налогов'!K36</f>
        <v>7.490486021350809E-2</v>
      </c>
      <c r="GD36" s="254">
        <f>F36/'[1]исп.мун.образ01.01.2025-налогов'!F36</f>
        <v>0.10438028446159898</v>
      </c>
      <c r="GE36" s="253">
        <f>G36/'[1]исп.мун.образ01.01.2025-налогов'!G36</f>
        <v>0.10448742942804454</v>
      </c>
      <c r="GF36" s="253">
        <f>H36/'[1]исп.мун.образ01.01.2025-налогов'!H36</f>
        <v>0.10397821928125975</v>
      </c>
      <c r="GG36" s="96">
        <f t="shared" si="32"/>
        <v>0.12199390848607461</v>
      </c>
      <c r="GH36" s="91">
        <f t="shared" si="32"/>
        <v>0.14631070592425446</v>
      </c>
      <c r="GI36" s="91">
        <f t="shared" si="32"/>
        <v>1.556764198320469E-2</v>
      </c>
      <c r="GJ36" s="96">
        <f t="shared" si="33"/>
        <v>9.13374205702734E-2</v>
      </c>
      <c r="GK36" s="91">
        <f t="shared" si="33"/>
        <v>0.11409808362705451</v>
      </c>
      <c r="GL36" s="91">
        <f t="shared" si="33"/>
        <v>5.5089705119744847E-3</v>
      </c>
      <c r="GM36" s="96">
        <f t="shared" si="115"/>
        <v>2.6862699745557134E-2</v>
      </c>
      <c r="GN36" s="91" t="str">
        <f t="shared" si="115"/>
        <v xml:space="preserve"> </v>
      </c>
      <c r="GO36" s="91">
        <f t="shared" si="115"/>
        <v>0.14443150580956937</v>
      </c>
      <c r="GP36" s="96">
        <f t="shared" si="76"/>
        <v>1.4453187130867858E-2</v>
      </c>
      <c r="GQ36" s="91" t="str">
        <f t="shared" si="34"/>
        <v xml:space="preserve"> </v>
      </c>
      <c r="GR36" s="91">
        <f t="shared" si="34"/>
        <v>6.8954879227898405E-2</v>
      </c>
      <c r="GS36" s="96">
        <f t="shared" si="35"/>
        <v>0.19237781140738963</v>
      </c>
      <c r="GT36" s="91">
        <f t="shared" si="35"/>
        <v>0.23633324107068346</v>
      </c>
      <c r="GU36" s="91" t="str">
        <f t="shared" si="35"/>
        <v xml:space="preserve"> </v>
      </c>
      <c r="GV36" s="96">
        <f t="shared" si="36"/>
        <v>5.3835708393736317E-2</v>
      </c>
      <c r="GW36" s="91">
        <f t="shared" si="36"/>
        <v>3.6861538978625659E-2</v>
      </c>
      <c r="GX36" s="91">
        <f t="shared" si="36"/>
        <v>0.11784380201963297</v>
      </c>
      <c r="GY36" s="96">
        <f t="shared" si="37"/>
        <v>4.5456234043884797E-2</v>
      </c>
      <c r="GZ36" s="91">
        <f t="shared" si="37"/>
        <v>5.584229823526405E-2</v>
      </c>
      <c r="HA36" s="103" t="str">
        <f t="shared" si="37"/>
        <v xml:space="preserve"> </v>
      </c>
      <c r="HB36" s="96">
        <f t="shared" si="38"/>
        <v>1.3254611910966795E-2</v>
      </c>
      <c r="HC36" s="91">
        <f t="shared" si="38"/>
        <v>4.2029856679413396E-3</v>
      </c>
      <c r="HD36" s="91">
        <f t="shared" si="38"/>
        <v>4.7387494991209055E-2</v>
      </c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</row>
    <row r="37" spans="1:238" s="70" customFormat="1" ht="15.75" outlineLevel="1" x14ac:dyDescent="0.2">
      <c r="A37" s="85">
        <v>26</v>
      </c>
      <c r="B37" s="86" t="s">
        <v>113</v>
      </c>
      <c r="C37" s="87">
        <f t="shared" si="116"/>
        <v>18699614.850000001</v>
      </c>
      <c r="D37" s="94">
        <v>14534104.980000002</v>
      </c>
      <c r="E37" s="94">
        <v>4165509.87</v>
      </c>
      <c r="F37" s="87">
        <f t="shared" si="80"/>
        <v>19512120.899999999</v>
      </c>
      <c r="G37" s="94">
        <v>15132401.629999999</v>
      </c>
      <c r="H37" s="94">
        <v>4379719.2700000005</v>
      </c>
      <c r="I37" s="87">
        <f t="shared" si="81"/>
        <v>14432121.419999998</v>
      </c>
      <c r="J37" s="94">
        <v>8058385.4099999992</v>
      </c>
      <c r="K37" s="94">
        <v>6373736.0099999998</v>
      </c>
      <c r="L37" s="91">
        <f t="shared" si="158"/>
        <v>1.0434504163063014</v>
      </c>
      <c r="M37" s="91">
        <f t="shared" si="158"/>
        <v>1.0411650150334884</v>
      </c>
      <c r="N37" s="91">
        <f t="shared" si="158"/>
        <v>1.0514245330548215</v>
      </c>
      <c r="O37" s="91">
        <f t="shared" si="159"/>
        <v>1.3519925679782703</v>
      </c>
      <c r="P37" s="91">
        <f t="shared" si="159"/>
        <v>1.87784535736173</v>
      </c>
      <c r="Q37" s="91">
        <f t="shared" si="159"/>
        <v>0.68715103090691088</v>
      </c>
      <c r="R37" s="87">
        <f>S37+T37</f>
        <v>3811530.12</v>
      </c>
      <c r="S37" s="137">
        <v>2597510.2799999998</v>
      </c>
      <c r="T37" s="137">
        <v>1214019.8400000001</v>
      </c>
      <c r="U37" s="87">
        <f t="shared" si="84"/>
        <v>4029019.6399999997</v>
      </c>
      <c r="V37" s="137">
        <v>2700766</v>
      </c>
      <c r="W37" s="137">
        <v>1328253.6399999999</v>
      </c>
      <c r="X37" s="87">
        <f t="shared" si="85"/>
        <v>5086243.12</v>
      </c>
      <c r="Y37" s="137">
        <v>3283558.65</v>
      </c>
      <c r="Z37" s="137">
        <v>1802684.47</v>
      </c>
      <c r="AA37" s="91">
        <f t="shared" si="86"/>
        <v>1.0570609474811128</v>
      </c>
      <c r="AB37" s="91">
        <f t="shared" si="86"/>
        <v>1.0397518041776528</v>
      </c>
      <c r="AC37" s="91">
        <f t="shared" si="86"/>
        <v>1.0940954968248293</v>
      </c>
      <c r="AD37" s="91">
        <f t="shared" si="153"/>
        <v>0.79214059276033966</v>
      </c>
      <c r="AE37" s="91">
        <f t="shared" si="153"/>
        <v>0.82251188051719437</v>
      </c>
      <c r="AF37" s="91">
        <f t="shared" si="153"/>
        <v>0.7368198162821028</v>
      </c>
      <c r="AG37" s="87">
        <f t="shared" si="118"/>
        <v>563844.82999999996</v>
      </c>
      <c r="AH37" s="137">
        <v>119652.09</v>
      </c>
      <c r="AI37" s="137">
        <v>444192.74</v>
      </c>
      <c r="AJ37" s="87">
        <f t="shared" si="119"/>
        <v>611866.22</v>
      </c>
      <c r="AK37" s="137">
        <v>120990.42</v>
      </c>
      <c r="AL37" s="137">
        <v>490875.8</v>
      </c>
      <c r="AM37" s="87">
        <f t="shared" si="120"/>
        <v>721028.8600000001</v>
      </c>
      <c r="AN37" s="137">
        <v>173494.06</v>
      </c>
      <c r="AO37" s="137">
        <v>547534.80000000005</v>
      </c>
      <c r="AP37" s="91">
        <f t="shared" si="88"/>
        <v>1.0851677402096602</v>
      </c>
      <c r="AQ37" s="91">
        <f t="shared" si="88"/>
        <v>1.0111851786291406</v>
      </c>
      <c r="AR37" s="91">
        <f t="shared" si="88"/>
        <v>1.1050964047723968</v>
      </c>
      <c r="AS37" s="91">
        <f t="shared" si="154"/>
        <v>0.84860156637835538</v>
      </c>
      <c r="AT37" s="91">
        <f t="shared" si="154"/>
        <v>0.69737499946684056</v>
      </c>
      <c r="AU37" s="91">
        <f t="shared" si="154"/>
        <v>0.89651981937951697</v>
      </c>
      <c r="AV37" s="87">
        <f t="shared" si="121"/>
        <v>1498942.68</v>
      </c>
      <c r="AW37" s="137">
        <v>1187437.3899999999</v>
      </c>
      <c r="AX37" s="137">
        <v>311505.28999999998</v>
      </c>
      <c r="AY37" s="87">
        <f t="shared" si="90"/>
        <v>1524202.6</v>
      </c>
      <c r="AZ37" s="137">
        <v>1194883.3500000001</v>
      </c>
      <c r="BA37" s="137">
        <v>329319.25</v>
      </c>
      <c r="BB37" s="87">
        <f t="shared" si="91"/>
        <v>3223222.3</v>
      </c>
      <c r="BC37" s="137">
        <v>2048014.98</v>
      </c>
      <c r="BD37" s="137">
        <v>1175207.32</v>
      </c>
      <c r="BE37" s="91">
        <f t="shared" si="160"/>
        <v>1.0168518251812004</v>
      </c>
      <c r="BF37" s="91">
        <f t="shared" si="93"/>
        <v>1.0062706127183685</v>
      </c>
      <c r="BG37" s="91">
        <f t="shared" si="93"/>
        <v>1.0571867013879606</v>
      </c>
      <c r="BH37" s="91">
        <f t="shared" si="143"/>
        <v>0.47288162532258488</v>
      </c>
      <c r="BI37" s="91">
        <f t="shared" si="147"/>
        <v>0.58343486823519231</v>
      </c>
      <c r="BJ37" s="91">
        <f t="shared" si="144"/>
        <v>0.28022225899682107</v>
      </c>
      <c r="BK37" s="87">
        <f t="shared" si="122"/>
        <v>532117.72</v>
      </c>
      <c r="BL37" s="137">
        <v>532117.72</v>
      </c>
      <c r="BM37" s="264"/>
      <c r="BN37" s="87">
        <f t="shared" si="94"/>
        <v>531768.66</v>
      </c>
      <c r="BO37" s="137">
        <v>531768.66</v>
      </c>
      <c r="BP37" s="264"/>
      <c r="BQ37" s="87">
        <f t="shared" si="95"/>
        <v>357138.45</v>
      </c>
      <c r="BR37" s="137">
        <v>357138.45</v>
      </c>
      <c r="BS37" s="264">
        <v>0</v>
      </c>
      <c r="BT37" s="91">
        <f t="shared" si="161"/>
        <v>0.99934401733511158</v>
      </c>
      <c r="BU37" s="91">
        <f t="shared" si="97"/>
        <v>0.99934401733511158</v>
      </c>
      <c r="BV37" s="91" t="str">
        <f t="shared" si="97"/>
        <v xml:space="preserve"> </v>
      </c>
      <c r="BW37" s="91">
        <f t="shared" si="98"/>
        <v>1.4889706218974743</v>
      </c>
      <c r="BX37" s="91">
        <f t="shared" si="98"/>
        <v>1.4889706218974743</v>
      </c>
      <c r="BY37" s="91" t="str">
        <f t="shared" si="98"/>
        <v xml:space="preserve"> </v>
      </c>
      <c r="BZ37" s="87">
        <f t="shared" si="123"/>
        <v>794916.04</v>
      </c>
      <c r="CA37" s="137">
        <v>381199.86</v>
      </c>
      <c r="CB37" s="137">
        <v>413716.18</v>
      </c>
      <c r="CC37" s="87">
        <f t="shared" si="124"/>
        <v>794805.57000000007</v>
      </c>
      <c r="CD37" s="137">
        <v>381089.39</v>
      </c>
      <c r="CE37" s="137">
        <v>413716.18</v>
      </c>
      <c r="CF37" s="87">
        <f t="shared" si="125"/>
        <v>772505.24</v>
      </c>
      <c r="CG37" s="137">
        <v>424753.06</v>
      </c>
      <c r="CH37" s="137">
        <v>347752.18</v>
      </c>
      <c r="CI37" s="91">
        <f t="shared" si="162"/>
        <v>0.999861029348458</v>
      </c>
      <c r="CJ37" s="91">
        <f t="shared" si="162"/>
        <v>0.99971020451056836</v>
      </c>
      <c r="CK37" s="91">
        <f t="shared" si="162"/>
        <v>1</v>
      </c>
      <c r="CL37" s="91">
        <f t="shared" si="163"/>
        <v>1.0288675452868126</v>
      </c>
      <c r="CM37" s="91">
        <f t="shared" si="163"/>
        <v>0.89720222380505044</v>
      </c>
      <c r="CN37" s="91">
        <f t="shared" si="163"/>
        <v>1.1896868051265703</v>
      </c>
      <c r="CO37" s="87">
        <f t="shared" si="126"/>
        <v>4584665.03</v>
      </c>
      <c r="CP37" s="137">
        <v>4115670.2</v>
      </c>
      <c r="CQ37" s="137">
        <v>468994.83</v>
      </c>
      <c r="CR37" s="87">
        <f t="shared" si="101"/>
        <v>4584665.03</v>
      </c>
      <c r="CS37" s="137">
        <v>4115670.2</v>
      </c>
      <c r="CT37" s="137">
        <v>468994.83</v>
      </c>
      <c r="CU37" s="87">
        <f t="shared" si="102"/>
        <v>1489802.82</v>
      </c>
      <c r="CV37" s="137">
        <v>442645.82</v>
      </c>
      <c r="CW37" s="137">
        <v>1047157</v>
      </c>
      <c r="CX37" s="91">
        <f t="shared" si="148"/>
        <v>1</v>
      </c>
      <c r="CY37" s="91">
        <f t="shared" si="148"/>
        <v>1</v>
      </c>
      <c r="CZ37" s="91">
        <f t="shared" si="148"/>
        <v>1</v>
      </c>
      <c r="DA37" s="91" t="str">
        <f t="shared" si="104"/>
        <v>СВ.200</v>
      </c>
      <c r="DB37" s="91" t="str">
        <f t="shared" si="104"/>
        <v>СВ.200</v>
      </c>
      <c r="DC37" s="91">
        <f t="shared" si="104"/>
        <v>0.44787441615727158</v>
      </c>
      <c r="DD37" s="87">
        <f t="shared" si="127"/>
        <v>1943801.62</v>
      </c>
      <c r="DE37" s="137">
        <v>1041220.92</v>
      </c>
      <c r="DF37" s="137">
        <v>902580.7</v>
      </c>
      <c r="DG37" s="87">
        <f t="shared" si="105"/>
        <v>2039437.26</v>
      </c>
      <c r="DH37" s="137">
        <v>1102377.98</v>
      </c>
      <c r="DI37" s="137">
        <v>937059.28</v>
      </c>
      <c r="DJ37" s="87">
        <f t="shared" si="106"/>
        <v>1687522.69</v>
      </c>
      <c r="DK37" s="137">
        <v>970347.34</v>
      </c>
      <c r="DL37" s="137">
        <v>717175.35</v>
      </c>
      <c r="DM37" s="91">
        <f t="shared" si="155"/>
        <v>1.0492003088257535</v>
      </c>
      <c r="DN37" s="91">
        <f t="shared" si="155"/>
        <v>1.0587359116833726</v>
      </c>
      <c r="DO37" s="91">
        <f t="shared" si="155"/>
        <v>1.0381999969642604</v>
      </c>
      <c r="DP37" s="91">
        <f t="shared" si="156"/>
        <v>1.2085391634052636</v>
      </c>
      <c r="DQ37" s="91">
        <f t="shared" si="156"/>
        <v>1.1360653392423377</v>
      </c>
      <c r="DR37" s="91">
        <f t="shared" si="156"/>
        <v>1.3065971662299882</v>
      </c>
      <c r="DS37" s="251">
        <f t="shared" si="128"/>
        <v>9317.41</v>
      </c>
      <c r="DT37" s="137">
        <v>9317.41</v>
      </c>
      <c r="DU37" s="137">
        <v>0</v>
      </c>
      <c r="DV37" s="251">
        <f t="shared" si="129"/>
        <v>9317.41</v>
      </c>
      <c r="DW37" s="137">
        <v>9317.41</v>
      </c>
      <c r="DX37" s="137">
        <v>0</v>
      </c>
      <c r="DY37" s="251">
        <f t="shared" si="130"/>
        <v>435750.82</v>
      </c>
      <c r="DZ37" s="137">
        <v>5343.65</v>
      </c>
      <c r="EA37" s="137">
        <v>430407.17</v>
      </c>
      <c r="EB37" s="91">
        <f t="shared" ref="EB37:EB42" si="164">IF(DS37=0," ",IF(DV37/DS37*100&gt;200,"СВ.200",DV37/DS37))</f>
        <v>1</v>
      </c>
      <c r="EC37" s="91">
        <f t="shared" si="146"/>
        <v>1</v>
      </c>
      <c r="ED37" s="91" t="str">
        <f t="shared" si="146"/>
        <v xml:space="preserve"> </v>
      </c>
      <c r="EE37" s="91">
        <f t="shared" si="110"/>
        <v>2.1382426773172796E-2</v>
      </c>
      <c r="EF37" s="91">
        <f t="shared" si="110"/>
        <v>1.743641518437772</v>
      </c>
      <c r="EG37" s="91">
        <f t="shared" si="110"/>
        <v>0</v>
      </c>
      <c r="EH37" s="87">
        <f t="shared" si="131"/>
        <v>4697357.3500000006</v>
      </c>
      <c r="EI37" s="137">
        <v>4516598.1500000004</v>
      </c>
      <c r="EJ37" s="137">
        <v>180759.2</v>
      </c>
      <c r="EK37" s="87">
        <f t="shared" si="132"/>
        <v>5117916.46</v>
      </c>
      <c r="EL37" s="137">
        <v>4936157.26</v>
      </c>
      <c r="EM37" s="137">
        <v>181759.2</v>
      </c>
      <c r="EN37" s="87">
        <f t="shared" si="133"/>
        <v>381448.16000000003</v>
      </c>
      <c r="EO37" s="137">
        <v>318789.53000000003</v>
      </c>
      <c r="EP37" s="137">
        <v>62658.63</v>
      </c>
      <c r="EQ37" s="91">
        <f t="shared" si="111"/>
        <v>1.0895310019366526</v>
      </c>
      <c r="ER37" s="91">
        <f t="shared" si="112"/>
        <v>1.0928927250258027</v>
      </c>
      <c r="ES37" s="91">
        <f t="shared" si="112"/>
        <v>1.0055322218730776</v>
      </c>
      <c r="ET37" s="91" t="str">
        <f t="shared" si="113"/>
        <v>СВ.200</v>
      </c>
      <c r="EU37" s="91" t="str">
        <f t="shared" si="113"/>
        <v>СВ.200</v>
      </c>
      <c r="EV37" s="91" t="str">
        <f t="shared" si="113"/>
        <v>СВ.200</v>
      </c>
      <c r="EW37" s="87">
        <f t="shared" si="134"/>
        <v>4713</v>
      </c>
      <c r="EX37" s="137">
        <v>4713</v>
      </c>
      <c r="EY37" s="137">
        <v>0</v>
      </c>
      <c r="EZ37" s="87">
        <f t="shared" si="135"/>
        <v>4713</v>
      </c>
      <c r="FA37" s="137">
        <v>4713</v>
      </c>
      <c r="FB37" s="137">
        <v>0</v>
      </c>
      <c r="FC37" s="87">
        <f t="shared" si="136"/>
        <v>0</v>
      </c>
      <c r="FD37" s="137">
        <v>0</v>
      </c>
      <c r="FE37" s="137">
        <v>0</v>
      </c>
      <c r="FF37" s="91">
        <f t="shared" si="157"/>
        <v>1</v>
      </c>
      <c r="FG37" s="91">
        <f>IF(FA37=0," ",IF(EX37/FA37*100&gt;200,"СВ.200",EX37/FA37))</f>
        <v>1</v>
      </c>
      <c r="FH37" s="91" t="str">
        <f t="shared" si="150"/>
        <v xml:space="preserve"> </v>
      </c>
      <c r="FI37" s="91" t="str">
        <f t="shared" si="152"/>
        <v xml:space="preserve"> </v>
      </c>
      <c r="FJ37" s="91" t="str">
        <f t="shared" si="152"/>
        <v xml:space="preserve"> </v>
      </c>
      <c r="FK37" s="91" t="str">
        <f t="shared" si="152"/>
        <v xml:space="preserve"> </v>
      </c>
      <c r="FL37" s="87">
        <f t="shared" si="139"/>
        <v>229741.09</v>
      </c>
      <c r="FM37" s="87"/>
      <c r="FN37" s="94">
        <v>229741.09</v>
      </c>
      <c r="FO37" s="87">
        <f t="shared" si="140"/>
        <v>229741.09</v>
      </c>
      <c r="FP37" s="87"/>
      <c r="FQ37" s="94">
        <v>229741.09</v>
      </c>
      <c r="FR37" s="87">
        <f t="shared" si="141"/>
        <v>243159.09000000003</v>
      </c>
      <c r="FS37" s="87">
        <v>0</v>
      </c>
      <c r="FT37" s="87">
        <v>243159.09000000003</v>
      </c>
      <c r="FU37" s="91">
        <f t="shared" si="30"/>
        <v>1</v>
      </c>
      <c r="FV37" s="91" t="str">
        <f t="shared" si="30"/>
        <v xml:space="preserve"> </v>
      </c>
      <c r="FW37" s="103">
        <f t="shared" si="30"/>
        <v>1</v>
      </c>
      <c r="FX37" s="91">
        <f>IF(FO37&lt;0," ",IF(FR37&lt;0," ",IF(FR37=0," ",IF(FO37/FR37*100&gt;200,"СВ.200",FO37/FR37))))</f>
        <v>0.94481802016942884</v>
      </c>
      <c r="FY37" s="91" t="str">
        <f t="shared" ref="FY37:FZ42" si="165">IF(FP37&lt;0," ",IF(FS37&lt;0," ",IF(FS37=0," ",IF(FP37/FS37*100&gt;200,"СВ.200",FP37/FS37))))</f>
        <v xml:space="preserve"> </v>
      </c>
      <c r="FZ37" s="91">
        <f t="shared" si="165"/>
        <v>0.94481802016942884</v>
      </c>
      <c r="GA37" s="252">
        <f>I37/'[1]исп.мун.образ01.01.2025-налогов'!I37</f>
        <v>8.1628597768856948E-2</v>
      </c>
      <c r="GB37" s="253">
        <f>J37/'[1]исп.мун.образ01.01.2025-налогов'!J37</f>
        <v>8.5797193351058176E-2</v>
      </c>
      <c r="GC37" s="253">
        <f>K37/'[1]исп.мун.образ01.01.2025-налогов'!K37</f>
        <v>7.6904463911322107E-2</v>
      </c>
      <c r="GD37" s="254">
        <f>F37/'[1]исп.мун.образ01.01.2025-налогов'!F37</f>
        <v>9.3510893558809288E-2</v>
      </c>
      <c r="GE37" s="253">
        <f>G37/'[1]исп.мун.образ01.01.2025-налогов'!G37</f>
        <v>0.12901594160811</v>
      </c>
      <c r="GF37" s="253">
        <f>H37/'[1]исп.мун.образ01.01.2025-налогов'!H37</f>
        <v>4.7933609228993833E-2</v>
      </c>
      <c r="GG37" s="96">
        <f t="shared" si="32"/>
        <v>0.35242518906135983</v>
      </c>
      <c r="GH37" s="91">
        <f t="shared" si="32"/>
        <v>0.4074710358138604</v>
      </c>
      <c r="GI37" s="91">
        <f t="shared" si="32"/>
        <v>0.28283011206797692</v>
      </c>
      <c r="GJ37" s="96">
        <f t="shared" si="33"/>
        <v>0.20648804200470078</v>
      </c>
      <c r="GK37" s="91">
        <f t="shared" si="33"/>
        <v>0.1784757017449054</v>
      </c>
      <c r="GL37" s="91">
        <f t="shared" si="33"/>
        <v>0.30327369361278717</v>
      </c>
      <c r="GM37" s="96">
        <f t="shared" si="115"/>
        <v>0.22333669501513939</v>
      </c>
      <c r="GN37" s="91">
        <f t="shared" si="115"/>
        <v>0.25414706244485769</v>
      </c>
      <c r="GO37" s="91">
        <f t="shared" si="115"/>
        <v>0.18438280439543966</v>
      </c>
      <c r="GP37" s="96">
        <f t="shared" si="76"/>
        <v>7.8115680392283768E-2</v>
      </c>
      <c r="GQ37" s="91">
        <f t="shared" si="34"/>
        <v>7.8961910952134839E-2</v>
      </c>
      <c r="GR37" s="91">
        <f t="shared" si="34"/>
        <v>7.5191862696715711E-2</v>
      </c>
      <c r="GS37" s="96">
        <f t="shared" si="35"/>
        <v>0.10322826261255223</v>
      </c>
      <c r="GT37" s="91">
        <f t="shared" si="35"/>
        <v>5.4929839847409338E-2</v>
      </c>
      <c r="GU37" s="91">
        <f t="shared" si="35"/>
        <v>0.16429249632508705</v>
      </c>
      <c r="GV37" s="96">
        <f t="shared" si="36"/>
        <v>0.23496497656490026</v>
      </c>
      <c r="GW37" s="91">
        <f t="shared" si="36"/>
        <v>0.27197733054088918</v>
      </c>
      <c r="GX37" s="91">
        <f t="shared" si="36"/>
        <v>0.10708330856100737</v>
      </c>
      <c r="GY37" s="96">
        <f t="shared" si="37"/>
        <v>2.643049825449709E-2</v>
      </c>
      <c r="GZ37" s="91">
        <f t="shared" si="37"/>
        <v>3.9559975575802112E-2</v>
      </c>
      <c r="HA37" s="103">
        <f t="shared" si="37"/>
        <v>9.830753878367798E-3</v>
      </c>
      <c r="HB37" s="96">
        <f t="shared" si="38"/>
        <v>0.26229421630941208</v>
      </c>
      <c r="HC37" s="91">
        <f t="shared" si="38"/>
        <v>0.32619787530712002</v>
      </c>
      <c r="HD37" s="91">
        <f t="shared" si="38"/>
        <v>4.1500194143721907E-2</v>
      </c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</row>
    <row r="38" spans="1:238" s="70" customFormat="1" ht="15.75" outlineLevel="1" x14ac:dyDescent="0.2">
      <c r="A38" s="85">
        <v>27</v>
      </c>
      <c r="B38" s="86" t="s">
        <v>114</v>
      </c>
      <c r="C38" s="87">
        <f t="shared" si="116"/>
        <v>18018602.27</v>
      </c>
      <c r="D38" s="94">
        <v>15168309.9</v>
      </c>
      <c r="E38" s="94">
        <v>2850292.37</v>
      </c>
      <c r="F38" s="87">
        <f t="shared" si="80"/>
        <v>15598179.329999998</v>
      </c>
      <c r="G38" s="94">
        <v>12811700.799999999</v>
      </c>
      <c r="H38" s="94">
        <v>2786478.5300000003</v>
      </c>
      <c r="I38" s="87">
        <f t="shared" si="81"/>
        <v>18865965.289999999</v>
      </c>
      <c r="J38" s="94">
        <v>16377877.91</v>
      </c>
      <c r="K38" s="94">
        <v>2488087.3800000004</v>
      </c>
      <c r="L38" s="91">
        <f t="shared" si="158"/>
        <v>0.86567088258394631</v>
      </c>
      <c r="M38" s="91">
        <f t="shared" si="158"/>
        <v>0.84463601313947301</v>
      </c>
      <c r="N38" s="91">
        <f t="shared" si="158"/>
        <v>0.97761147569573714</v>
      </c>
      <c r="O38" s="91">
        <f t="shared" si="159"/>
        <v>0.82678935799102171</v>
      </c>
      <c r="P38" s="91">
        <f t="shared" si="159"/>
        <v>0.78225646023270412</v>
      </c>
      <c r="Q38" s="91">
        <f t="shared" si="159"/>
        <v>1.1199279223063299</v>
      </c>
      <c r="R38" s="87">
        <f t="shared" si="117"/>
        <v>1569432.11</v>
      </c>
      <c r="S38" s="137">
        <v>1419432.11</v>
      </c>
      <c r="T38" s="137">
        <v>150000</v>
      </c>
      <c r="U38" s="87">
        <f t="shared" si="84"/>
        <v>1759961.9</v>
      </c>
      <c r="V38" s="137">
        <v>1474711.73</v>
      </c>
      <c r="W38" s="137">
        <v>285250.17</v>
      </c>
      <c r="X38" s="87">
        <f t="shared" si="85"/>
        <v>1645931.47</v>
      </c>
      <c r="Y38" s="137">
        <v>1317125.51</v>
      </c>
      <c r="Z38" s="137">
        <v>328805.96000000002</v>
      </c>
      <c r="AA38" s="91">
        <f t="shared" si="86"/>
        <v>1.1214004663126205</v>
      </c>
      <c r="AB38" s="91">
        <f t="shared" si="86"/>
        <v>1.0389448847962162</v>
      </c>
      <c r="AC38" s="91">
        <f t="shared" si="86"/>
        <v>1.9016677999999998</v>
      </c>
      <c r="AD38" s="91">
        <f t="shared" si="153"/>
        <v>1.0692801809057093</v>
      </c>
      <c r="AE38" s="91">
        <f t="shared" si="153"/>
        <v>1.1196440421232141</v>
      </c>
      <c r="AF38" s="91">
        <f t="shared" si="153"/>
        <v>0.86753345346903066</v>
      </c>
      <c r="AG38" s="87">
        <f t="shared" si="118"/>
        <v>355557.38</v>
      </c>
      <c r="AH38" s="137">
        <v>0</v>
      </c>
      <c r="AI38" s="137">
        <v>355557.38</v>
      </c>
      <c r="AJ38" s="87">
        <f t="shared" si="119"/>
        <v>345549.88</v>
      </c>
      <c r="AK38" s="137">
        <v>0</v>
      </c>
      <c r="AL38" s="137">
        <v>345549.88</v>
      </c>
      <c r="AM38" s="87">
        <f t="shared" si="120"/>
        <v>440776.93</v>
      </c>
      <c r="AN38" s="137">
        <v>0</v>
      </c>
      <c r="AO38" s="137">
        <v>440776.93</v>
      </c>
      <c r="AP38" s="91">
        <f t="shared" si="88"/>
        <v>0.97185405067390251</v>
      </c>
      <c r="AQ38" s="91" t="str">
        <f t="shared" si="88"/>
        <v xml:space="preserve"> </v>
      </c>
      <c r="AR38" s="91">
        <f t="shared" si="88"/>
        <v>0.97185405067390251</v>
      </c>
      <c r="AS38" s="91">
        <f t="shared" si="154"/>
        <v>0.78395636541141123</v>
      </c>
      <c r="AT38" s="91" t="str">
        <f t="shared" si="154"/>
        <v xml:space="preserve"> </v>
      </c>
      <c r="AU38" s="91">
        <f t="shared" si="154"/>
        <v>0.78395636541141123</v>
      </c>
      <c r="AV38" s="87">
        <f t="shared" si="121"/>
        <v>267469.11</v>
      </c>
      <c r="AW38" s="137">
        <v>257389.11</v>
      </c>
      <c r="AX38" s="137">
        <v>10080</v>
      </c>
      <c r="AY38" s="87">
        <f t="shared" si="90"/>
        <v>327972.31</v>
      </c>
      <c r="AZ38" s="137">
        <v>317892.31</v>
      </c>
      <c r="BA38" s="137">
        <v>10080</v>
      </c>
      <c r="BB38" s="87">
        <f t="shared" si="91"/>
        <v>600811.55999999994</v>
      </c>
      <c r="BC38" s="137">
        <v>595518.84</v>
      </c>
      <c r="BD38" s="137">
        <v>5292.72</v>
      </c>
      <c r="BE38" s="91">
        <f t="shared" si="160"/>
        <v>1.2262063084593209</v>
      </c>
      <c r="BF38" s="91">
        <f t="shared" si="93"/>
        <v>1.2350651121176028</v>
      </c>
      <c r="BG38" s="91">
        <f t="shared" si="93"/>
        <v>1</v>
      </c>
      <c r="BH38" s="91">
        <f t="shared" si="143"/>
        <v>0.54588215646183647</v>
      </c>
      <c r="BI38" s="91">
        <f t="shared" si="147"/>
        <v>0.53380730994169723</v>
      </c>
      <c r="BJ38" s="91">
        <f t="shared" si="144"/>
        <v>1.9045027887362262</v>
      </c>
      <c r="BK38" s="87">
        <f t="shared" si="122"/>
        <v>27300</v>
      </c>
      <c r="BL38" s="137">
        <v>27300</v>
      </c>
      <c r="BM38" s="264"/>
      <c r="BN38" s="87">
        <f t="shared" si="94"/>
        <v>18355.830000000002</v>
      </c>
      <c r="BO38" s="137">
        <v>18355.830000000002</v>
      </c>
      <c r="BP38" s="264"/>
      <c r="BQ38" s="87">
        <f t="shared" si="95"/>
        <v>19748.400000000001</v>
      </c>
      <c r="BR38" s="137">
        <v>19748.400000000001</v>
      </c>
      <c r="BS38" s="264">
        <v>0</v>
      </c>
      <c r="BT38" s="91">
        <f t="shared" si="161"/>
        <v>0.6723747252747253</v>
      </c>
      <c r="BU38" s="91">
        <f t="shared" si="97"/>
        <v>0.6723747252747253</v>
      </c>
      <c r="BV38" s="91" t="str">
        <f t="shared" si="97"/>
        <v xml:space="preserve"> </v>
      </c>
      <c r="BW38" s="91">
        <f t="shared" si="98"/>
        <v>0.92948441392720427</v>
      </c>
      <c r="BX38" s="91">
        <f t="shared" si="98"/>
        <v>0.92948441392720427</v>
      </c>
      <c r="BY38" s="91" t="str">
        <f t="shared" si="98"/>
        <v xml:space="preserve"> </v>
      </c>
      <c r="BZ38" s="87">
        <f t="shared" si="123"/>
        <v>8110411.9299999997</v>
      </c>
      <c r="CA38" s="137">
        <v>7903208.9299999997</v>
      </c>
      <c r="CB38" s="137">
        <v>207203</v>
      </c>
      <c r="CC38" s="87">
        <f t="shared" si="124"/>
        <v>6504234.4400000004</v>
      </c>
      <c r="CD38" s="137">
        <v>6295817.5700000003</v>
      </c>
      <c r="CE38" s="137">
        <v>208416.87</v>
      </c>
      <c r="CF38" s="87">
        <f t="shared" si="125"/>
        <v>8378976.5099999998</v>
      </c>
      <c r="CG38" s="137">
        <v>8133633.7599999998</v>
      </c>
      <c r="CH38" s="137">
        <v>245342.75</v>
      </c>
      <c r="CI38" s="91">
        <f t="shared" si="162"/>
        <v>0.8019610466320668</v>
      </c>
      <c r="CJ38" s="91">
        <f t="shared" si="162"/>
        <v>0.79661535279695572</v>
      </c>
      <c r="CK38" s="91">
        <f t="shared" si="162"/>
        <v>1.005858361124115</v>
      </c>
      <c r="CL38" s="91">
        <f t="shared" si="163"/>
        <v>0.77625643564431002</v>
      </c>
      <c r="CM38" s="91">
        <f t="shared" si="163"/>
        <v>0.77404733920549684</v>
      </c>
      <c r="CN38" s="91">
        <f t="shared" si="163"/>
        <v>0.8494926791193137</v>
      </c>
      <c r="CO38" s="87">
        <f t="shared" si="126"/>
        <v>134045</v>
      </c>
      <c r="CP38" s="137">
        <v>133045</v>
      </c>
      <c r="CQ38" s="137">
        <v>1000</v>
      </c>
      <c r="CR38" s="87">
        <f t="shared" si="101"/>
        <v>133213</v>
      </c>
      <c r="CS38" s="137">
        <v>133045</v>
      </c>
      <c r="CT38" s="137">
        <v>168</v>
      </c>
      <c r="CU38" s="87">
        <f t="shared" si="102"/>
        <v>758647.94</v>
      </c>
      <c r="CV38" s="137">
        <v>451917</v>
      </c>
      <c r="CW38" s="137">
        <v>306730.94</v>
      </c>
      <c r="CX38" s="91">
        <f t="shared" si="148"/>
        <v>0.99379312917303886</v>
      </c>
      <c r="CY38" s="91">
        <f t="shared" si="148"/>
        <v>1</v>
      </c>
      <c r="CZ38" s="91">
        <f t="shared" si="148"/>
        <v>0.16800000000000001</v>
      </c>
      <c r="DA38" s="91">
        <f t="shared" si="104"/>
        <v>0.17559264709794112</v>
      </c>
      <c r="DB38" s="91">
        <f t="shared" si="104"/>
        <v>0.29440140556783656</v>
      </c>
      <c r="DC38" s="91">
        <f t="shared" si="104"/>
        <v>5.4771129381339884E-4</v>
      </c>
      <c r="DD38" s="87">
        <f t="shared" si="127"/>
        <v>2833471.64</v>
      </c>
      <c r="DE38" s="137">
        <v>2190776.91</v>
      </c>
      <c r="DF38" s="137">
        <v>642694.73</v>
      </c>
      <c r="DG38" s="87">
        <f t="shared" si="105"/>
        <v>3201115.4499999997</v>
      </c>
      <c r="DH38" s="137">
        <v>2374598.84</v>
      </c>
      <c r="DI38" s="137">
        <v>826516.61</v>
      </c>
      <c r="DJ38" s="87">
        <f t="shared" si="106"/>
        <v>1868829.52</v>
      </c>
      <c r="DK38" s="137">
        <v>1715254.98</v>
      </c>
      <c r="DL38" s="137">
        <v>153574.54</v>
      </c>
      <c r="DM38" s="91">
        <f t="shared" si="155"/>
        <v>1.1297503051768676</v>
      </c>
      <c r="DN38" s="91">
        <f t="shared" si="155"/>
        <v>1.0839071879756117</v>
      </c>
      <c r="DO38" s="91">
        <f t="shared" si="155"/>
        <v>1.2860174067398997</v>
      </c>
      <c r="DP38" s="91">
        <f t="shared" si="156"/>
        <v>1.712898590129291</v>
      </c>
      <c r="DQ38" s="91">
        <f t="shared" si="156"/>
        <v>1.3843999100355329</v>
      </c>
      <c r="DR38" s="91" t="str">
        <f t="shared" si="156"/>
        <v>СВ.200</v>
      </c>
      <c r="DS38" s="251">
        <f t="shared" si="128"/>
        <v>0</v>
      </c>
      <c r="DT38" s="137">
        <v>0</v>
      </c>
      <c r="DU38" s="137">
        <v>0</v>
      </c>
      <c r="DV38" s="251">
        <f t="shared" si="129"/>
        <v>0</v>
      </c>
      <c r="DW38" s="137">
        <v>0</v>
      </c>
      <c r="DX38" s="137">
        <v>0</v>
      </c>
      <c r="DY38" s="251">
        <f t="shared" si="130"/>
        <v>0</v>
      </c>
      <c r="DZ38" s="137">
        <v>0</v>
      </c>
      <c r="EA38" s="137">
        <v>0</v>
      </c>
      <c r="EB38" s="91" t="str">
        <f t="shared" si="164"/>
        <v xml:space="preserve"> </v>
      </c>
      <c r="EC38" s="91" t="str">
        <f t="shared" si="146"/>
        <v xml:space="preserve"> </v>
      </c>
      <c r="ED38" s="91" t="str">
        <f t="shared" si="146"/>
        <v xml:space="preserve"> </v>
      </c>
      <c r="EE38" s="91" t="str">
        <f t="shared" si="110"/>
        <v xml:space="preserve"> </v>
      </c>
      <c r="EF38" s="91" t="str">
        <f t="shared" si="110"/>
        <v xml:space="preserve"> </v>
      </c>
      <c r="EG38" s="91" t="str">
        <f t="shared" si="110"/>
        <v xml:space="preserve"> </v>
      </c>
      <c r="EH38" s="87">
        <f t="shared" si="131"/>
        <v>2088832.26</v>
      </c>
      <c r="EI38" s="137">
        <v>2088832.26</v>
      </c>
      <c r="EJ38" s="137">
        <v>0</v>
      </c>
      <c r="EK38" s="87">
        <f t="shared" si="132"/>
        <v>1767679.6</v>
      </c>
      <c r="EL38" s="137">
        <v>1767679.6</v>
      </c>
      <c r="EM38" s="137">
        <v>0</v>
      </c>
      <c r="EN38" s="87">
        <f t="shared" si="133"/>
        <v>2510261.75</v>
      </c>
      <c r="EO38" s="137">
        <v>2510261.75</v>
      </c>
      <c r="EP38" s="137">
        <v>0</v>
      </c>
      <c r="EQ38" s="91">
        <f t="shared" si="111"/>
        <v>0.84625253729085936</v>
      </c>
      <c r="ER38" s="91">
        <f t="shared" si="112"/>
        <v>0.84625253729085936</v>
      </c>
      <c r="ES38" s="91" t="str">
        <f t="shared" si="112"/>
        <v xml:space="preserve"> </v>
      </c>
      <c r="ET38" s="91">
        <f t="shared" si="113"/>
        <v>0.70418138666216779</v>
      </c>
      <c r="EU38" s="91">
        <f t="shared" si="113"/>
        <v>0.70418138666216779</v>
      </c>
      <c r="EV38" s="91" t="str">
        <f t="shared" si="113"/>
        <v xml:space="preserve"> </v>
      </c>
      <c r="EW38" s="87">
        <f t="shared" si="134"/>
        <v>520632.71</v>
      </c>
      <c r="EX38" s="137">
        <v>516687.5</v>
      </c>
      <c r="EY38" s="137">
        <v>3945.21</v>
      </c>
      <c r="EZ38" s="87">
        <f t="shared" si="135"/>
        <v>493822.15</v>
      </c>
      <c r="FA38" s="137">
        <v>489876.94</v>
      </c>
      <c r="FB38" s="137">
        <v>3945.21</v>
      </c>
      <c r="FC38" s="87">
        <f t="shared" si="136"/>
        <v>65719.759999999995</v>
      </c>
      <c r="FD38" s="137">
        <v>26810.560000000001</v>
      </c>
      <c r="FE38" s="137">
        <v>38909.199999999997</v>
      </c>
      <c r="FF38" s="91">
        <f t="shared" si="157"/>
        <v>1.0542919348595441</v>
      </c>
      <c r="FG38" s="91">
        <f>IF(FA38=0," ",IF(EX38/FA38*100&gt;200,"СВ.200",EX38/FA38))</f>
        <v>1.0547291734124085</v>
      </c>
      <c r="FH38" s="91">
        <f t="shared" si="150"/>
        <v>1</v>
      </c>
      <c r="FI38" s="91" t="str">
        <f t="shared" si="152"/>
        <v>СВ.200</v>
      </c>
      <c r="FJ38" s="91" t="str">
        <f t="shared" si="152"/>
        <v>СВ.200</v>
      </c>
      <c r="FK38" s="91">
        <f t="shared" si="152"/>
        <v>0.10139529982626218</v>
      </c>
      <c r="FL38" s="87">
        <f t="shared" si="139"/>
        <v>228829.11</v>
      </c>
      <c r="FM38" s="87"/>
      <c r="FN38" s="94">
        <v>228829.11</v>
      </c>
      <c r="FO38" s="87">
        <f t="shared" si="140"/>
        <v>223829.11</v>
      </c>
      <c r="FP38" s="87"/>
      <c r="FQ38" s="94">
        <v>223829.11</v>
      </c>
      <c r="FR38" s="87">
        <f t="shared" si="141"/>
        <v>68450</v>
      </c>
      <c r="FS38" s="87">
        <v>0</v>
      </c>
      <c r="FT38" s="87">
        <v>68450</v>
      </c>
      <c r="FU38" s="91">
        <f t="shared" ref="FU38:FW42" si="166">IF(FL38=0," ",IF(FO38/FL38*100&gt;200,"СВ.200",FO38/FL38))</f>
        <v>0.97814963314763581</v>
      </c>
      <c r="FV38" s="91" t="str">
        <f t="shared" si="166"/>
        <v xml:space="preserve"> </v>
      </c>
      <c r="FW38" s="103">
        <f t="shared" si="166"/>
        <v>0.97814963314763581</v>
      </c>
      <c r="FX38" s="91" t="str">
        <f>IF(FO38&lt;0," ",IF(FR38&lt;0," ",IF(FR38=0," ",IF(FO38/FR38*100&gt;200,"СВ.200",FO38/FR38))))</f>
        <v>СВ.200</v>
      </c>
      <c r="FY38" s="91" t="str">
        <f t="shared" si="165"/>
        <v xml:space="preserve"> </v>
      </c>
      <c r="FZ38" s="91" t="str">
        <f t="shared" si="165"/>
        <v>СВ.200</v>
      </c>
      <c r="GA38" s="252">
        <f>I38/'[1]исп.мун.образ01.01.2025-налогов'!I38</f>
        <v>0.18840983882510504</v>
      </c>
      <c r="GB38" s="253">
        <f>J38/'[1]исп.мун.образ01.01.2025-налогов'!J38</f>
        <v>0.26964005622489834</v>
      </c>
      <c r="GC38" s="253">
        <f>K38/'[1]исп.мун.образ01.01.2025-налогов'!K38</f>
        <v>6.3160951992590003E-2</v>
      </c>
      <c r="GD38" s="254">
        <f>F38/'[1]исп.мун.образ01.01.2025-налогов'!F38</f>
        <v>0.14389296055432244</v>
      </c>
      <c r="GE38" s="253">
        <f>G38/'[1]исп.мун.образ01.01.2025-налогов'!G38</f>
        <v>0.20273565792803674</v>
      </c>
      <c r="GF38" s="253">
        <f>H38/'[1]исп.мун.образ01.01.2025-налогов'!H38</f>
        <v>6.1638003356348635E-2</v>
      </c>
      <c r="GG38" s="96">
        <f t="shared" si="32"/>
        <v>8.7243427235204035E-2</v>
      </c>
      <c r="GH38" s="91">
        <f t="shared" si="32"/>
        <v>8.042101163764262E-2</v>
      </c>
      <c r="GI38" s="91">
        <f t="shared" si="32"/>
        <v>0.13215209507633932</v>
      </c>
      <c r="GJ38" s="96">
        <f t="shared" si="33"/>
        <v>0.11283123900332796</v>
      </c>
      <c r="GK38" s="91">
        <f t="shared" si="33"/>
        <v>0.11510663205622161</v>
      </c>
      <c r="GL38" s="91">
        <f t="shared" si="33"/>
        <v>0.10236941247848048</v>
      </c>
      <c r="GM38" s="96">
        <f t="shared" si="115"/>
        <v>3.1846319590043089E-2</v>
      </c>
      <c r="GN38" s="91">
        <f t="shared" si="115"/>
        <v>3.6361172263739264E-2</v>
      </c>
      <c r="GO38" s="91">
        <f t="shared" si="115"/>
        <v>2.1272243260202538E-3</v>
      </c>
      <c r="GP38" s="96">
        <f t="shared" si="76"/>
        <v>2.1026319999361106E-2</v>
      </c>
      <c r="GQ38" s="91">
        <f t="shared" si="34"/>
        <v>2.4812654850634667E-2</v>
      </c>
      <c r="GR38" s="91">
        <f t="shared" si="34"/>
        <v>3.6174691071457848E-3</v>
      </c>
      <c r="GS38" s="96">
        <f t="shared" si="35"/>
        <v>4.0212516472831909E-2</v>
      </c>
      <c r="GT38" s="91">
        <f t="shared" si="35"/>
        <v>2.7593135232988193E-2</v>
      </c>
      <c r="GU38" s="91">
        <f t="shared" si="35"/>
        <v>0.12327981021309628</v>
      </c>
      <c r="GV38" s="96">
        <f t="shared" si="36"/>
        <v>8.5402916059434744E-3</v>
      </c>
      <c r="GW38" s="91">
        <f t="shared" si="36"/>
        <v>1.0384647758867426E-2</v>
      </c>
      <c r="GX38" s="91">
        <f t="shared" si="36"/>
        <v>6.0291151785763079E-5</v>
      </c>
      <c r="GY38" s="96">
        <f t="shared" si="37"/>
        <v>0.13305768941123713</v>
      </c>
      <c r="GZ38" s="91">
        <f t="shared" si="37"/>
        <v>0.15327148998145146</v>
      </c>
      <c r="HA38" s="103" t="str">
        <f t="shared" si="37"/>
        <v xml:space="preserve"> </v>
      </c>
      <c r="HB38" s="96">
        <f t="shared" si="38"/>
        <v>0.11332602110813149</v>
      </c>
      <c r="HC38" s="91">
        <f t="shared" si="38"/>
        <v>0.13797384341039248</v>
      </c>
      <c r="HD38" s="91" t="str">
        <f t="shared" si="38"/>
        <v xml:space="preserve"> </v>
      </c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</row>
    <row r="39" spans="1:238" s="260" customFormat="1" ht="30" customHeight="1" x14ac:dyDescent="0.2">
      <c r="A39" s="4"/>
      <c r="B39" s="115" t="s">
        <v>115</v>
      </c>
      <c r="C39" s="122">
        <f>SUM(D39:E39)</f>
        <v>659286088.07000005</v>
      </c>
      <c r="D39" s="122">
        <f>D38+D37+D36+D35+D34+D33+D32+D31+D30+D29+D28+D27+D26+D25+D24+D23+D22+D21+D20+D19+D18</f>
        <v>516024818.75000006</v>
      </c>
      <c r="E39" s="122">
        <f>SUM(E18:E38)</f>
        <v>143261269.31999999</v>
      </c>
      <c r="F39" s="122">
        <f>SUM(G39:H39)</f>
        <v>654914130.66999996</v>
      </c>
      <c r="G39" s="122">
        <f>SUM(G18:G38)</f>
        <v>515564214.50999999</v>
      </c>
      <c r="H39" s="122">
        <f>SUM(H18:H38)</f>
        <v>139349916.16</v>
      </c>
      <c r="I39" s="122">
        <f>SUM(J39:K39)</f>
        <v>613934167.33000004</v>
      </c>
      <c r="J39" s="122">
        <f>SUM(J18:J38)</f>
        <v>482744735.60000002</v>
      </c>
      <c r="K39" s="122">
        <f>SUM(K18:K38)</f>
        <v>131189431.73000002</v>
      </c>
      <c r="L39" s="121">
        <f t="shared" si="158"/>
        <v>0.99336864909011113</v>
      </c>
      <c r="M39" s="121">
        <f t="shared" si="158"/>
        <v>0.9991073990566659</v>
      </c>
      <c r="N39" s="121">
        <f t="shared" si="158"/>
        <v>0.97269776277590225</v>
      </c>
      <c r="O39" s="121">
        <f t="shared" si="159"/>
        <v>1.0667497681685021</v>
      </c>
      <c r="P39" s="121">
        <f t="shared" si="159"/>
        <v>1.0679851617008498</v>
      </c>
      <c r="Q39" s="121">
        <f t="shared" si="159"/>
        <v>1.0622038248232908</v>
      </c>
      <c r="R39" s="122">
        <f>SUM(S39:T39)</f>
        <v>145227794.44</v>
      </c>
      <c r="S39" s="122">
        <f>SUM(S18:S38)</f>
        <v>130914519.31999999</v>
      </c>
      <c r="T39" s="122">
        <f>SUM(T18:T38)</f>
        <v>14313275.120000001</v>
      </c>
      <c r="U39" s="122">
        <f t="shared" si="84"/>
        <v>148160439.66999999</v>
      </c>
      <c r="V39" s="122">
        <f>SUM(V18:V38)</f>
        <v>132123470.86999999</v>
      </c>
      <c r="W39" s="122">
        <f>SUM(W18:W38)</f>
        <v>16036968.799999999</v>
      </c>
      <c r="X39" s="122">
        <f t="shared" si="85"/>
        <v>111629809.55</v>
      </c>
      <c r="Y39" s="122">
        <f>SUM(Y18:Y38)</f>
        <v>91837341.329999998</v>
      </c>
      <c r="Z39" s="122">
        <f>SUM(Z18:Z38)</f>
        <v>19792468.219999999</v>
      </c>
      <c r="AA39" s="121">
        <f t="shared" si="86"/>
        <v>1.0201934157391035</v>
      </c>
      <c r="AB39" s="121">
        <f t="shared" si="86"/>
        <v>1.0092346636284468</v>
      </c>
      <c r="AC39" s="121">
        <f t="shared" si="86"/>
        <v>1.1204262242951981</v>
      </c>
      <c r="AD39" s="121">
        <f t="shared" si="153"/>
        <v>1.3272479839145259</v>
      </c>
      <c r="AE39" s="121">
        <f t="shared" si="153"/>
        <v>1.438668290660108</v>
      </c>
      <c r="AF39" s="121">
        <f t="shared" si="153"/>
        <v>0.81025613489655002</v>
      </c>
      <c r="AG39" s="122">
        <f>SUM(AH39:AI39)</f>
        <v>29075057.149999995</v>
      </c>
      <c r="AH39" s="122">
        <f>SUM(AH18:AH38)</f>
        <v>3291108.95</v>
      </c>
      <c r="AI39" s="122">
        <f>SUM(AI18:AI38)</f>
        <v>25783948.199999996</v>
      </c>
      <c r="AJ39" s="122">
        <f>SUM(AK39:AL39)</f>
        <v>31223818.010000005</v>
      </c>
      <c r="AK39" s="122">
        <f>SUM(AK18:AK38)</f>
        <v>3988857.21</v>
      </c>
      <c r="AL39" s="122">
        <f>SUM(AL18:AL38)</f>
        <v>27234960.800000004</v>
      </c>
      <c r="AM39" s="122">
        <f>SUM(AN39:AO39)</f>
        <v>25826783.509999998</v>
      </c>
      <c r="AN39" s="122">
        <f>SUM(AN18:AN38)</f>
        <v>3436173.8800000004</v>
      </c>
      <c r="AO39" s="122">
        <f>SUM(AO18:AO38)</f>
        <v>22390609.629999999</v>
      </c>
      <c r="AP39" s="121">
        <f t="shared" ref="AP39:AR42" si="167">IF(AG39=0," ",IF(AJ39/AG39*100&gt;200,"СВ.200",AJ39/AG39))</f>
        <v>1.0739039255852334</v>
      </c>
      <c r="AQ39" s="121">
        <f t="shared" si="167"/>
        <v>1.2120100764212014</v>
      </c>
      <c r="AR39" s="121">
        <f t="shared" si="167"/>
        <v>1.0562758111653361</v>
      </c>
      <c r="AS39" s="121">
        <f t="shared" si="154"/>
        <v>1.2089704472068814</v>
      </c>
      <c r="AT39" s="121">
        <f t="shared" si="154"/>
        <v>1.1608426550288542</v>
      </c>
      <c r="AU39" s="121">
        <f t="shared" si="154"/>
        <v>1.2163563766262673</v>
      </c>
      <c r="AV39" s="122">
        <f>SUM(AW39:AX39)</f>
        <v>26574985.100000001</v>
      </c>
      <c r="AW39" s="122">
        <f>SUM(AW18:AW38)</f>
        <v>17767256.82</v>
      </c>
      <c r="AX39" s="122">
        <f>SUM(AX18:AX38)</f>
        <v>8807728.2800000012</v>
      </c>
      <c r="AY39" s="122">
        <f t="shared" si="90"/>
        <v>28379659.060000002</v>
      </c>
      <c r="AZ39" s="122">
        <f>SUM(AZ18:AZ38)</f>
        <v>20210212.18</v>
      </c>
      <c r="BA39" s="122">
        <f>SUM(BA18:BA38)</f>
        <v>8169446.8800000008</v>
      </c>
      <c r="BB39" s="122">
        <f t="shared" si="91"/>
        <v>32725540.960000001</v>
      </c>
      <c r="BC39" s="122">
        <f>SUM(BC18:BC38)</f>
        <v>23666720.899999999</v>
      </c>
      <c r="BD39" s="122">
        <f>SUM(BD18:BD38)</f>
        <v>9058820.0600000005</v>
      </c>
      <c r="BE39" s="121">
        <f t="shared" si="160"/>
        <v>1.0679087477644531</v>
      </c>
      <c r="BF39" s="121">
        <f t="shared" si="160"/>
        <v>1.1374976106187673</v>
      </c>
      <c r="BG39" s="121">
        <f t="shared" si="160"/>
        <v>0.92753166540691689</v>
      </c>
      <c r="BH39" s="121">
        <f t="shared" ref="BH39:BJ42" si="168">IF(BB39=0," ",IF(AY39/BB39*100&gt;200,"СВ.200",AY39/BB39))</f>
        <v>0.86720213715299888</v>
      </c>
      <c r="BI39" s="121">
        <f t="shared" si="168"/>
        <v>0.85395067045388617</v>
      </c>
      <c r="BJ39" s="121">
        <f t="shared" si="168"/>
        <v>0.90182240356808685</v>
      </c>
      <c r="BK39" s="122">
        <f>SUM(BL39:BM39)</f>
        <v>10528617.890000002</v>
      </c>
      <c r="BL39" s="122">
        <f>SUM(BL18:BL38)</f>
        <v>10528617.890000002</v>
      </c>
      <c r="BM39" s="122">
        <f>SUM(BM18:BM38)</f>
        <v>0</v>
      </c>
      <c r="BN39" s="122">
        <f t="shared" si="94"/>
        <v>21553277.609999999</v>
      </c>
      <c r="BO39" s="122">
        <f>SUM(BO18:BO38)</f>
        <v>21553277.609999999</v>
      </c>
      <c r="BP39" s="122">
        <f>SUM(BP18:BP38)</f>
        <v>0</v>
      </c>
      <c r="BQ39" s="122">
        <f t="shared" si="95"/>
        <v>6495700.0900000008</v>
      </c>
      <c r="BR39" s="122">
        <f>SUM(BR18:BR38)</f>
        <v>6495700.0900000008</v>
      </c>
      <c r="BS39" s="122">
        <f>SUM(BS18:BS38)</f>
        <v>0</v>
      </c>
      <c r="BT39" s="121" t="str">
        <f t="shared" si="161"/>
        <v>СВ.200</v>
      </c>
      <c r="BU39" s="121" t="str">
        <f t="shared" si="161"/>
        <v>СВ.200</v>
      </c>
      <c r="BV39" s="121" t="str">
        <f t="shared" si="161"/>
        <v xml:space="preserve"> </v>
      </c>
      <c r="BW39" s="121" t="str">
        <f t="shared" si="98"/>
        <v>СВ.200</v>
      </c>
      <c r="BX39" s="121" t="str">
        <f t="shared" si="98"/>
        <v>СВ.200</v>
      </c>
      <c r="BY39" s="121" t="str">
        <f t="shared" si="98"/>
        <v xml:space="preserve"> </v>
      </c>
      <c r="BZ39" s="122">
        <f>SUM(CA39:CB39)</f>
        <v>181306562.74000001</v>
      </c>
      <c r="CA39" s="122">
        <f>SUM(CA18:CA38)</f>
        <v>160410981.31</v>
      </c>
      <c r="CB39" s="122">
        <f>SUM(CB18:CB38)</f>
        <v>20895581.430000003</v>
      </c>
      <c r="CC39" s="122">
        <f>SUM(CD39:CE39)</f>
        <v>161659168.44</v>
      </c>
      <c r="CD39" s="122">
        <f>SUM(CD18:CD38)</f>
        <v>140404653.53</v>
      </c>
      <c r="CE39" s="122">
        <f>SUM(CE18:CE38)</f>
        <v>21254514.910000004</v>
      </c>
      <c r="CF39" s="122">
        <f>SUM(CG39:CH39)</f>
        <v>188041681.43999997</v>
      </c>
      <c r="CG39" s="122">
        <f>SUM(CG18:CG38)</f>
        <v>168625036.17999998</v>
      </c>
      <c r="CH39" s="122">
        <f>SUM(CH18:CH38)</f>
        <v>19416645.259999998</v>
      </c>
      <c r="CI39" s="121">
        <f t="shared" si="162"/>
        <v>0.89163440085632717</v>
      </c>
      <c r="CJ39" s="121">
        <f t="shared" si="162"/>
        <v>0.87528080922753626</v>
      </c>
      <c r="CK39" s="121">
        <f t="shared" si="162"/>
        <v>1.0171774822922455</v>
      </c>
      <c r="CL39" s="121">
        <f t="shared" si="163"/>
        <v>0.85969859023826023</v>
      </c>
      <c r="CM39" s="121">
        <f t="shared" si="163"/>
        <v>0.83264417141547165</v>
      </c>
      <c r="CN39" s="121">
        <f t="shared" si="163"/>
        <v>1.0946543352566769</v>
      </c>
      <c r="CO39" s="122">
        <f>SUM(CP39:CQ39)</f>
        <v>54630130.920000009</v>
      </c>
      <c r="CP39" s="122">
        <f>SUM(CP18:CP38)</f>
        <v>43900240.430000007</v>
      </c>
      <c r="CQ39" s="122">
        <f>SUM(CQ18:CQ38)</f>
        <v>10729890.49</v>
      </c>
      <c r="CR39" s="122">
        <f t="shared" si="101"/>
        <v>59042139.860000007</v>
      </c>
      <c r="CS39" s="122">
        <f>SUM(CS18:CS38)</f>
        <v>48225263.040000007</v>
      </c>
      <c r="CT39" s="122">
        <f>SUM(CT18:CT38)</f>
        <v>10816876.82</v>
      </c>
      <c r="CU39" s="122">
        <f t="shared" si="102"/>
        <v>34282259.68</v>
      </c>
      <c r="CV39" s="122">
        <f>SUM(CV18:CV38)</f>
        <v>20533675.390000001</v>
      </c>
      <c r="CW39" s="122">
        <f>SUM(CW18:CW38)</f>
        <v>13748584.289999999</v>
      </c>
      <c r="CX39" s="121">
        <f t="shared" ref="CX39:CZ42" si="169">IF(CO39=0," ",IF(CR39/CO39*100&gt;200,"СВ.200",CR39/CO39))</f>
        <v>1.0807614564654973</v>
      </c>
      <c r="CY39" s="121">
        <f t="shared" si="169"/>
        <v>1.0985193376536593</v>
      </c>
      <c r="CZ39" s="121">
        <f t="shared" si="169"/>
        <v>1.0081069168488783</v>
      </c>
      <c r="DA39" s="121">
        <f t="shared" si="104"/>
        <v>1.7222359439288866</v>
      </c>
      <c r="DB39" s="121" t="str">
        <f t="shared" si="104"/>
        <v>СВ.200</v>
      </c>
      <c r="DC39" s="121">
        <f t="shared" si="104"/>
        <v>0.78676295623161951</v>
      </c>
      <c r="DD39" s="122">
        <f>SUM(DE39:DF39)</f>
        <v>129541558.92999999</v>
      </c>
      <c r="DE39" s="122">
        <f>SUM(DE18:DE38)</f>
        <v>103656921.48999999</v>
      </c>
      <c r="DF39" s="122">
        <f>SUM(DF18:DF38)</f>
        <v>25884637.440000001</v>
      </c>
      <c r="DG39" s="122">
        <f t="shared" si="105"/>
        <v>117245524.29000002</v>
      </c>
      <c r="DH39" s="122">
        <f>SUM(DH18:DH38)</f>
        <v>101333593.37000002</v>
      </c>
      <c r="DI39" s="122">
        <f>SUM(DI18:DI38)</f>
        <v>15911930.92</v>
      </c>
      <c r="DJ39" s="122">
        <f t="shared" si="106"/>
        <v>122692962.25000001</v>
      </c>
      <c r="DK39" s="122">
        <f>SUM(DK18:DK38)</f>
        <v>112642123.64000002</v>
      </c>
      <c r="DL39" s="122">
        <f>SUM(DL18:DL38)</f>
        <v>10050838.609999999</v>
      </c>
      <c r="DM39" s="121">
        <f t="shared" si="107"/>
        <v>0.90508038700812343</v>
      </c>
      <c r="DN39" s="121">
        <f t="shared" si="107"/>
        <v>0.97758636773498897</v>
      </c>
      <c r="DO39" s="121">
        <f t="shared" si="107"/>
        <v>0.61472489065699654</v>
      </c>
      <c r="DP39" s="121">
        <f t="shared" si="156"/>
        <v>0.95560105600107481</v>
      </c>
      <c r="DQ39" s="121">
        <f t="shared" si="156"/>
        <v>0.8996065600987635</v>
      </c>
      <c r="DR39" s="121">
        <f t="shared" si="156"/>
        <v>1.5831446048858604</v>
      </c>
      <c r="DS39" s="256">
        <f>SUM(DT39:DU39)</f>
        <v>10389633.309999999</v>
      </c>
      <c r="DT39" s="122">
        <f>SUM(DT18:DT38)</f>
        <v>3661417.41</v>
      </c>
      <c r="DU39" s="122">
        <f>SUM(DU18:DU38)</f>
        <v>6728215.8999999994</v>
      </c>
      <c r="DV39" s="256">
        <f>SUM(DW39:DX39)</f>
        <v>11061142.369999999</v>
      </c>
      <c r="DW39" s="122">
        <f>SUM(DW18:DW38)</f>
        <v>4042078.01</v>
      </c>
      <c r="DX39" s="122">
        <f>SUM(DX18:DX38)</f>
        <v>7019064.3599999994</v>
      </c>
      <c r="DY39" s="256">
        <f>SUM(DZ39:EA39)</f>
        <v>11876094.970000001</v>
      </c>
      <c r="DZ39" s="122">
        <f>SUM(DZ18:DZ38)</f>
        <v>1731360</v>
      </c>
      <c r="EA39" s="122">
        <f>SUM(EA18:EA38)</f>
        <v>10144734.970000001</v>
      </c>
      <c r="EB39" s="121">
        <f t="shared" si="164"/>
        <v>1.0646326044398193</v>
      </c>
      <c r="EC39" s="124">
        <f t="shared" si="146"/>
        <v>1.1039653656969965</v>
      </c>
      <c r="ED39" s="121">
        <f>IF(DU39=0," ",IF(DX39/DU39*100&gt;200,"СВ.200",DX39/DU39))</f>
        <v>1.0432281698927051</v>
      </c>
      <c r="EE39" s="121">
        <f t="shared" si="110"/>
        <v>0.9313787400607153</v>
      </c>
      <c r="EF39" s="121" t="str">
        <f t="shared" si="110"/>
        <v>СВ.200</v>
      </c>
      <c r="EG39" s="121">
        <f t="shared" si="110"/>
        <v>0.69189233437411313</v>
      </c>
      <c r="EH39" s="122">
        <f>SUM(EI39:EJ39)</f>
        <v>16522599.370000001</v>
      </c>
      <c r="EI39" s="122">
        <f>SUM(EI18:EI38)</f>
        <v>13474369.840000002</v>
      </c>
      <c r="EJ39" s="122">
        <f>SUM(EJ18:EJ38)</f>
        <v>3048229.5300000003</v>
      </c>
      <c r="EK39" s="122">
        <f>SUM(EL39:EM39)</f>
        <v>22757775.040000003</v>
      </c>
      <c r="EL39" s="122">
        <f>SUM(EL18:EL38)</f>
        <v>16552739.920000002</v>
      </c>
      <c r="EM39" s="122">
        <f>SUM(EM18:EM38)</f>
        <v>6205035.1200000001</v>
      </c>
      <c r="EN39" s="122">
        <f>SUM(EO39:EP39)</f>
        <v>10918694.539999999</v>
      </c>
      <c r="EO39" s="122">
        <f>SUM(EO18:EO38)</f>
        <v>9529461.7399999984</v>
      </c>
      <c r="EP39" s="122">
        <f>SUM(EP18:EP38)</f>
        <v>1389232.7999999998</v>
      </c>
      <c r="EQ39" s="121">
        <f t="shared" si="111"/>
        <v>1.3773725628983766</v>
      </c>
      <c r="ER39" s="121">
        <f t="shared" si="111"/>
        <v>1.2284611537722196</v>
      </c>
      <c r="ES39" s="121" t="str">
        <f t="shared" si="111"/>
        <v>СВ.200</v>
      </c>
      <c r="ET39" s="121" t="str">
        <f t="shared" si="113"/>
        <v>СВ.200</v>
      </c>
      <c r="EU39" s="121">
        <f t="shared" si="113"/>
        <v>1.7370068081096053</v>
      </c>
      <c r="EV39" s="121" t="str">
        <f t="shared" si="113"/>
        <v>СВ.200</v>
      </c>
      <c r="EW39" s="122">
        <f>SUM(EX39:EY39)</f>
        <v>6259779.6699999999</v>
      </c>
      <c r="EX39" s="122">
        <f>SUM(EX18:EX38)</f>
        <v>5235874.68</v>
      </c>
      <c r="EY39" s="122">
        <f>SUM(EY18:EY38)</f>
        <v>1023904.9900000001</v>
      </c>
      <c r="EZ39" s="122">
        <f>SUM(FA39:FB39)</f>
        <v>6420450.620000001</v>
      </c>
      <c r="FA39" s="122">
        <f>SUM(FA18:FA38)</f>
        <v>5403595.7000000011</v>
      </c>
      <c r="FB39" s="122">
        <f>SUM(FB18:FB38)</f>
        <v>1016854.92</v>
      </c>
      <c r="FC39" s="122">
        <f>SUM(FD39:FE39)</f>
        <v>31453862.329999998</v>
      </c>
      <c r="FD39" s="122">
        <f>SUM(FD18:FD38)</f>
        <v>29164029.109999999</v>
      </c>
      <c r="FE39" s="122">
        <f>SUM(FE18:FE38)</f>
        <v>2289833.2199999997</v>
      </c>
      <c r="FF39" s="121">
        <f t="shared" ref="FF39:FH42" si="170">IF(EW39=0," ",IF(EZ39/EW39*100&gt;200,"СВ.200",EZ39/EW39))</f>
        <v>1.0256671893373528</v>
      </c>
      <c r="FG39" s="121">
        <f t="shared" si="170"/>
        <v>1.0320330470552823</v>
      </c>
      <c r="FH39" s="121">
        <f t="shared" si="170"/>
        <v>0.99311452715939974</v>
      </c>
      <c r="FI39" s="121">
        <f>IF(EZ39&lt;0," ",IF(FC39&lt;0," ",IF(FC39=0," ",IF(EZ39/FC39*100&gt;200,"СВ.200",EZ39/FC39))))</f>
        <v>0.2041228054170097</v>
      </c>
      <c r="FJ39" s="121">
        <f t="shared" si="152"/>
        <v>0.18528289351306307</v>
      </c>
      <c r="FK39" s="121">
        <f t="shared" si="152"/>
        <v>0.44407379154015425</v>
      </c>
      <c r="FL39" s="122">
        <f>SUM(FM39:FN39)</f>
        <v>8698991.5700000003</v>
      </c>
      <c r="FM39" s="122">
        <f>SUM(FM18:FM38)</f>
        <v>0</v>
      </c>
      <c r="FN39" s="122">
        <f>SUM(FN18:FN38)</f>
        <v>8698991.5700000003</v>
      </c>
      <c r="FO39" s="122">
        <f>SUM(FP39:FQ39)</f>
        <v>7982539.410000002</v>
      </c>
      <c r="FP39" s="122">
        <f>SUM(FP18:FP38)</f>
        <v>0</v>
      </c>
      <c r="FQ39" s="122">
        <f>SUM(FQ18:FQ38)</f>
        <v>7982539.410000002</v>
      </c>
      <c r="FR39" s="122">
        <f>SUM(FS39:FT39)</f>
        <v>5421935.6500000004</v>
      </c>
      <c r="FS39" s="122">
        <f>SUM(FS18:FS38)</f>
        <v>0</v>
      </c>
      <c r="FT39" s="122">
        <f>SUM(FT18:FT38)</f>
        <v>5421935.6500000004</v>
      </c>
      <c r="FU39" s="121">
        <f t="shared" si="166"/>
        <v>0.91763963049799824</v>
      </c>
      <c r="FV39" s="121" t="str">
        <f t="shared" si="166"/>
        <v xml:space="preserve"> </v>
      </c>
      <c r="FW39" s="121">
        <f t="shared" si="166"/>
        <v>0.91763963049799824</v>
      </c>
      <c r="FX39" s="121">
        <f>IF(FO39&lt;0," ",IF(FR39&lt;0," ",IF(FR39=0," ",IF(FO39/FR39*100&gt;200,"СВ.200",FO39/FR39))))</f>
        <v>1.472267456733833</v>
      </c>
      <c r="FY39" s="121" t="str">
        <f t="shared" si="165"/>
        <v xml:space="preserve"> </v>
      </c>
      <c r="FZ39" s="121">
        <f t="shared" si="165"/>
        <v>1.472267456733833</v>
      </c>
      <c r="GA39" s="144">
        <f>I39/'[1]исп.мун.образ01.01.2025-налогов'!I39</f>
        <v>0.14447245219497776</v>
      </c>
      <c r="GB39" s="144">
        <f>J39/'[1]исп.мун.образ01.01.2025-налогов'!J39</f>
        <v>0.1831296548206604</v>
      </c>
      <c r="GC39" s="144">
        <f>K39/'[1]исп.мун.образ01.01.2025-налогов'!K39</f>
        <v>8.1312011851893462E-2</v>
      </c>
      <c r="GD39" s="144">
        <f>F39/'[1]исп.мун.образ01.01.2025-налогов'!F39</f>
        <v>0.12647874750424959</v>
      </c>
      <c r="GE39" s="144">
        <f>G39/'[1]исп.мун.образ01.01.2025-налогов'!G39</f>
        <v>0.15806377151186235</v>
      </c>
      <c r="GF39" s="144">
        <f>H39/'[1]исп.мун.образ01.01.2025-налогов'!H39</f>
        <v>7.271788957044259E-2</v>
      </c>
      <c r="GG39" s="121">
        <f t="shared" si="32"/>
        <v>0.18182700278024611</v>
      </c>
      <c r="GH39" s="121">
        <f t="shared" si="32"/>
        <v>0.19023996443142155</v>
      </c>
      <c r="GI39" s="121">
        <f t="shared" si="32"/>
        <v>0.15086937994163072</v>
      </c>
      <c r="GJ39" s="121">
        <f t="shared" si="33"/>
        <v>0.22622880272628521</v>
      </c>
      <c r="GK39" s="121">
        <f t="shared" si="33"/>
        <v>0.25626966952229635</v>
      </c>
      <c r="GL39" s="121">
        <f t="shared" si="33"/>
        <v>0.1150841654011943</v>
      </c>
      <c r="GM39" s="121">
        <f t="shared" si="115"/>
        <v>5.3304641933064896E-2</v>
      </c>
      <c r="GN39" s="121">
        <f t="shared" si="115"/>
        <v>4.9025331929481941E-2</v>
      </c>
      <c r="GO39" s="121">
        <f t="shared" si="115"/>
        <v>6.9051446755588441E-2</v>
      </c>
      <c r="GP39" s="121">
        <f t="shared" si="76"/>
        <v>4.3333404687675041E-2</v>
      </c>
      <c r="GQ39" s="121">
        <f t="shared" si="34"/>
        <v>3.920018420830098E-2</v>
      </c>
      <c r="GR39" s="121">
        <f t="shared" si="34"/>
        <v>5.8625416542195365E-2</v>
      </c>
      <c r="GS39" s="121">
        <f t="shared" si="35"/>
        <v>5.5840286311305269E-2</v>
      </c>
      <c r="GT39" s="121">
        <f t="shared" si="35"/>
        <v>4.2535265277370331E-2</v>
      </c>
      <c r="GU39" s="121">
        <f t="shared" si="35"/>
        <v>0.1047994804817499</v>
      </c>
      <c r="GV39" s="121">
        <f t="shared" si="36"/>
        <v>9.0152490372436833E-2</v>
      </c>
      <c r="GW39" s="121">
        <f t="shared" si="36"/>
        <v>9.3538809876154858E-2</v>
      </c>
      <c r="GX39" s="121">
        <f t="shared" si="36"/>
        <v>7.7623848783519786E-2</v>
      </c>
      <c r="GY39" s="121">
        <f t="shared" si="37"/>
        <v>1.7784797004352121E-2</v>
      </c>
      <c r="GZ39" s="121">
        <f t="shared" si="37"/>
        <v>1.974016708469311E-2</v>
      </c>
      <c r="HA39" s="127">
        <f t="shared" si="37"/>
        <v>1.0589517628669734E-2</v>
      </c>
      <c r="HB39" s="121">
        <f t="shared" si="38"/>
        <v>3.4749250282198073E-2</v>
      </c>
      <c r="HC39" s="121">
        <f t="shared" si="38"/>
        <v>3.2106068369644268E-2</v>
      </c>
      <c r="HD39" s="121">
        <f t="shared" si="38"/>
        <v>4.452844530509404E-2</v>
      </c>
      <c r="HE39" s="222"/>
      <c r="HF39" s="222"/>
      <c r="HG39" s="222"/>
      <c r="HH39" s="222"/>
      <c r="HI39" s="222"/>
      <c r="HJ39" s="222"/>
      <c r="HK39" s="222"/>
      <c r="HL39" s="222"/>
      <c r="HM39" s="222"/>
      <c r="HN39" s="222"/>
      <c r="HO39" s="222"/>
      <c r="HP39" s="222"/>
      <c r="HQ39" s="222"/>
      <c r="HR39" s="222"/>
      <c r="HS39" s="222"/>
      <c r="HT39" s="222"/>
      <c r="HU39" s="222"/>
      <c r="HV39" s="222"/>
      <c r="HW39" s="222"/>
      <c r="HX39" s="222"/>
      <c r="HY39" s="222"/>
      <c r="HZ39" s="222"/>
      <c r="IA39" s="222"/>
      <c r="IB39" s="222"/>
      <c r="IC39" s="222"/>
      <c r="ID39" s="222"/>
    </row>
    <row r="40" spans="1:238" s="260" customFormat="1" ht="30.75" customHeight="1" x14ac:dyDescent="0.2">
      <c r="A40" s="4"/>
      <c r="B40" s="115" t="s">
        <v>116</v>
      </c>
      <c r="C40" s="122">
        <f>D40+E40</f>
        <v>1487530942.9299998</v>
      </c>
      <c r="D40" s="122">
        <f t="shared" ref="D40:K40" si="171">D39+D16</f>
        <v>1344269673.6099999</v>
      </c>
      <c r="E40" s="122">
        <f t="shared" si="171"/>
        <v>143261269.31999999</v>
      </c>
      <c r="F40" s="122">
        <f t="shared" si="171"/>
        <v>1557896651.9299998</v>
      </c>
      <c r="G40" s="122">
        <f t="shared" si="171"/>
        <v>1418546735.77</v>
      </c>
      <c r="H40" s="122">
        <f t="shared" si="171"/>
        <v>139349916.16</v>
      </c>
      <c r="I40" s="122">
        <f t="shared" si="171"/>
        <v>1345637484.8899999</v>
      </c>
      <c r="J40" s="122">
        <f t="shared" si="171"/>
        <v>1214448053.1599998</v>
      </c>
      <c r="K40" s="122">
        <f t="shared" si="171"/>
        <v>131189431.73000002</v>
      </c>
      <c r="L40" s="121">
        <f t="shared" si="158"/>
        <v>1.0473036943093097</v>
      </c>
      <c r="M40" s="121">
        <f t="shared" si="158"/>
        <v>1.0552545844172256</v>
      </c>
      <c r="N40" s="121">
        <f t="shared" si="158"/>
        <v>0.97269776277590225</v>
      </c>
      <c r="O40" s="121">
        <f t="shared" si="159"/>
        <v>1.1577387442185822</v>
      </c>
      <c r="P40" s="121">
        <f t="shared" si="159"/>
        <v>1.1680588001100041</v>
      </c>
      <c r="Q40" s="121">
        <f t="shared" si="159"/>
        <v>1.0622038248232908</v>
      </c>
      <c r="R40" s="122">
        <f>S40+T40</f>
        <v>387325426.09000003</v>
      </c>
      <c r="S40" s="122">
        <f>S39+S16</f>
        <v>373012150.97000003</v>
      </c>
      <c r="T40" s="122">
        <f>T39+T16</f>
        <v>14313275.120000001</v>
      </c>
      <c r="U40" s="122">
        <f>V40+W40</f>
        <v>410584070</v>
      </c>
      <c r="V40" s="122">
        <f>V39+V16</f>
        <v>394547101.19999999</v>
      </c>
      <c r="W40" s="122">
        <f>W39+W16</f>
        <v>16036968.799999999</v>
      </c>
      <c r="X40" s="122">
        <f>Y40+Z40</f>
        <v>359261182.87</v>
      </c>
      <c r="Y40" s="122">
        <f>Y39+Y16</f>
        <v>339468714.65000004</v>
      </c>
      <c r="Z40" s="122">
        <f>Z39+Z16</f>
        <v>19792468.219999999</v>
      </c>
      <c r="AA40" s="121">
        <f t="shared" si="86"/>
        <v>1.0600493599007763</v>
      </c>
      <c r="AB40" s="121">
        <f t="shared" si="86"/>
        <v>1.0577325703036733</v>
      </c>
      <c r="AC40" s="121">
        <f t="shared" si="86"/>
        <v>1.1204262242951981</v>
      </c>
      <c r="AD40" s="121">
        <f t="shared" si="153"/>
        <v>1.1428567559679037</v>
      </c>
      <c r="AE40" s="121">
        <f t="shared" si="153"/>
        <v>1.1622487851547292</v>
      </c>
      <c r="AF40" s="121">
        <f t="shared" si="153"/>
        <v>0.81025613489655002</v>
      </c>
      <c r="AG40" s="122">
        <f>AH40+AI40</f>
        <v>45399037.149999991</v>
      </c>
      <c r="AH40" s="122">
        <f>AH39+AH16</f>
        <v>19615088.949999999</v>
      </c>
      <c r="AI40" s="122">
        <f>AI39+AI16</f>
        <v>25783948.199999996</v>
      </c>
      <c r="AJ40" s="122">
        <f>AK40+AL40</f>
        <v>48289924.980000004</v>
      </c>
      <c r="AK40" s="122">
        <f>AK39+AK16</f>
        <v>21054964.18</v>
      </c>
      <c r="AL40" s="122">
        <f>AL39+AL16</f>
        <v>27234960.800000004</v>
      </c>
      <c r="AM40" s="122">
        <f>AN40+AO40</f>
        <v>36380285.780000001</v>
      </c>
      <c r="AN40" s="122">
        <f>AN39+AN16</f>
        <v>13989676.15</v>
      </c>
      <c r="AO40" s="122">
        <f>AO39+AO16</f>
        <v>22390609.629999999</v>
      </c>
      <c r="AP40" s="121">
        <f t="shared" si="167"/>
        <v>1.0636772938696568</v>
      </c>
      <c r="AQ40" s="121">
        <f t="shared" si="167"/>
        <v>1.0734065103487589</v>
      </c>
      <c r="AR40" s="121">
        <f t="shared" si="167"/>
        <v>1.0562758111653361</v>
      </c>
      <c r="AS40" s="121">
        <f t="shared" si="154"/>
        <v>1.32736519091742</v>
      </c>
      <c r="AT40" s="121">
        <f t="shared" si="154"/>
        <v>1.5050358531709112</v>
      </c>
      <c r="AU40" s="121">
        <f t="shared" si="154"/>
        <v>1.2163563766262673</v>
      </c>
      <c r="AV40" s="122">
        <f>AW40+AX40</f>
        <v>41055409.130000003</v>
      </c>
      <c r="AW40" s="122">
        <f>AW39+AW16</f>
        <v>32247680.850000001</v>
      </c>
      <c r="AX40" s="122">
        <f>AX39+AX16</f>
        <v>8807728.2800000012</v>
      </c>
      <c r="AY40" s="122">
        <f>AZ40+BA40</f>
        <v>43431175.350000001</v>
      </c>
      <c r="AZ40" s="122">
        <f>AZ39+AZ16</f>
        <v>35261728.469999999</v>
      </c>
      <c r="BA40" s="122">
        <f>BA39+BA16</f>
        <v>8169446.8800000008</v>
      </c>
      <c r="BB40" s="122">
        <f>BC40+BD40</f>
        <v>47342380.120000005</v>
      </c>
      <c r="BC40" s="122">
        <f>BC39+BC16</f>
        <v>38283560.060000002</v>
      </c>
      <c r="BD40" s="122">
        <f>BD39+BD16</f>
        <v>9058820.0600000005</v>
      </c>
      <c r="BE40" s="121">
        <f t="shared" si="160"/>
        <v>1.0578673132321552</v>
      </c>
      <c r="BF40" s="121">
        <f t="shared" si="160"/>
        <v>1.0934655621909628</v>
      </c>
      <c r="BG40" s="121">
        <f t="shared" si="160"/>
        <v>0.92753166540691689</v>
      </c>
      <c r="BH40" s="121">
        <f t="shared" si="168"/>
        <v>0.91738470351329682</v>
      </c>
      <c r="BI40" s="121">
        <f t="shared" si="168"/>
        <v>0.92106712162442494</v>
      </c>
      <c r="BJ40" s="121">
        <f t="shared" si="168"/>
        <v>0.90182240356808685</v>
      </c>
      <c r="BK40" s="122">
        <f>BL40+BM40</f>
        <v>12112308.360000003</v>
      </c>
      <c r="BL40" s="122">
        <f>BL39+BL16</f>
        <v>12112308.360000003</v>
      </c>
      <c r="BM40" s="122">
        <f>BM39+BM16</f>
        <v>0</v>
      </c>
      <c r="BN40" s="122">
        <f>BO40+BP40</f>
        <v>23430014.649999999</v>
      </c>
      <c r="BO40" s="122">
        <f>BO39+BO16</f>
        <v>23430014.649999999</v>
      </c>
      <c r="BP40" s="122">
        <f>BP39+BP16</f>
        <v>0</v>
      </c>
      <c r="BQ40" s="122">
        <f>BR40+BS40</f>
        <v>9342931.2300000004</v>
      </c>
      <c r="BR40" s="122">
        <f>BR39+BR16</f>
        <v>9342931.2300000004</v>
      </c>
      <c r="BS40" s="122">
        <f>BS39+BS16</f>
        <v>0</v>
      </c>
      <c r="BT40" s="121">
        <f t="shared" si="161"/>
        <v>1.9343971399684536</v>
      </c>
      <c r="BU40" s="121">
        <f t="shared" si="161"/>
        <v>1.9343971399684536</v>
      </c>
      <c r="BV40" s="121" t="str">
        <f t="shared" si="161"/>
        <v xml:space="preserve"> </v>
      </c>
      <c r="BW40" s="121" t="str">
        <f t="shared" si="98"/>
        <v>СВ.200</v>
      </c>
      <c r="BX40" s="121" t="str">
        <f t="shared" si="98"/>
        <v>СВ.200</v>
      </c>
      <c r="BY40" s="121" t="str">
        <f t="shared" si="98"/>
        <v xml:space="preserve"> </v>
      </c>
      <c r="BZ40" s="122">
        <f>CA40+CB40</f>
        <v>330417412.77000004</v>
      </c>
      <c r="CA40" s="122">
        <f>CA39+CA16</f>
        <v>309521831.34000003</v>
      </c>
      <c r="CB40" s="122">
        <f>CB39+CB16</f>
        <v>20895581.430000003</v>
      </c>
      <c r="CC40" s="122">
        <f>CD40+CE40</f>
        <v>321613407.10000002</v>
      </c>
      <c r="CD40" s="122">
        <f>CD39+CD16</f>
        <v>300358892.19</v>
      </c>
      <c r="CE40" s="122">
        <f>CE39+CE16</f>
        <v>21254514.910000004</v>
      </c>
      <c r="CF40" s="122">
        <f>CG40+CH40</f>
        <v>265127541.39999998</v>
      </c>
      <c r="CG40" s="122">
        <f>CG39+CG16</f>
        <v>245710896.13999999</v>
      </c>
      <c r="CH40" s="122">
        <f>CH39+CH16</f>
        <v>19416645.259999998</v>
      </c>
      <c r="CI40" s="121">
        <f t="shared" si="162"/>
        <v>0.97335489798738783</v>
      </c>
      <c r="CJ40" s="121">
        <f t="shared" si="162"/>
        <v>0.9703964689329625</v>
      </c>
      <c r="CK40" s="121">
        <f t="shared" si="162"/>
        <v>1.0171774822922455</v>
      </c>
      <c r="CL40" s="121">
        <f t="shared" si="163"/>
        <v>1.2130516709117722</v>
      </c>
      <c r="CM40" s="121">
        <f t="shared" si="163"/>
        <v>1.2224077031523377</v>
      </c>
      <c r="CN40" s="121">
        <f t="shared" si="163"/>
        <v>1.0946543352566769</v>
      </c>
      <c r="CO40" s="122">
        <f>CP40+CQ40</f>
        <v>123155386.63000001</v>
      </c>
      <c r="CP40" s="122">
        <f>CP39+CP16</f>
        <v>112425496.14000002</v>
      </c>
      <c r="CQ40" s="122">
        <f>CQ39+CQ16</f>
        <v>10729890.49</v>
      </c>
      <c r="CR40" s="122">
        <f>CS40+CT40</f>
        <v>130910501.94</v>
      </c>
      <c r="CS40" s="122">
        <f>CS39+CS16</f>
        <v>120093625.12</v>
      </c>
      <c r="CT40" s="122">
        <f>CT39+CT16</f>
        <v>10816876.82</v>
      </c>
      <c r="CU40" s="122">
        <f>CV40+CW40</f>
        <v>129756686.08000001</v>
      </c>
      <c r="CV40" s="122">
        <f>CV39+CV16</f>
        <v>116008101.79000001</v>
      </c>
      <c r="CW40" s="122">
        <f>CW39+CW16</f>
        <v>13748584.289999999</v>
      </c>
      <c r="CX40" s="121">
        <f t="shared" si="169"/>
        <v>1.0629701673813015</v>
      </c>
      <c r="CY40" s="121">
        <f t="shared" si="169"/>
        <v>1.0682063165676503</v>
      </c>
      <c r="CZ40" s="121">
        <f t="shared" si="169"/>
        <v>1.0081069168488783</v>
      </c>
      <c r="DA40" s="121">
        <f t="shared" si="104"/>
        <v>1.0088921495674497</v>
      </c>
      <c r="DB40" s="121">
        <f t="shared" si="104"/>
        <v>1.0352175690056173</v>
      </c>
      <c r="DC40" s="121">
        <f t="shared" si="104"/>
        <v>0.78676295623161951</v>
      </c>
      <c r="DD40" s="122">
        <f>DE40+DF40</f>
        <v>254569334.51999998</v>
      </c>
      <c r="DE40" s="122">
        <f>DE39+DE16</f>
        <v>228684697.07999998</v>
      </c>
      <c r="DF40" s="122">
        <f>DF39+DF16</f>
        <v>25884637.440000001</v>
      </c>
      <c r="DG40" s="122">
        <f>DH40+DI40</f>
        <v>264665449.64000002</v>
      </c>
      <c r="DH40" s="122">
        <f>DH39+DH16</f>
        <v>248753518.72000003</v>
      </c>
      <c r="DI40" s="122">
        <f>DI39+DI16</f>
        <v>15911930.92</v>
      </c>
      <c r="DJ40" s="122">
        <f>DK40+DL40</f>
        <v>192800775.39000005</v>
      </c>
      <c r="DK40" s="122">
        <f>DK39+DK16</f>
        <v>182749936.78000003</v>
      </c>
      <c r="DL40" s="122">
        <f>DL39+DL16</f>
        <v>10050838.609999999</v>
      </c>
      <c r="DM40" s="121">
        <f t="shared" si="107"/>
        <v>1.039659588767974</v>
      </c>
      <c r="DN40" s="121">
        <f t="shared" si="107"/>
        <v>1.0877576064172734</v>
      </c>
      <c r="DO40" s="121">
        <f t="shared" si="107"/>
        <v>0.61472489065699654</v>
      </c>
      <c r="DP40" s="121">
        <f t="shared" si="156"/>
        <v>1.3727405872960372</v>
      </c>
      <c r="DQ40" s="121">
        <f t="shared" si="156"/>
        <v>1.3611688359676815</v>
      </c>
      <c r="DR40" s="121">
        <f t="shared" si="156"/>
        <v>1.5831446048858604</v>
      </c>
      <c r="DS40" s="256">
        <f>DT40+DU40</f>
        <v>34325020.310000002</v>
      </c>
      <c r="DT40" s="122">
        <f>DT39+DT16</f>
        <v>27596804.41</v>
      </c>
      <c r="DU40" s="122">
        <f>DU39+DU16</f>
        <v>6728215.8999999994</v>
      </c>
      <c r="DV40" s="256">
        <f>DW40+DX40</f>
        <v>35439009.309999995</v>
      </c>
      <c r="DW40" s="122">
        <f>DW39+DW16</f>
        <v>28419944.949999996</v>
      </c>
      <c r="DX40" s="122">
        <f>DX39+DX16</f>
        <v>7019064.3599999994</v>
      </c>
      <c r="DY40" s="256">
        <f>DZ40+EA40</f>
        <v>31069653.399999999</v>
      </c>
      <c r="DZ40" s="122">
        <f>DZ39+DZ16</f>
        <v>20924918.43</v>
      </c>
      <c r="EA40" s="122">
        <f>EA39+EA16</f>
        <v>10144734.970000001</v>
      </c>
      <c r="EB40" s="121">
        <f t="shared" si="164"/>
        <v>1.0324541395733844</v>
      </c>
      <c r="EC40" s="121">
        <f>IF(DT40=0," ",IF(DW40/DT40*100&gt;200,"СВ.200",DW40/DT40))</f>
        <v>1.0298273860904605</v>
      </c>
      <c r="ED40" s="121">
        <f>IF(DU40=0," ",IF(DX40/DU40*100&gt;200,"СВ.200",DX40/DU40))</f>
        <v>1.0432281698927051</v>
      </c>
      <c r="EE40" s="121">
        <f t="shared" si="110"/>
        <v>1.1406309833504611</v>
      </c>
      <c r="EF40" s="121">
        <f t="shared" si="110"/>
        <v>1.3581866541116068</v>
      </c>
      <c r="EG40" s="121">
        <f t="shared" si="110"/>
        <v>0.69189233437411313</v>
      </c>
      <c r="EH40" s="122">
        <f>EI40+EJ40</f>
        <v>45587754.009999998</v>
      </c>
      <c r="EI40" s="122">
        <f>EI39+EI16</f>
        <v>42539524.479999997</v>
      </c>
      <c r="EJ40" s="122">
        <f>EJ39+EJ16</f>
        <v>3048229.5300000003</v>
      </c>
      <c r="EK40" s="122">
        <f>EL40+EM40</f>
        <v>56555384.259999998</v>
      </c>
      <c r="EL40" s="122">
        <f>EL39+EL16</f>
        <v>50350349.140000001</v>
      </c>
      <c r="EM40" s="122">
        <f>EM39+EM16</f>
        <v>6205035.1200000001</v>
      </c>
      <c r="EN40" s="122">
        <f>EO40+EP40</f>
        <v>43952035.899999999</v>
      </c>
      <c r="EO40" s="122">
        <f>EO39+EO16</f>
        <v>42562803.100000001</v>
      </c>
      <c r="EP40" s="122">
        <f>EP39+EP16</f>
        <v>1389232.7999999998</v>
      </c>
      <c r="EQ40" s="121">
        <f t="shared" si="111"/>
        <v>1.2405828163325214</v>
      </c>
      <c r="ER40" s="121">
        <f t="shared" si="111"/>
        <v>1.1836133514767488</v>
      </c>
      <c r="ES40" s="121" t="str">
        <f t="shared" si="111"/>
        <v>СВ.200</v>
      </c>
      <c r="ET40" s="121">
        <f t="shared" si="113"/>
        <v>1.2867523222058526</v>
      </c>
      <c r="EU40" s="121">
        <f t="shared" si="113"/>
        <v>1.182966004887023</v>
      </c>
      <c r="EV40" s="121" t="str">
        <f t="shared" si="113"/>
        <v>СВ.200</v>
      </c>
      <c r="EW40" s="122">
        <f>EX40+EY40</f>
        <v>14936854.68</v>
      </c>
      <c r="EX40" s="122">
        <f>EX39+EX16</f>
        <v>13912949.689999999</v>
      </c>
      <c r="EY40" s="122">
        <f>EY39+EY16</f>
        <v>1023904.9900000001</v>
      </c>
      <c r="EZ40" s="122">
        <f>FA40+FB40</f>
        <v>21181960.410000004</v>
      </c>
      <c r="FA40" s="122">
        <f>FA39+FA16</f>
        <v>20165105.490000002</v>
      </c>
      <c r="FB40" s="122">
        <f>FB39+FB16</f>
        <v>1016854.92</v>
      </c>
      <c r="FC40" s="122">
        <f>FD40+FE40</f>
        <v>58673667.139999993</v>
      </c>
      <c r="FD40" s="122">
        <f>FD39+FD16</f>
        <v>56383833.919999994</v>
      </c>
      <c r="FE40" s="122">
        <f>FE39+FE16</f>
        <v>2289833.2199999997</v>
      </c>
      <c r="FF40" s="121">
        <f t="shared" si="170"/>
        <v>1.4181004544659601</v>
      </c>
      <c r="FG40" s="121">
        <f t="shared" si="170"/>
        <v>1.4493767273875626</v>
      </c>
      <c r="FH40" s="121">
        <f t="shared" si="170"/>
        <v>0.99311452715939974</v>
      </c>
      <c r="FI40" s="121">
        <f t="shared" si="152"/>
        <v>0.36101306501702335</v>
      </c>
      <c r="FJ40" s="121">
        <f t="shared" si="152"/>
        <v>0.35763984262955922</v>
      </c>
      <c r="FK40" s="121">
        <f t="shared" si="152"/>
        <v>0.44407379154015425</v>
      </c>
      <c r="FL40" s="122">
        <f>FM40+FN40</f>
        <v>16064258.120000001</v>
      </c>
      <c r="FM40" s="122">
        <f>FM39+FM16</f>
        <v>7365266.5500000007</v>
      </c>
      <c r="FN40" s="122">
        <f>FN39+FN16</f>
        <v>8698991.5700000003</v>
      </c>
      <c r="FO40" s="122">
        <f>FP40+FQ40</f>
        <v>15288695.770000003</v>
      </c>
      <c r="FP40" s="122">
        <f>FP39+FP16</f>
        <v>7306156.3600000003</v>
      </c>
      <c r="FQ40" s="122">
        <f>FQ39+FQ16</f>
        <v>7982539.410000002</v>
      </c>
      <c r="FR40" s="122">
        <f>FS40+FT40</f>
        <v>11151482.190000001</v>
      </c>
      <c r="FS40" s="122">
        <f>FS39+FS16</f>
        <v>5729546.54</v>
      </c>
      <c r="FT40" s="122">
        <f>FT39+FT16</f>
        <v>5421935.6500000004</v>
      </c>
      <c r="FU40" s="121">
        <f t="shared" si="166"/>
        <v>0.95172124699400695</v>
      </c>
      <c r="FV40" s="121">
        <f t="shared" si="166"/>
        <v>0.99197446696616831</v>
      </c>
      <c r="FW40" s="121">
        <f t="shared" si="166"/>
        <v>0.91763963049799824</v>
      </c>
      <c r="FX40" s="121">
        <f>IF(FO40&lt;0," ",IF(FR40&lt;0," ",IF(FR40=0," ",IF(FO40/FR40*100&gt;200,"СВ.200",FO40/FR40))))</f>
        <v>1.3710012274162096</v>
      </c>
      <c r="FY40" s="121">
        <f t="shared" si="165"/>
        <v>1.2751718323593546</v>
      </c>
      <c r="FZ40" s="121">
        <f t="shared" si="165"/>
        <v>1.472267456733833</v>
      </c>
      <c r="GA40" s="144">
        <f>I40/'[1]исп.мун.образ01.01.2025-налогов'!I40</f>
        <v>0.13759550423822303</v>
      </c>
      <c r="GB40" s="144">
        <f>J40/'[1]исп.мун.образ01.01.2025-налогов'!J40</f>
        <v>0.14871544057220448</v>
      </c>
      <c r="GC40" s="144">
        <f>K40/'[1]исп.мун.образ01.01.2025-налогов'!K40</f>
        <v>8.1312011851893462E-2</v>
      </c>
      <c r="GD40" s="144">
        <f>F40/'[1]исп.мун.образ01.01.2025-налогов'!F40</f>
        <v>0.12800120967363188</v>
      </c>
      <c r="GE40" s="144">
        <f>G40/'[1]исп.мун.образ01.01.2025-налогов'!G40</f>
        <v>0.1383321291236648</v>
      </c>
      <c r="GF40" s="144">
        <f>H40/'[1]исп.мун.образ01.01.2025-налогов'!H40</f>
        <v>7.271788957044259E-2</v>
      </c>
      <c r="GG40" s="121">
        <f t="shared" si="32"/>
        <v>0.26698214556602373</v>
      </c>
      <c r="GH40" s="121">
        <f t="shared" si="32"/>
        <v>0.27952510094334687</v>
      </c>
      <c r="GI40" s="121">
        <f t="shared" si="32"/>
        <v>0.15086937994163072</v>
      </c>
      <c r="GJ40" s="121">
        <f t="shared" si="33"/>
        <v>0.26355026149606781</v>
      </c>
      <c r="GK40" s="121">
        <f t="shared" si="33"/>
        <v>0.27813472143787793</v>
      </c>
      <c r="GL40" s="121">
        <f t="shared" si="33"/>
        <v>0.1150841654011943</v>
      </c>
      <c r="GM40" s="121">
        <f t="shared" si="115"/>
        <v>3.5182120483118112E-2</v>
      </c>
      <c r="GN40" s="121">
        <f t="shared" si="115"/>
        <v>3.152342330360363E-2</v>
      </c>
      <c r="GO40" s="121">
        <f t="shared" si="115"/>
        <v>6.9051446755588441E-2</v>
      </c>
      <c r="GP40" s="121">
        <f t="shared" si="76"/>
        <v>2.7878085042544576E-2</v>
      </c>
      <c r="GQ40" s="121">
        <f t="shared" si="34"/>
        <v>2.4857643094049781E-2</v>
      </c>
      <c r="GR40" s="121">
        <f t="shared" si="34"/>
        <v>5.8625416542195365E-2</v>
      </c>
      <c r="GS40" s="121">
        <f t="shared" si="35"/>
        <v>9.6427669069137939E-2</v>
      </c>
      <c r="GT40" s="121">
        <f t="shared" si="35"/>
        <v>9.5523313235297586E-2</v>
      </c>
      <c r="GU40" s="121">
        <f t="shared" si="35"/>
        <v>0.1047994804817499</v>
      </c>
      <c r="GV40" s="121">
        <f t="shared" si="36"/>
        <v>8.4030286462084353E-2</v>
      </c>
      <c r="GW40" s="121">
        <f t="shared" si="36"/>
        <v>8.4659618249949373E-2</v>
      </c>
      <c r="GX40" s="121">
        <f t="shared" si="36"/>
        <v>7.7623848783519786E-2</v>
      </c>
      <c r="GY40" s="121">
        <f t="shared" si="37"/>
        <v>3.2662612623037095E-2</v>
      </c>
      <c r="GZ40" s="121">
        <f t="shared" si="37"/>
        <v>3.5047034732569565E-2</v>
      </c>
      <c r="HA40" s="127">
        <f t="shared" si="37"/>
        <v>1.0589517628669734E-2</v>
      </c>
      <c r="HB40" s="121">
        <f t="shared" si="38"/>
        <v>3.6302397973534621E-2</v>
      </c>
      <c r="HC40" s="121">
        <f t="shared" si="38"/>
        <v>3.5494318142905157E-2</v>
      </c>
      <c r="HD40" s="121">
        <f t="shared" si="38"/>
        <v>4.452844530509404E-2</v>
      </c>
      <c r="HE40" s="222"/>
      <c r="HF40" s="222"/>
      <c r="HG40" s="222"/>
      <c r="HH40" s="222"/>
      <c r="HI40" s="222"/>
      <c r="HJ40" s="222"/>
      <c r="HK40" s="222"/>
      <c r="HL40" s="222"/>
      <c r="HM40" s="222"/>
      <c r="HN40" s="222"/>
      <c r="HO40" s="222"/>
      <c r="HP40" s="222"/>
      <c r="HQ40" s="222"/>
      <c r="HR40" s="222"/>
      <c r="HS40" s="222"/>
      <c r="HT40" s="222"/>
      <c r="HU40" s="222"/>
      <c r="HV40" s="222"/>
      <c r="HW40" s="222"/>
      <c r="HX40" s="222"/>
      <c r="HY40" s="222"/>
      <c r="HZ40" s="222"/>
      <c r="IA40" s="222"/>
      <c r="IB40" s="222"/>
      <c r="IC40" s="222"/>
      <c r="ID40" s="222"/>
    </row>
    <row r="41" spans="1:238" s="260" customFormat="1" ht="15.75" x14ac:dyDescent="0.2">
      <c r="A41" s="4"/>
      <c r="B41" s="115" t="s">
        <v>117</v>
      </c>
      <c r="C41" s="122">
        <v>4337047750.1399994</v>
      </c>
      <c r="D41" s="122"/>
      <c r="E41" s="122"/>
      <c r="F41" s="122">
        <v>4604136976.8800001</v>
      </c>
      <c r="G41" s="122"/>
      <c r="H41" s="122"/>
      <c r="I41" s="122">
        <v>2758562864.3699999</v>
      </c>
      <c r="J41" s="122"/>
      <c r="K41" s="122"/>
      <c r="L41" s="121">
        <f>IF(C41=0," ",IF(F41/C41*100&gt;200,"СВ.200",F41/C41))</f>
        <v>1.0615831879488482</v>
      </c>
      <c r="M41" s="121" t="str">
        <f t="shared" si="158"/>
        <v xml:space="preserve"> </v>
      </c>
      <c r="N41" s="121" t="str">
        <f t="shared" si="158"/>
        <v xml:space="preserve"> </v>
      </c>
      <c r="O41" s="121">
        <f t="shared" si="159"/>
        <v>1.6690346398654547</v>
      </c>
      <c r="P41" s="121" t="str">
        <f t="shared" si="159"/>
        <v xml:space="preserve"> </v>
      </c>
      <c r="Q41" s="121" t="str">
        <f t="shared" si="159"/>
        <v xml:space="preserve"> </v>
      </c>
      <c r="R41" s="122">
        <v>0</v>
      </c>
      <c r="S41" s="122"/>
      <c r="T41" s="122"/>
      <c r="U41" s="122">
        <v>0</v>
      </c>
      <c r="V41" s="122"/>
      <c r="W41" s="122"/>
      <c r="X41" s="122">
        <v>0</v>
      </c>
      <c r="Y41" s="122"/>
      <c r="Z41" s="122"/>
      <c r="AA41" s="121" t="str">
        <f t="shared" ref="AA41:AC42" si="172">IF(R41=0," ",IF(U41/R41*100&gt;200,"СВ.200",U41/R41))</f>
        <v xml:space="preserve"> </v>
      </c>
      <c r="AB41" s="121" t="str">
        <f t="shared" si="172"/>
        <v xml:space="preserve"> </v>
      </c>
      <c r="AC41" s="121" t="str">
        <f t="shared" si="172"/>
        <v xml:space="preserve"> </v>
      </c>
      <c r="AD41" s="121" t="str">
        <f t="shared" si="153"/>
        <v xml:space="preserve"> </v>
      </c>
      <c r="AE41" s="121" t="str">
        <f t="shared" si="153"/>
        <v xml:space="preserve"> </v>
      </c>
      <c r="AF41" s="121" t="str">
        <f t="shared" si="153"/>
        <v xml:space="preserve"> </v>
      </c>
      <c r="AG41" s="122">
        <v>13999021.880000001</v>
      </c>
      <c r="AH41" s="122"/>
      <c r="AI41" s="122"/>
      <c r="AJ41" s="122">
        <v>13732481.199999999</v>
      </c>
      <c r="AK41" s="122"/>
      <c r="AL41" s="122"/>
      <c r="AM41" s="122">
        <v>13095499.32</v>
      </c>
      <c r="AN41" s="122"/>
      <c r="AO41" s="122"/>
      <c r="AP41" s="121">
        <f t="shared" si="167"/>
        <v>0.9809600497602764</v>
      </c>
      <c r="AQ41" s="121" t="str">
        <f t="shared" si="167"/>
        <v xml:space="preserve"> </v>
      </c>
      <c r="AR41" s="121" t="str">
        <f t="shared" si="167"/>
        <v xml:space="preserve"> </v>
      </c>
      <c r="AS41" s="121">
        <f t="shared" si="154"/>
        <v>1.0486412823547073</v>
      </c>
      <c r="AT41" s="121" t="str">
        <f t="shared" si="154"/>
        <v xml:space="preserve"> </v>
      </c>
      <c r="AU41" s="121" t="str">
        <f t="shared" si="154"/>
        <v xml:space="preserve"> </v>
      </c>
      <c r="AV41" s="122">
        <v>38326922.670000002</v>
      </c>
      <c r="AW41" s="122"/>
      <c r="AX41" s="122"/>
      <c r="AY41" s="122">
        <v>35717927.370000005</v>
      </c>
      <c r="AZ41" s="122"/>
      <c r="BA41" s="122"/>
      <c r="BB41" s="122">
        <v>12434898.640000001</v>
      </c>
      <c r="BC41" s="122"/>
      <c r="BD41" s="122"/>
      <c r="BE41" s="121">
        <f>IF(AV41=0," ",IF(AY41/AV41*100&gt;200,"СВ.200",AY41/AV41))</f>
        <v>0.9319278690213717</v>
      </c>
      <c r="BF41" s="121" t="str">
        <f t="shared" si="160"/>
        <v xml:space="preserve"> </v>
      </c>
      <c r="BG41" s="121" t="str">
        <f t="shared" si="160"/>
        <v xml:space="preserve"> </v>
      </c>
      <c r="BH41" s="121" t="str">
        <f t="shared" si="168"/>
        <v>СВ.200</v>
      </c>
      <c r="BI41" s="121" t="str">
        <f t="shared" si="168"/>
        <v xml:space="preserve"> </v>
      </c>
      <c r="BJ41" s="121" t="str">
        <f t="shared" si="168"/>
        <v xml:space="preserve"> </v>
      </c>
      <c r="BK41" s="122">
        <v>5710000</v>
      </c>
      <c r="BL41" s="122"/>
      <c r="BM41" s="122"/>
      <c r="BN41" s="122">
        <v>15620009.720000001</v>
      </c>
      <c r="BO41" s="122"/>
      <c r="BP41" s="122"/>
      <c r="BQ41" s="122">
        <v>6228620.8099999996</v>
      </c>
      <c r="BR41" s="122"/>
      <c r="BS41" s="122"/>
      <c r="BT41" s="121" t="str">
        <f>IF(BK41=0," ",IF(BN41/BK41*100&gt;200,"СВ.200",BN41/BK41))</f>
        <v>СВ.200</v>
      </c>
      <c r="BU41" s="121" t="str">
        <f t="shared" si="161"/>
        <v xml:space="preserve"> </v>
      </c>
      <c r="BV41" s="121" t="str">
        <f t="shared" si="161"/>
        <v xml:space="preserve"> </v>
      </c>
      <c r="BW41" s="121" t="str">
        <f t="shared" si="98"/>
        <v>СВ.200</v>
      </c>
      <c r="BX41" s="121" t="str">
        <f t="shared" si="98"/>
        <v xml:space="preserve"> </v>
      </c>
      <c r="BY41" s="121" t="str">
        <f t="shared" si="98"/>
        <v xml:space="preserve"> </v>
      </c>
      <c r="BZ41" s="122">
        <v>184228777.74000001</v>
      </c>
      <c r="CA41" s="122"/>
      <c r="CB41" s="122"/>
      <c r="CC41" s="122">
        <v>192120205.75999999</v>
      </c>
      <c r="CD41" s="122"/>
      <c r="CE41" s="122"/>
      <c r="CF41" s="122">
        <v>115767422.95999999</v>
      </c>
      <c r="CG41" s="122"/>
      <c r="CH41" s="122"/>
      <c r="CI41" s="121">
        <f t="shared" si="162"/>
        <v>1.0428349366304599</v>
      </c>
      <c r="CJ41" s="121" t="str">
        <f t="shared" si="162"/>
        <v xml:space="preserve"> </v>
      </c>
      <c r="CK41" s="121" t="str">
        <f t="shared" si="162"/>
        <v xml:space="preserve"> </v>
      </c>
      <c r="CL41" s="121">
        <f>IF(CF41&lt;=0," ",IF(CC41/CF41*100&gt;200,"СВ.200",CC41/CF41))</f>
        <v>1.6595359976733821</v>
      </c>
      <c r="CM41" s="121" t="str">
        <f>IF(CG41=0," ",IF(CD41/CG41*100&gt;200,"СВ.200",CD41/CG41))</f>
        <v xml:space="preserve"> </v>
      </c>
      <c r="CN41" s="121" t="str">
        <f>IF(CH41=0," ",IF(CE41/CH41*100&gt;200,"СВ.200",CE41/CH41))</f>
        <v xml:space="preserve"> </v>
      </c>
      <c r="CO41" s="122">
        <v>17494339.120000001</v>
      </c>
      <c r="CP41" s="122"/>
      <c r="CQ41" s="122"/>
      <c r="CR41" s="122">
        <v>19162671.870000001</v>
      </c>
      <c r="CS41" s="122"/>
      <c r="CT41" s="122"/>
      <c r="CU41" s="122">
        <v>51021337.710000001</v>
      </c>
      <c r="CV41" s="122"/>
      <c r="CW41" s="122"/>
      <c r="CX41" s="121">
        <f t="shared" si="169"/>
        <v>1.0953641482856999</v>
      </c>
      <c r="CY41" s="121" t="str">
        <f t="shared" si="169"/>
        <v xml:space="preserve"> </v>
      </c>
      <c r="CZ41" s="121" t="str">
        <f t="shared" si="169"/>
        <v xml:space="preserve"> </v>
      </c>
      <c r="DA41" s="121">
        <f>IF(CU41&lt;=0," ",IF(CR41/CU41*100&gt;200,"СВ.200",CR41/CU41))</f>
        <v>0.37558152588861238</v>
      </c>
      <c r="DB41" s="121" t="str">
        <f>IF(CV41=0," ",IF(CS41/CV41*100&gt;200,"СВ.200",CS41/CV41))</f>
        <v xml:space="preserve"> </v>
      </c>
      <c r="DC41" s="121" t="str">
        <f>IF(CW41=0," ",IF(CT41/CW41*100&gt;200,"СВ.200",CT41/CW41))</f>
        <v xml:space="preserve"> </v>
      </c>
      <c r="DD41" s="122"/>
      <c r="DE41" s="122"/>
      <c r="DF41" s="122"/>
      <c r="DG41" s="122">
        <v>0</v>
      </c>
      <c r="DH41" s="122"/>
      <c r="DI41" s="122"/>
      <c r="DJ41" s="122">
        <v>0</v>
      </c>
      <c r="DK41" s="122"/>
      <c r="DL41" s="122"/>
      <c r="DM41" s="121" t="str">
        <f t="shared" si="107"/>
        <v xml:space="preserve"> </v>
      </c>
      <c r="DN41" s="121" t="str">
        <f t="shared" si="107"/>
        <v xml:space="preserve"> </v>
      </c>
      <c r="DO41" s="121" t="str">
        <f t="shared" si="107"/>
        <v xml:space="preserve"> </v>
      </c>
      <c r="DP41" s="121" t="str">
        <f t="shared" si="156"/>
        <v xml:space="preserve"> </v>
      </c>
      <c r="DQ41" s="121" t="str">
        <f t="shared" si="156"/>
        <v xml:space="preserve"> </v>
      </c>
      <c r="DR41" s="121" t="str">
        <f t="shared" si="156"/>
        <v xml:space="preserve"> </v>
      </c>
      <c r="DS41" s="256">
        <v>1378584.02</v>
      </c>
      <c r="DT41" s="122"/>
      <c r="DU41" s="122"/>
      <c r="DV41" s="256">
        <v>1820406.2</v>
      </c>
      <c r="DW41" s="122"/>
      <c r="DX41" s="122"/>
      <c r="DY41" s="256">
        <v>3753037.23</v>
      </c>
      <c r="DZ41" s="122"/>
      <c r="EA41" s="122"/>
      <c r="EB41" s="121">
        <f t="shared" si="164"/>
        <v>1.3204898458056984</v>
      </c>
      <c r="EC41" s="121" t="str">
        <f>IF(DT41=0," ",IF(DW41/DT41*100&gt;200,"СВ.200",DW41/DT41))</f>
        <v xml:space="preserve"> </v>
      </c>
      <c r="ED41" s="121" t="str">
        <f>IF(DU41=0," ",IF(DX41/DU41*100&gt;200,"СВ.200",DX41/DU41))</f>
        <v xml:space="preserve"> </v>
      </c>
      <c r="EE41" s="121">
        <f t="shared" si="110"/>
        <v>0.48504879872987561</v>
      </c>
      <c r="EF41" s="121" t="str">
        <f t="shared" si="110"/>
        <v xml:space="preserve"> </v>
      </c>
      <c r="EG41" s="121" t="str">
        <f t="shared" si="110"/>
        <v xml:space="preserve"> </v>
      </c>
      <c r="EH41" s="122">
        <v>645623615.41999996</v>
      </c>
      <c r="EI41" s="122"/>
      <c r="EJ41" s="122"/>
      <c r="EK41" s="122">
        <v>746478329.96000004</v>
      </c>
      <c r="EL41" s="122"/>
      <c r="EM41" s="122"/>
      <c r="EN41" s="122">
        <v>522023352.56999999</v>
      </c>
      <c r="EO41" s="122"/>
      <c r="EP41" s="122"/>
      <c r="EQ41" s="121">
        <f>IF(EH41=0," ",IF(EK41/EH41*100&gt;200,"СВ.200",EK41/EH41))</f>
        <v>1.1562128647887062</v>
      </c>
      <c r="ER41" s="121" t="str">
        <f t="shared" si="111"/>
        <v xml:space="preserve"> </v>
      </c>
      <c r="ES41" s="121" t="str">
        <f t="shared" si="111"/>
        <v xml:space="preserve"> </v>
      </c>
      <c r="ET41" s="121">
        <f>IF(EN41=0," ",IF(EK41/EN41*100&gt;200,"СВ.200",EK41/EN41))</f>
        <v>1.4299711426413668</v>
      </c>
      <c r="EU41" s="121" t="str">
        <f t="shared" si="113"/>
        <v xml:space="preserve"> </v>
      </c>
      <c r="EV41" s="121" t="str">
        <f t="shared" si="113"/>
        <v xml:space="preserve"> </v>
      </c>
      <c r="EW41" s="122">
        <v>541879.39</v>
      </c>
      <c r="EX41" s="122"/>
      <c r="EY41" s="122"/>
      <c r="EZ41" s="122">
        <v>485221.93</v>
      </c>
      <c r="FA41" s="122"/>
      <c r="FB41" s="122"/>
      <c r="FC41" s="122">
        <v>2637.06</v>
      </c>
      <c r="FD41" s="122"/>
      <c r="FE41" s="122"/>
      <c r="FF41" s="121">
        <f t="shared" si="170"/>
        <v>0.89544267406073519</v>
      </c>
      <c r="FG41" s="121" t="str">
        <f t="shared" si="170"/>
        <v xml:space="preserve"> </v>
      </c>
      <c r="FH41" s="121" t="str">
        <f t="shared" si="170"/>
        <v xml:space="preserve"> </v>
      </c>
      <c r="FI41" s="121" t="str">
        <f>IF(EZ41&lt;=0," ",IF(FC41&lt;=0," ",IF(FC41=0," ",IF(EZ41/FC41*100&gt;200,"СВ.200",EZ41/FC41))))</f>
        <v>СВ.200</v>
      </c>
      <c r="FJ41" s="121" t="str">
        <f t="shared" si="152"/>
        <v xml:space="preserve"> </v>
      </c>
      <c r="FK41" s="121" t="str">
        <f t="shared" si="152"/>
        <v xml:space="preserve"> </v>
      </c>
      <c r="FL41" s="122">
        <v>0</v>
      </c>
      <c r="FM41" s="122"/>
      <c r="FN41" s="122"/>
      <c r="FO41" s="122">
        <v>0</v>
      </c>
      <c r="FP41" s="122"/>
      <c r="FQ41" s="122"/>
      <c r="FR41" s="122">
        <v>0</v>
      </c>
      <c r="FS41" s="122"/>
      <c r="FT41" s="122"/>
      <c r="FU41" s="121" t="str">
        <f t="shared" si="166"/>
        <v xml:space="preserve"> </v>
      </c>
      <c r="FV41" s="121" t="str">
        <f t="shared" si="166"/>
        <v xml:space="preserve"> </v>
      </c>
      <c r="FW41" s="121" t="str">
        <f t="shared" si="166"/>
        <v xml:space="preserve"> </v>
      </c>
      <c r="FX41" s="124" t="str">
        <f>IF(FO41&lt;=0," ",IF(FR41&lt;=0," ",IF(FR41=0," ",IF(FO41/FR41*100&gt;200,"СВ.200",FO41/FR41))))</f>
        <v xml:space="preserve"> </v>
      </c>
      <c r="FY41" s="121" t="str">
        <f t="shared" si="165"/>
        <v xml:space="preserve"> </v>
      </c>
      <c r="FZ41" s="121" t="str">
        <f t="shared" si="165"/>
        <v xml:space="preserve"> </v>
      </c>
      <c r="GA41" s="144">
        <f>I41/'[1]исп.мун.образ01.01.2025-налогов'!I41</f>
        <v>6.6247047143452281E-2</v>
      </c>
      <c r="GB41" s="144" t="s">
        <v>85</v>
      </c>
      <c r="GC41" s="144" t="s">
        <v>85</v>
      </c>
      <c r="GD41" s="144">
        <f>F41/'[1]исп.мун.образ01.01.2025-налогов'!F41</f>
        <v>9.1776911702941263E-2</v>
      </c>
      <c r="GE41" s="144" t="s">
        <v>85</v>
      </c>
      <c r="GF41" s="144" t="s">
        <v>85</v>
      </c>
      <c r="GG41" s="121" t="str">
        <f t="shared" si="32"/>
        <v xml:space="preserve"> </v>
      </c>
      <c r="GH41" s="121" t="str">
        <f t="shared" si="32"/>
        <v xml:space="preserve"> </v>
      </c>
      <c r="GI41" s="121" t="str">
        <f t="shared" si="32"/>
        <v xml:space="preserve"> </v>
      </c>
      <c r="GJ41" s="121" t="str">
        <f t="shared" si="33"/>
        <v xml:space="preserve"> </v>
      </c>
      <c r="GK41" s="121" t="str">
        <f t="shared" si="33"/>
        <v xml:space="preserve"> </v>
      </c>
      <c r="GL41" s="121" t="str">
        <f t="shared" si="33"/>
        <v xml:space="preserve"> </v>
      </c>
      <c r="GM41" s="121">
        <f>IF(BB41=0," ",IF(BB41/I41*100&gt;200,"СВ.200",BB41/I41))</f>
        <v>4.5077452468497148E-3</v>
      </c>
      <c r="GN41" s="121" t="str">
        <f t="shared" si="78"/>
        <v xml:space="preserve"> </v>
      </c>
      <c r="GO41" s="121" t="str">
        <f t="shared" si="78"/>
        <v xml:space="preserve"> </v>
      </c>
      <c r="GP41" s="121">
        <f t="shared" si="76"/>
        <v>7.7577899070683833E-3</v>
      </c>
      <c r="GQ41" s="121" t="str">
        <f t="shared" si="34"/>
        <v xml:space="preserve"> </v>
      </c>
      <c r="GR41" s="121" t="str">
        <f t="shared" si="34"/>
        <v xml:space="preserve"> </v>
      </c>
      <c r="GS41" s="121">
        <f>IF(CU41&lt;=0," ",IF(I41&lt;=0," ",IF(CU41/I41*100&gt;200,"СВ.200",CU41/I41)))</f>
        <v>1.8495622618936489E-2</v>
      </c>
      <c r="GT41" s="121" t="str">
        <f t="shared" si="35"/>
        <v xml:space="preserve"> </v>
      </c>
      <c r="GU41" s="121" t="str">
        <f t="shared" si="35"/>
        <v xml:space="preserve"> </v>
      </c>
      <c r="GV41" s="121">
        <f t="shared" si="36"/>
        <v>4.1620551183048455E-3</v>
      </c>
      <c r="GW41" s="121" t="str">
        <f t="shared" si="36"/>
        <v xml:space="preserve"> </v>
      </c>
      <c r="GX41" s="121" t="str">
        <f t="shared" si="36"/>
        <v xml:space="preserve"> </v>
      </c>
      <c r="GY41" s="121">
        <f t="shared" si="37"/>
        <v>0.18923743203844645</v>
      </c>
      <c r="GZ41" s="121" t="str">
        <f t="shared" si="37"/>
        <v xml:space="preserve"> </v>
      </c>
      <c r="HA41" s="127" t="str">
        <f t="shared" si="37"/>
        <v xml:space="preserve"> </v>
      </c>
      <c r="HB41" s="121">
        <f>IF(EK41&lt;=0," ",IF(F41&lt;=0," ",IF(EK41/F41*100&gt;200,"СВ.200",EK41/F41)))</f>
        <v>0.1621320854936536</v>
      </c>
      <c r="HC41" s="121" t="str">
        <f t="shared" si="38"/>
        <v xml:space="preserve"> </v>
      </c>
      <c r="HD41" s="121" t="str">
        <f t="shared" si="38"/>
        <v xml:space="preserve"> </v>
      </c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</row>
    <row r="42" spans="1:238" s="260" customFormat="1" ht="15.75" x14ac:dyDescent="0.2">
      <c r="A42" s="4"/>
      <c r="B42" s="145" t="s">
        <v>194</v>
      </c>
      <c r="C42" s="146">
        <v>5811877444.8100014</v>
      </c>
      <c r="D42" s="122">
        <f>D16+D39</f>
        <v>1344269673.6099999</v>
      </c>
      <c r="E42" s="122">
        <f>E40</f>
        <v>143261269.31999999</v>
      </c>
      <c r="F42" s="146">
        <v>6148480765.1999998</v>
      </c>
      <c r="G42" s="122">
        <f>G16+G39</f>
        <v>1418546735.77</v>
      </c>
      <c r="H42" s="122">
        <f>H40</f>
        <v>139349916.16</v>
      </c>
      <c r="I42" s="146">
        <v>4096837855.2100005</v>
      </c>
      <c r="J42" s="122">
        <f>J16+J39</f>
        <v>1214448053.1599998</v>
      </c>
      <c r="K42" s="122">
        <f>K40</f>
        <v>131189431.73000002</v>
      </c>
      <c r="L42" s="121">
        <f t="shared" si="158"/>
        <v>1.0579164518843365</v>
      </c>
      <c r="M42" s="121">
        <f t="shared" si="158"/>
        <v>1.0552545844172256</v>
      </c>
      <c r="N42" s="121">
        <f t="shared" si="158"/>
        <v>0.97269776277590225</v>
      </c>
      <c r="O42" s="121">
        <f t="shared" si="159"/>
        <v>1.5007869441015096</v>
      </c>
      <c r="P42" s="121">
        <f t="shared" si="159"/>
        <v>1.1680588001100041</v>
      </c>
      <c r="Q42" s="121">
        <f t="shared" si="159"/>
        <v>1.0622038248232908</v>
      </c>
      <c r="R42" s="122">
        <f>R40+R41</f>
        <v>387325426.09000003</v>
      </c>
      <c r="S42" s="122">
        <f>S16+S39</f>
        <v>373012150.97000003</v>
      </c>
      <c r="T42" s="122">
        <f>T40</f>
        <v>14313275.120000001</v>
      </c>
      <c r="U42" s="122">
        <f>U40+U41</f>
        <v>410584070</v>
      </c>
      <c r="V42" s="122">
        <f>V40</f>
        <v>394547101.19999999</v>
      </c>
      <c r="W42" s="122">
        <f>W40</f>
        <v>16036968.799999999</v>
      </c>
      <c r="X42" s="122">
        <f>X40+X41</f>
        <v>359261182.87</v>
      </c>
      <c r="Y42" s="122">
        <f>Y40</f>
        <v>339468714.65000004</v>
      </c>
      <c r="Z42" s="122">
        <f>Z40</f>
        <v>19792468.219999999</v>
      </c>
      <c r="AA42" s="121">
        <f t="shared" si="172"/>
        <v>1.0600493599007763</v>
      </c>
      <c r="AB42" s="121">
        <f t="shared" si="172"/>
        <v>1.0577325703036733</v>
      </c>
      <c r="AC42" s="121">
        <f t="shared" si="172"/>
        <v>1.1204262242951981</v>
      </c>
      <c r="AD42" s="121">
        <f t="shared" si="153"/>
        <v>1.1428567559679037</v>
      </c>
      <c r="AE42" s="121">
        <f t="shared" si="153"/>
        <v>1.1622487851547292</v>
      </c>
      <c r="AF42" s="121">
        <f t="shared" si="153"/>
        <v>0.81025613489655002</v>
      </c>
      <c r="AG42" s="122">
        <f>AG40+AG41</f>
        <v>59398059.029999994</v>
      </c>
      <c r="AH42" s="122">
        <f>AH40</f>
        <v>19615088.949999999</v>
      </c>
      <c r="AI42" s="122">
        <f>AI40</f>
        <v>25783948.199999996</v>
      </c>
      <c r="AJ42" s="122">
        <f>AJ40+AJ41</f>
        <v>62022406.180000007</v>
      </c>
      <c r="AK42" s="122">
        <f>AK40</f>
        <v>21054964.18</v>
      </c>
      <c r="AL42" s="122">
        <f>AL40</f>
        <v>27234960.800000004</v>
      </c>
      <c r="AM42" s="122">
        <f>AM40+AM41</f>
        <v>49475785.100000001</v>
      </c>
      <c r="AN42" s="122">
        <f>AN40</f>
        <v>13989676.15</v>
      </c>
      <c r="AO42" s="122">
        <f>AO40</f>
        <v>22390609.629999999</v>
      </c>
      <c r="AP42" s="121">
        <f t="shared" si="167"/>
        <v>1.0441823721659751</v>
      </c>
      <c r="AQ42" s="121">
        <f t="shared" si="167"/>
        <v>1.0734065103487589</v>
      </c>
      <c r="AR42" s="121">
        <f t="shared" si="167"/>
        <v>1.0562758111653361</v>
      </c>
      <c r="AS42" s="121">
        <f t="shared" si="154"/>
        <v>1.2535911467527174</v>
      </c>
      <c r="AT42" s="121">
        <f t="shared" si="154"/>
        <v>1.5050358531709112</v>
      </c>
      <c r="AU42" s="121">
        <f t="shared" si="154"/>
        <v>1.2163563766262673</v>
      </c>
      <c r="AV42" s="122">
        <f>AV40+AV41</f>
        <v>79382331.800000012</v>
      </c>
      <c r="AW42" s="122">
        <f>AW40</f>
        <v>32247680.850000001</v>
      </c>
      <c r="AX42" s="122">
        <f>AX40</f>
        <v>8807728.2800000012</v>
      </c>
      <c r="AY42" s="122">
        <f>AY40+AY41</f>
        <v>79149102.719999999</v>
      </c>
      <c r="AZ42" s="122">
        <f>AZ40</f>
        <v>35261728.469999999</v>
      </c>
      <c r="BA42" s="122">
        <f>BA40</f>
        <v>8169446.8800000008</v>
      </c>
      <c r="BB42" s="122">
        <f>BB40+BB41</f>
        <v>59777278.760000005</v>
      </c>
      <c r="BC42" s="122">
        <f>BC40</f>
        <v>38283560.060000002</v>
      </c>
      <c r="BD42" s="122">
        <f>BD40</f>
        <v>9058820.0600000005</v>
      </c>
      <c r="BE42" s="121">
        <f>IF(AV42=0," ",IF(AY42/AV42*100&gt;200,"СВ.200",AY42/AV42))</f>
        <v>0.99706195226681393</v>
      </c>
      <c r="BF42" s="121">
        <f t="shared" si="160"/>
        <v>1.0934655621909628</v>
      </c>
      <c r="BG42" s="121">
        <f t="shared" si="160"/>
        <v>0.92753166540691689</v>
      </c>
      <c r="BH42" s="121">
        <f t="shared" si="168"/>
        <v>1.3240666748611289</v>
      </c>
      <c r="BI42" s="121">
        <f t="shared" si="168"/>
        <v>0.92106712162442494</v>
      </c>
      <c r="BJ42" s="121">
        <f t="shared" si="168"/>
        <v>0.90182240356808685</v>
      </c>
      <c r="BK42" s="122">
        <f>BK40+BK41</f>
        <v>17822308.360000003</v>
      </c>
      <c r="BL42" s="122">
        <f>BL40</f>
        <v>12112308.360000003</v>
      </c>
      <c r="BM42" s="122">
        <f>BM40</f>
        <v>0</v>
      </c>
      <c r="BN42" s="122">
        <f>BN40+BN41</f>
        <v>39050024.369999997</v>
      </c>
      <c r="BO42" s="122">
        <f>BO40</f>
        <v>23430014.649999999</v>
      </c>
      <c r="BP42" s="122">
        <f>BP40</f>
        <v>0</v>
      </c>
      <c r="BQ42" s="122">
        <f>BQ40+BQ41</f>
        <v>15571552.039999999</v>
      </c>
      <c r="BR42" s="122">
        <f>BR40</f>
        <v>9342931.2300000004</v>
      </c>
      <c r="BS42" s="122">
        <f>BS40</f>
        <v>0</v>
      </c>
      <c r="BT42" s="121" t="str">
        <f>IF(BK42=0," ",IF(BN42/BK42*100&gt;200,"СВ.200",BN42/BK42))</f>
        <v>СВ.200</v>
      </c>
      <c r="BU42" s="121">
        <f t="shared" si="161"/>
        <v>1.9343971399684536</v>
      </c>
      <c r="BV42" s="121" t="str">
        <f t="shared" si="161"/>
        <v xml:space="preserve"> </v>
      </c>
      <c r="BW42" s="121" t="str">
        <f t="shared" si="98"/>
        <v>СВ.200</v>
      </c>
      <c r="BX42" s="121" t="str">
        <f t="shared" si="98"/>
        <v>СВ.200</v>
      </c>
      <c r="BY42" s="121" t="str">
        <f t="shared" si="98"/>
        <v xml:space="preserve"> </v>
      </c>
      <c r="BZ42" s="122">
        <f>BZ40+BZ41</f>
        <v>514646190.51000005</v>
      </c>
      <c r="CA42" s="122">
        <f>CA40</f>
        <v>309521831.34000003</v>
      </c>
      <c r="CB42" s="122">
        <f>CB40</f>
        <v>20895581.430000003</v>
      </c>
      <c r="CC42" s="122">
        <f>CC41+CC40</f>
        <v>513733612.86000001</v>
      </c>
      <c r="CD42" s="122">
        <f>CD40</f>
        <v>300358892.19</v>
      </c>
      <c r="CE42" s="122">
        <f>CE40</f>
        <v>21254514.910000004</v>
      </c>
      <c r="CF42" s="122">
        <f>CF41+CF40</f>
        <v>380894964.35999995</v>
      </c>
      <c r="CG42" s="122">
        <f>CG40</f>
        <v>245710896.13999999</v>
      </c>
      <c r="CH42" s="122">
        <f>CH40</f>
        <v>19416645.259999998</v>
      </c>
      <c r="CI42" s="121">
        <f t="shared" si="162"/>
        <v>0.99822678634986939</v>
      </c>
      <c r="CJ42" s="121">
        <f t="shared" si="162"/>
        <v>0.9703964689329625</v>
      </c>
      <c r="CK42" s="121">
        <f t="shared" si="162"/>
        <v>1.0171774822922455</v>
      </c>
      <c r="CL42" s="121">
        <f>IF(CF42=0," ",IF(CC42/CF42*100&gt;200,"СВ.200",CC42/CF42))</f>
        <v>1.3487540160138443</v>
      </c>
      <c r="CM42" s="121">
        <f>IF(CG42=0," ",IF(CD42/CG42*100&gt;200,"СВ.200",CD42/CG42))</f>
        <v>1.2224077031523377</v>
      </c>
      <c r="CN42" s="121">
        <f>IF(CH42=0," ",IF(CE42/CH42*100&gt;200,"СВ.200",CE42/CH42))</f>
        <v>1.0946543352566769</v>
      </c>
      <c r="CO42" s="122">
        <f>CO40+CO41</f>
        <v>140649725.75</v>
      </c>
      <c r="CP42" s="122">
        <f>CP40</f>
        <v>112425496.14000002</v>
      </c>
      <c r="CQ42" s="122">
        <f>CQ40</f>
        <v>10729890.49</v>
      </c>
      <c r="CR42" s="122">
        <f>CR40+CR41</f>
        <v>150073173.81</v>
      </c>
      <c r="CS42" s="122">
        <f>CS40</f>
        <v>120093625.12</v>
      </c>
      <c r="CT42" s="122">
        <f>CT40</f>
        <v>10816876.82</v>
      </c>
      <c r="CU42" s="122">
        <f>CU40+CU41</f>
        <v>180778023.79000002</v>
      </c>
      <c r="CV42" s="122">
        <f>CV40</f>
        <v>116008101.79000001</v>
      </c>
      <c r="CW42" s="122">
        <f>CW40</f>
        <v>13748584.289999999</v>
      </c>
      <c r="CX42" s="121">
        <f t="shared" si="169"/>
        <v>1.0669994058626879</v>
      </c>
      <c r="CY42" s="121">
        <f t="shared" si="169"/>
        <v>1.0682063165676503</v>
      </c>
      <c r="CZ42" s="121">
        <f t="shared" si="169"/>
        <v>1.0081069168488783</v>
      </c>
      <c r="DA42" s="121">
        <f>IF(CU42=0," ",IF(CR42/CU42*100&gt;200,"СВ.200",CR42/CU42))</f>
        <v>0.83015164489424798</v>
      </c>
      <c r="DB42" s="121">
        <f>IF(CV42=0," ",IF(CS42/CV42*100&gt;200,"СВ.200",CS42/CV42))</f>
        <v>1.0352175690056173</v>
      </c>
      <c r="DC42" s="121">
        <f>IF(CW42=0," ",IF(CT42/CW42*100&gt;200,"СВ.200",CT42/CW42))</f>
        <v>0.78676295623161951</v>
      </c>
      <c r="DD42" s="122">
        <f>DD40+DD41</f>
        <v>254569334.51999998</v>
      </c>
      <c r="DE42" s="122">
        <f>DE40</f>
        <v>228684697.07999998</v>
      </c>
      <c r="DF42" s="122">
        <f>DF40</f>
        <v>25884637.440000001</v>
      </c>
      <c r="DG42" s="122">
        <f>DG40+DG41</f>
        <v>264665449.64000002</v>
      </c>
      <c r="DH42" s="122">
        <f>DH40</f>
        <v>248753518.72000003</v>
      </c>
      <c r="DI42" s="122">
        <f>DI40</f>
        <v>15911930.92</v>
      </c>
      <c r="DJ42" s="122">
        <f>DJ40+DJ41</f>
        <v>192800775.39000005</v>
      </c>
      <c r="DK42" s="122">
        <f>DK40</f>
        <v>182749936.78000003</v>
      </c>
      <c r="DL42" s="122">
        <f>DL40</f>
        <v>10050838.609999999</v>
      </c>
      <c r="DM42" s="121">
        <f t="shared" si="107"/>
        <v>1.039659588767974</v>
      </c>
      <c r="DN42" s="121">
        <f t="shared" si="107"/>
        <v>1.0877576064172734</v>
      </c>
      <c r="DO42" s="121">
        <f t="shared" si="107"/>
        <v>0.61472489065699654</v>
      </c>
      <c r="DP42" s="121">
        <f t="shared" si="156"/>
        <v>1.3727405872960372</v>
      </c>
      <c r="DQ42" s="121">
        <f t="shared" si="156"/>
        <v>1.3611688359676815</v>
      </c>
      <c r="DR42" s="121">
        <f t="shared" si="156"/>
        <v>1.5831446048858604</v>
      </c>
      <c r="DS42" s="256">
        <f>DS40+DS41</f>
        <v>35703604.330000006</v>
      </c>
      <c r="DT42" s="122">
        <f>DT40</f>
        <v>27596804.41</v>
      </c>
      <c r="DU42" s="122">
        <f>DU40</f>
        <v>6728215.8999999994</v>
      </c>
      <c r="DV42" s="256">
        <f>DV40+DV41</f>
        <v>37259415.509999998</v>
      </c>
      <c r="DW42" s="122">
        <f>DW40</f>
        <v>28419944.949999996</v>
      </c>
      <c r="DX42" s="122">
        <f>DX40</f>
        <v>7019064.3599999994</v>
      </c>
      <c r="DY42" s="256">
        <f>DY40+DY41</f>
        <v>34822690.629999995</v>
      </c>
      <c r="DZ42" s="122">
        <f>DZ40</f>
        <v>20924918.43</v>
      </c>
      <c r="EA42" s="122">
        <f>EA40</f>
        <v>10144734.970000001</v>
      </c>
      <c r="EB42" s="121">
        <f t="shared" si="164"/>
        <v>1.0435757456199659</v>
      </c>
      <c r="EC42" s="121">
        <f>IF(DT42=0," ",IF(DW42/DT42*100&gt;200,"СВ.200",DW42/DT42))</f>
        <v>1.0298273860904605</v>
      </c>
      <c r="ED42" s="121">
        <f>IF(DU42=0," ",IF(DX42/DU42*100&gt;200,"СВ.200",DX42/DU42))</f>
        <v>1.0432281698927051</v>
      </c>
      <c r="EE42" s="121">
        <f t="shared" si="110"/>
        <v>1.0699752039809567</v>
      </c>
      <c r="EF42" s="121">
        <f t="shared" si="110"/>
        <v>1.3581866541116068</v>
      </c>
      <c r="EG42" s="121">
        <f t="shared" si="110"/>
        <v>0.69189233437411313</v>
      </c>
      <c r="EH42" s="122">
        <f>EH40+EH41</f>
        <v>691211369.42999995</v>
      </c>
      <c r="EI42" s="122">
        <f>EI40</f>
        <v>42539524.479999997</v>
      </c>
      <c r="EJ42" s="122">
        <f>EJ40</f>
        <v>3048229.5300000003</v>
      </c>
      <c r="EK42" s="122">
        <f>EK40+EK41</f>
        <v>803033714.22000003</v>
      </c>
      <c r="EL42" s="122">
        <f>EL40</f>
        <v>50350349.140000001</v>
      </c>
      <c r="EM42" s="122">
        <f>EM40</f>
        <v>6205035.1200000001</v>
      </c>
      <c r="EN42" s="122">
        <f>EN40+EN41</f>
        <v>565975388.47000003</v>
      </c>
      <c r="EO42" s="122">
        <f>EO40</f>
        <v>42562803.100000001</v>
      </c>
      <c r="EP42" s="122">
        <f>EP40</f>
        <v>1389232.7999999998</v>
      </c>
      <c r="EQ42" s="121">
        <f t="shared" si="111"/>
        <v>1.1617773516691619</v>
      </c>
      <c r="ER42" s="121">
        <f t="shared" si="111"/>
        <v>1.1836133514767488</v>
      </c>
      <c r="ES42" s="121" t="str">
        <f t="shared" si="111"/>
        <v>СВ.200</v>
      </c>
      <c r="ET42" s="121">
        <f t="shared" si="113"/>
        <v>1.4188491771538674</v>
      </c>
      <c r="EU42" s="121">
        <f t="shared" si="113"/>
        <v>1.182966004887023</v>
      </c>
      <c r="EV42" s="121" t="str">
        <f t="shared" si="113"/>
        <v>СВ.200</v>
      </c>
      <c r="EW42" s="122">
        <f>EW40+EW41</f>
        <v>15478734.07</v>
      </c>
      <c r="EX42" s="122">
        <f>EX40</f>
        <v>13912949.689999999</v>
      </c>
      <c r="EY42" s="122">
        <f>EY40</f>
        <v>1023904.9900000001</v>
      </c>
      <c r="EZ42" s="122">
        <f>EZ40+EZ41</f>
        <v>21667182.340000004</v>
      </c>
      <c r="FA42" s="122">
        <f>FA40</f>
        <v>20165105.490000002</v>
      </c>
      <c r="FB42" s="122">
        <f>FB40</f>
        <v>1016854.92</v>
      </c>
      <c r="FC42" s="122">
        <f>FC40+FC41</f>
        <v>58676304.199999996</v>
      </c>
      <c r="FD42" s="122">
        <f>FD40</f>
        <v>56383833.919999994</v>
      </c>
      <c r="FE42" s="122">
        <f>FE40</f>
        <v>2289833.2199999997</v>
      </c>
      <c r="FF42" s="121">
        <f t="shared" si="170"/>
        <v>1.3998032553575619</v>
      </c>
      <c r="FG42" s="121">
        <f t="shared" si="170"/>
        <v>1.4493767273875626</v>
      </c>
      <c r="FH42" s="121">
        <f t="shared" si="170"/>
        <v>0.99311452715939974</v>
      </c>
      <c r="FI42" s="121">
        <f t="shared" si="152"/>
        <v>0.36926631006183935</v>
      </c>
      <c r="FJ42" s="121">
        <f t="shared" si="152"/>
        <v>0.35763984262955922</v>
      </c>
      <c r="FK42" s="121">
        <f t="shared" si="152"/>
        <v>0.44407379154015425</v>
      </c>
      <c r="FL42" s="122">
        <f>FL40+FL41</f>
        <v>16064258.120000001</v>
      </c>
      <c r="FM42" s="122">
        <f>FM40</f>
        <v>7365266.5500000007</v>
      </c>
      <c r="FN42" s="122">
        <f>FN40</f>
        <v>8698991.5700000003</v>
      </c>
      <c r="FO42" s="122">
        <f>FO40+FO41</f>
        <v>15288695.770000003</v>
      </c>
      <c r="FP42" s="122">
        <f>FP40</f>
        <v>7306156.3600000003</v>
      </c>
      <c r="FQ42" s="122">
        <f>FQ40</f>
        <v>7982539.410000002</v>
      </c>
      <c r="FR42" s="122">
        <f>FR40+FR41</f>
        <v>11151482.190000001</v>
      </c>
      <c r="FS42" s="122">
        <f>FS40</f>
        <v>5729546.54</v>
      </c>
      <c r="FT42" s="122">
        <f>FT40</f>
        <v>5421935.6500000004</v>
      </c>
      <c r="FU42" s="121">
        <f t="shared" si="166"/>
        <v>0.95172124699400695</v>
      </c>
      <c r="FV42" s="121">
        <f t="shared" si="166"/>
        <v>0.99197446696616831</v>
      </c>
      <c r="FW42" s="121">
        <f t="shared" si="166"/>
        <v>0.91763963049799824</v>
      </c>
      <c r="FX42" s="121">
        <f>IF(FO42&lt;0," ",IF(FR42&lt;0," ",IF(FR42=0," ",IF(FO42/FR42*100&gt;200,"СВ.200",FO42/FR42))))</f>
        <v>1.3710012274162096</v>
      </c>
      <c r="FY42" s="121">
        <f t="shared" si="165"/>
        <v>1.2751718323593546</v>
      </c>
      <c r="FZ42" s="121">
        <f t="shared" si="165"/>
        <v>1.472267456733833</v>
      </c>
      <c r="GA42" s="144">
        <f>I42/'[1]исп.мун.образ01.01.2025-налогов'!I42</f>
        <v>7.9685110950810586E-2</v>
      </c>
      <c r="GB42" s="144">
        <f>J42/'[1]исп.мун.образ01.01.2025-налогов'!J42</f>
        <v>0.14871544057220448</v>
      </c>
      <c r="GC42" s="144">
        <f>K42/'[1]исп.мун.образ01.01.2025-налогов'!K42</f>
        <v>8.1312011851893462E-2</v>
      </c>
      <c r="GD42" s="144">
        <f>F42/'[1]исп.мун.образ01.01.2025-налогов'!F42</f>
        <v>9.8653477538096307E-2</v>
      </c>
      <c r="GE42" s="144">
        <f>G42/'[1]исп.мун.образ01.01.2025-налогов'!G42</f>
        <v>0.1383321291236648</v>
      </c>
      <c r="GF42" s="144">
        <f>H42/'[1]исп.мун.образ01.01.2025-налогов'!H42</f>
        <v>7.271788957044259E-2</v>
      </c>
      <c r="GG42" s="121">
        <f t="shared" si="32"/>
        <v>8.7692311867584166E-2</v>
      </c>
      <c r="GH42" s="121">
        <f t="shared" si="32"/>
        <v>0.27952510094334687</v>
      </c>
      <c r="GI42" s="121">
        <f t="shared" si="32"/>
        <v>0.15086937994163072</v>
      </c>
      <c r="GJ42" s="121">
        <f t="shared" si="33"/>
        <v>6.6778133603975651E-2</v>
      </c>
      <c r="GK42" s="121">
        <f t="shared" si="33"/>
        <v>0.27813472143787793</v>
      </c>
      <c r="GL42" s="121">
        <f t="shared" si="33"/>
        <v>0.1150841654011943</v>
      </c>
      <c r="GM42" s="121">
        <f t="shared" ref="GM42:GO42" si="173">IF(BB42=0," ",IF(BB42/I42*100&gt;200,"СВ.200",BB42/I42))</f>
        <v>1.4591077526776044E-2</v>
      </c>
      <c r="GN42" s="121">
        <f t="shared" si="173"/>
        <v>3.152342330360363E-2</v>
      </c>
      <c r="GO42" s="121">
        <f t="shared" si="173"/>
        <v>6.9051446755588441E-2</v>
      </c>
      <c r="GP42" s="121">
        <f t="shared" si="76"/>
        <v>1.2872952806159655E-2</v>
      </c>
      <c r="GQ42" s="121">
        <f t="shared" si="34"/>
        <v>2.4857643094049781E-2</v>
      </c>
      <c r="GR42" s="121">
        <f t="shared" si="34"/>
        <v>5.8625416542195365E-2</v>
      </c>
      <c r="GS42" s="121">
        <f t="shared" si="35"/>
        <v>4.412623349496303E-2</v>
      </c>
      <c r="GT42" s="121">
        <f t="shared" si="35"/>
        <v>9.5523313235297586E-2</v>
      </c>
      <c r="GU42" s="121">
        <f t="shared" si="35"/>
        <v>0.1047994804817499</v>
      </c>
      <c r="GV42" s="121">
        <f t="shared" si="36"/>
        <v>2.4408171634756406E-2</v>
      </c>
      <c r="GW42" s="121">
        <f t="shared" si="36"/>
        <v>8.4659618249949373E-2</v>
      </c>
      <c r="GX42" s="121">
        <f t="shared" si="36"/>
        <v>7.7623848783519786E-2</v>
      </c>
      <c r="GY42" s="121">
        <f t="shared" si="37"/>
        <v>0.13814932601011826</v>
      </c>
      <c r="GZ42" s="121">
        <f t="shared" si="37"/>
        <v>3.5047034732569565E-2</v>
      </c>
      <c r="HA42" s="127">
        <f t="shared" si="37"/>
        <v>1.0589517628669734E-2</v>
      </c>
      <c r="HB42" s="121">
        <f t="shared" si="38"/>
        <v>0.13060685149494466</v>
      </c>
      <c r="HC42" s="121">
        <f t="shared" si="38"/>
        <v>3.5494318142905157E-2</v>
      </c>
      <c r="HD42" s="121">
        <f t="shared" si="38"/>
        <v>4.452844530509404E-2</v>
      </c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</row>
    <row r="43" spans="1:238" s="275" customFormat="1" ht="15.75" hidden="1" outlineLevel="1" x14ac:dyDescent="0.2">
      <c r="A43" s="128"/>
      <c r="B43" s="148" t="s">
        <v>119</v>
      </c>
      <c r="C43" s="267"/>
      <c r="D43" s="267"/>
      <c r="E43" s="267"/>
      <c r="F43" s="267"/>
      <c r="G43" s="267"/>
      <c r="H43" s="267"/>
      <c r="I43" s="268" t="s">
        <v>120</v>
      </c>
      <c r="J43" s="267"/>
      <c r="K43" s="267"/>
      <c r="L43" s="269"/>
      <c r="M43" s="269"/>
      <c r="N43" s="269"/>
      <c r="O43" s="269"/>
      <c r="P43" s="269"/>
      <c r="Q43" s="269"/>
      <c r="R43" s="267"/>
      <c r="S43" s="267"/>
      <c r="T43" s="267"/>
      <c r="U43" s="267"/>
      <c r="V43" s="267"/>
      <c r="W43" s="267"/>
      <c r="X43" s="270"/>
      <c r="Y43" s="267"/>
      <c r="Z43" s="267"/>
      <c r="AA43" s="269"/>
      <c r="AB43" s="269"/>
      <c r="AC43" s="269"/>
      <c r="AD43" s="269"/>
      <c r="AE43" s="269"/>
      <c r="AF43" s="269"/>
      <c r="AG43" s="267"/>
      <c r="AH43" s="267"/>
      <c r="AI43" s="267"/>
      <c r="AJ43" s="267"/>
      <c r="AK43" s="267"/>
      <c r="AL43" s="267"/>
      <c r="AM43" s="270"/>
      <c r="AN43" s="267"/>
      <c r="AO43" s="267"/>
      <c r="AP43" s="269"/>
      <c r="AQ43" s="269"/>
      <c r="AR43" s="269"/>
      <c r="AS43" s="269"/>
      <c r="AT43" s="269"/>
      <c r="AU43" s="269"/>
      <c r="AV43" s="267"/>
      <c r="AW43" s="267"/>
      <c r="AX43" s="267"/>
      <c r="AY43" s="267"/>
      <c r="AZ43" s="267"/>
      <c r="BA43" s="267"/>
      <c r="BB43" s="270"/>
      <c r="BC43" s="267"/>
      <c r="BD43" s="267"/>
      <c r="BE43" s="269"/>
      <c r="BF43" s="269"/>
      <c r="BG43" s="269"/>
      <c r="BH43" s="269"/>
      <c r="BI43" s="269"/>
      <c r="BJ43" s="269"/>
      <c r="BK43" s="267"/>
      <c r="BL43" s="267"/>
      <c r="BM43" s="267"/>
      <c r="BN43" s="267"/>
      <c r="BO43" s="267"/>
      <c r="BP43" s="267"/>
      <c r="BQ43" s="270"/>
      <c r="BR43" s="267"/>
      <c r="BS43" s="267"/>
      <c r="BT43" s="269"/>
      <c r="BU43" s="269"/>
      <c r="BV43" s="269"/>
      <c r="BW43" s="269"/>
      <c r="BX43" s="269"/>
      <c r="BY43" s="269"/>
      <c r="BZ43" s="267"/>
      <c r="CA43" s="267"/>
      <c r="CB43" s="267"/>
      <c r="CC43" s="267"/>
      <c r="CD43" s="267"/>
      <c r="CE43" s="267"/>
      <c r="CF43" s="270"/>
      <c r="CG43" s="267"/>
      <c r="CH43" s="267"/>
      <c r="CI43" s="269"/>
      <c r="CJ43" s="269"/>
      <c r="CK43" s="269"/>
      <c r="CL43" s="269"/>
      <c r="CM43" s="269"/>
      <c r="CN43" s="269"/>
      <c r="CO43" s="267"/>
      <c r="CP43" s="267"/>
      <c r="CQ43" s="267"/>
      <c r="CR43" s="267"/>
      <c r="CS43" s="267"/>
      <c r="CT43" s="267"/>
      <c r="CU43" s="270"/>
      <c r="CV43" s="267"/>
      <c r="CW43" s="267"/>
      <c r="CX43" s="269"/>
      <c r="CY43" s="269"/>
      <c r="CZ43" s="269"/>
      <c r="DA43" s="269"/>
      <c r="DB43" s="269"/>
      <c r="DC43" s="269"/>
      <c r="DD43" s="267"/>
      <c r="DE43" s="267"/>
      <c r="DF43" s="267"/>
      <c r="DG43" s="267"/>
      <c r="DH43" s="267"/>
      <c r="DI43" s="267"/>
      <c r="DJ43" s="270"/>
      <c r="DK43" s="267"/>
      <c r="DL43" s="267"/>
      <c r="DM43" s="269"/>
      <c r="DN43" s="269"/>
      <c r="DO43" s="269"/>
      <c r="DP43" s="269"/>
      <c r="DQ43" s="269"/>
      <c r="DR43" s="269"/>
      <c r="DS43" s="271"/>
      <c r="DT43" s="267"/>
      <c r="DU43" s="267"/>
      <c r="DV43" s="271"/>
      <c r="DW43" s="267"/>
      <c r="DX43" s="267"/>
      <c r="DY43" s="272"/>
      <c r="DZ43" s="271"/>
      <c r="EA43" s="271"/>
      <c r="EB43" s="269"/>
      <c r="EC43" s="269"/>
      <c r="ED43" s="269"/>
      <c r="EE43" s="269"/>
      <c r="EF43" s="269"/>
      <c r="EG43" s="269"/>
      <c r="EH43" s="267"/>
      <c r="EI43" s="267"/>
      <c r="EJ43" s="267"/>
      <c r="EK43" s="267"/>
      <c r="EL43" s="267"/>
      <c r="EM43" s="267"/>
      <c r="EN43" s="270"/>
      <c r="EO43" s="267"/>
      <c r="EP43" s="267"/>
      <c r="EQ43" s="269"/>
      <c r="ER43" s="269"/>
      <c r="ES43" s="269"/>
      <c r="ET43" s="269"/>
      <c r="EU43" s="269"/>
      <c r="EV43" s="269"/>
      <c r="EW43" s="267"/>
      <c r="EX43" s="267"/>
      <c r="EY43" s="267"/>
      <c r="EZ43" s="267"/>
      <c r="FA43" s="267"/>
      <c r="FB43" s="267"/>
      <c r="FC43" s="270"/>
      <c r="FD43" s="267"/>
      <c r="FE43" s="267"/>
      <c r="FF43" s="269"/>
      <c r="FG43" s="269"/>
      <c r="FH43" s="269"/>
      <c r="FI43" s="269"/>
      <c r="FJ43" s="269"/>
      <c r="FK43" s="269"/>
      <c r="FL43" s="267"/>
      <c r="FM43" s="267"/>
      <c r="FN43" s="267"/>
      <c r="FO43" s="267"/>
      <c r="FP43" s="267"/>
      <c r="FQ43" s="267"/>
      <c r="FR43" s="270"/>
      <c r="FS43" s="267"/>
      <c r="FT43" s="267"/>
      <c r="FU43" s="269"/>
      <c r="FV43" s="269"/>
      <c r="FW43" s="269"/>
      <c r="FX43" s="269"/>
      <c r="FY43" s="269"/>
      <c r="FZ43" s="269"/>
      <c r="GA43" s="273"/>
      <c r="GB43" s="273"/>
      <c r="GC43" s="273"/>
      <c r="GD43" s="273"/>
      <c r="GE43" s="273"/>
      <c r="GF43" s="273"/>
      <c r="GG43" s="274"/>
      <c r="GH43" s="274"/>
      <c r="GI43" s="274"/>
      <c r="GJ43" s="274"/>
      <c r="GK43" s="274"/>
      <c r="GL43" s="274"/>
      <c r="GM43" s="274"/>
      <c r="GN43" s="274"/>
      <c r="GO43" s="274"/>
      <c r="GP43" s="274"/>
      <c r="GQ43" s="274"/>
      <c r="GR43" s="274"/>
      <c r="GS43" s="274"/>
      <c r="GT43" s="274"/>
      <c r="GU43" s="274"/>
      <c r="GV43" s="274"/>
      <c r="GW43" s="274"/>
      <c r="GX43" s="274"/>
      <c r="GY43" s="274"/>
      <c r="GZ43" s="274"/>
      <c r="HA43" s="274"/>
      <c r="HB43" s="274"/>
      <c r="HC43" s="274"/>
      <c r="HD43" s="274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</row>
    <row r="44" spans="1:238" ht="15.6" customHeight="1" collapsed="1" x14ac:dyDescent="0.25">
      <c r="A44" s="276"/>
      <c r="FX44" s="279"/>
      <c r="FY44" s="279"/>
      <c r="FZ44" s="279"/>
    </row>
    <row r="45" spans="1:238" s="3" customFormat="1" ht="15.75" customHeight="1" x14ac:dyDescent="0.25">
      <c r="A45" s="281"/>
      <c r="B45" s="282"/>
      <c r="F45" s="283"/>
      <c r="I45" s="284"/>
      <c r="CC45" s="283"/>
      <c r="CF45" s="283"/>
      <c r="DY45" s="285"/>
      <c r="HE45" s="280"/>
      <c r="HF45" s="280"/>
      <c r="HG45" s="280"/>
      <c r="HH45" s="280"/>
      <c r="HI45" s="280"/>
      <c r="HJ45" s="280"/>
      <c r="HK45" s="280"/>
      <c r="HL45" s="280"/>
      <c r="HM45" s="280"/>
      <c r="HN45" s="280"/>
      <c r="HO45" s="280"/>
      <c r="HP45" s="280"/>
      <c r="HQ45" s="280"/>
      <c r="HR45" s="280"/>
      <c r="HS45" s="280"/>
      <c r="HT45" s="280"/>
      <c r="HU45" s="280"/>
      <c r="HV45" s="280"/>
      <c r="HW45" s="280"/>
      <c r="HX45" s="280"/>
      <c r="HY45" s="280"/>
      <c r="HZ45" s="280"/>
      <c r="IA45" s="280"/>
      <c r="IB45" s="280"/>
      <c r="IC45" s="280"/>
      <c r="ID45" s="280"/>
    </row>
    <row r="46" spans="1:238" ht="15.75" x14ac:dyDescent="0.25">
      <c r="A46" s="276"/>
      <c r="B46" s="286"/>
      <c r="C46" s="287"/>
      <c r="F46" s="287"/>
      <c r="I46" s="288"/>
      <c r="BZ46" s="287"/>
    </row>
    <row r="47" spans="1:238" ht="15.75" x14ac:dyDescent="0.25">
      <c r="A47" s="276"/>
      <c r="B47" s="286"/>
      <c r="C47" s="287"/>
    </row>
    <row r="48" spans="1:238" ht="15.75" x14ac:dyDescent="0.25">
      <c r="A48" s="276"/>
      <c r="B48" s="286"/>
    </row>
    <row r="49" spans="1:2" ht="15.75" x14ac:dyDescent="0.25">
      <c r="A49" s="276"/>
      <c r="B49" s="286"/>
    </row>
    <row r="50" spans="1:2" ht="15.75" x14ac:dyDescent="0.25">
      <c r="A50" s="276"/>
      <c r="B50" s="286"/>
    </row>
    <row r="51" spans="1:2" ht="15.75" x14ac:dyDescent="0.25">
      <c r="A51" s="276"/>
      <c r="B51" s="286"/>
    </row>
    <row r="52" spans="1:2" ht="15.75" x14ac:dyDescent="0.25">
      <c r="A52" s="289"/>
      <c r="B52" s="286"/>
    </row>
    <row r="53" spans="1:2" ht="15.75" x14ac:dyDescent="0.25">
      <c r="A53" s="289"/>
      <c r="B53" s="286"/>
    </row>
    <row r="54" spans="1:2" ht="15.75" x14ac:dyDescent="0.25">
      <c r="A54" s="289"/>
      <c r="B54" s="286"/>
    </row>
    <row r="55" spans="1:2" ht="15.75" x14ac:dyDescent="0.25">
      <c r="A55" s="289"/>
      <c r="B55" s="286"/>
    </row>
    <row r="56" spans="1:2" ht="15.75" x14ac:dyDescent="0.25">
      <c r="A56" s="289"/>
      <c r="B56" s="286"/>
    </row>
    <row r="57" spans="1:2" ht="15.75" x14ac:dyDescent="0.25">
      <c r="A57" s="289"/>
      <c r="B57" s="286"/>
    </row>
    <row r="58" spans="1:2" ht="15.75" x14ac:dyDescent="0.25">
      <c r="A58" s="289"/>
      <c r="B58" s="286"/>
    </row>
    <row r="59" spans="1:2" ht="15.75" x14ac:dyDescent="0.25">
      <c r="A59" s="289"/>
      <c r="B59" s="286"/>
    </row>
    <row r="60" spans="1:2" ht="15.75" x14ac:dyDescent="0.25">
      <c r="A60" s="289"/>
      <c r="B60" s="286"/>
    </row>
    <row r="61" spans="1:2" ht="15.75" x14ac:dyDescent="0.25">
      <c r="A61" s="289"/>
      <c r="B61" s="286"/>
    </row>
    <row r="62" spans="1:2" ht="15.75" x14ac:dyDescent="0.25">
      <c r="A62" s="289"/>
      <c r="B62" s="286"/>
    </row>
    <row r="63" spans="1:2" ht="15.75" x14ac:dyDescent="0.25">
      <c r="A63" s="289"/>
      <c r="B63" s="286"/>
    </row>
    <row r="64" spans="1:2" ht="15.75" x14ac:dyDescent="0.25">
      <c r="A64" s="289"/>
      <c r="B64" s="286"/>
    </row>
    <row r="65" spans="1:2" ht="15.75" x14ac:dyDescent="0.25">
      <c r="A65" s="289"/>
      <c r="B65" s="286"/>
    </row>
    <row r="66" spans="1:2" ht="15.75" x14ac:dyDescent="0.25">
      <c r="A66" s="289"/>
      <c r="B66" s="286"/>
    </row>
    <row r="67" spans="1:2" ht="15.75" x14ac:dyDescent="0.25">
      <c r="A67" s="289"/>
      <c r="B67" s="286"/>
    </row>
    <row r="68" spans="1:2" ht="15.75" x14ac:dyDescent="0.25">
      <c r="A68" s="289"/>
      <c r="B68" s="286"/>
    </row>
    <row r="69" spans="1:2" ht="15.75" x14ac:dyDescent="0.25">
      <c r="A69" s="289"/>
      <c r="B69" s="286"/>
    </row>
    <row r="70" spans="1:2" ht="15.75" x14ac:dyDescent="0.25">
      <c r="A70" s="289"/>
      <c r="B70" s="286"/>
    </row>
    <row r="71" spans="1:2" ht="15.75" x14ac:dyDescent="0.25">
      <c r="A71" s="289"/>
      <c r="B71" s="286"/>
    </row>
    <row r="72" spans="1:2" ht="15.75" x14ac:dyDescent="0.25">
      <c r="A72" s="289"/>
      <c r="B72" s="286"/>
    </row>
    <row r="73" spans="1:2" ht="15.75" x14ac:dyDescent="0.25">
      <c r="A73" s="289"/>
      <c r="B73" s="286"/>
    </row>
    <row r="74" spans="1:2" ht="15.75" x14ac:dyDescent="0.25">
      <c r="A74" s="289"/>
      <c r="B74" s="286"/>
    </row>
    <row r="75" spans="1:2" ht="15.75" x14ac:dyDescent="0.25">
      <c r="A75" s="289"/>
      <c r="B75" s="286"/>
    </row>
    <row r="76" spans="1:2" ht="15.75" x14ac:dyDescent="0.25">
      <c r="A76" s="289"/>
      <c r="B76" s="286"/>
    </row>
    <row r="77" spans="1:2" ht="15.75" x14ac:dyDescent="0.25">
      <c r="A77" s="289"/>
      <c r="B77" s="286"/>
    </row>
    <row r="78" spans="1:2" ht="15.75" x14ac:dyDescent="0.25">
      <c r="A78" s="289"/>
      <c r="B78" s="286"/>
    </row>
    <row r="79" spans="1:2" ht="15.75" x14ac:dyDescent="0.25">
      <c r="A79" s="289"/>
      <c r="B79" s="286"/>
    </row>
    <row r="80" spans="1:2" ht="15.75" x14ac:dyDescent="0.25">
      <c r="A80" s="289"/>
      <c r="B80" s="286"/>
    </row>
    <row r="81" spans="1:2" ht="15.75" x14ac:dyDescent="0.25">
      <c r="A81" s="289"/>
      <c r="B81" s="286"/>
    </row>
    <row r="82" spans="1:2" ht="15.75" x14ac:dyDescent="0.25">
      <c r="A82" s="289"/>
      <c r="B82" s="286"/>
    </row>
    <row r="83" spans="1:2" ht="15.75" x14ac:dyDescent="0.25">
      <c r="A83" s="289"/>
      <c r="B83" s="286"/>
    </row>
    <row r="84" spans="1:2" ht="15.75" x14ac:dyDescent="0.25">
      <c r="A84" s="289"/>
      <c r="B84" s="286"/>
    </row>
    <row r="85" spans="1:2" ht="15.75" x14ac:dyDescent="0.25">
      <c r="A85" s="289"/>
      <c r="B85" s="286"/>
    </row>
    <row r="86" spans="1:2" ht="15.75" x14ac:dyDescent="0.25">
      <c r="A86" s="289"/>
      <c r="B86" s="286"/>
    </row>
    <row r="87" spans="1:2" ht="15.75" x14ac:dyDescent="0.25">
      <c r="A87" s="289"/>
      <c r="B87" s="286"/>
    </row>
    <row r="88" spans="1:2" ht="15.75" x14ac:dyDescent="0.25">
      <c r="A88" s="289"/>
      <c r="B88" s="286"/>
    </row>
    <row r="89" spans="1:2" ht="15.75" x14ac:dyDescent="0.25">
      <c r="A89" s="289"/>
      <c r="B89" s="286"/>
    </row>
    <row r="90" spans="1:2" ht="15.75" x14ac:dyDescent="0.25">
      <c r="A90" s="289"/>
      <c r="B90" s="286"/>
    </row>
    <row r="91" spans="1:2" ht="15.75" x14ac:dyDescent="0.25">
      <c r="A91" s="289"/>
      <c r="B91" s="286"/>
    </row>
    <row r="92" spans="1:2" ht="15.75" x14ac:dyDescent="0.25">
      <c r="A92" s="289"/>
      <c r="B92" s="286"/>
    </row>
    <row r="93" spans="1:2" ht="15.75" x14ac:dyDescent="0.25">
      <c r="A93" s="289"/>
      <c r="B93" s="286"/>
    </row>
    <row r="94" spans="1:2" ht="15.75" x14ac:dyDescent="0.25">
      <c r="A94" s="289"/>
      <c r="B94" s="286"/>
    </row>
    <row r="95" spans="1:2" ht="15.75" x14ac:dyDescent="0.25">
      <c r="A95" s="289"/>
      <c r="B95" s="286"/>
    </row>
    <row r="96" spans="1:2" ht="15.75" x14ac:dyDescent="0.25">
      <c r="A96" s="289"/>
      <c r="B96" s="286"/>
    </row>
    <row r="97" spans="1:2" ht="15.75" x14ac:dyDescent="0.25">
      <c r="A97" s="289"/>
      <c r="B97" s="286"/>
    </row>
    <row r="98" spans="1:2" ht="15.75" x14ac:dyDescent="0.25">
      <c r="A98" s="289"/>
      <c r="B98" s="286"/>
    </row>
    <row r="99" spans="1:2" ht="15.75" x14ac:dyDescent="0.25">
      <c r="A99" s="289"/>
      <c r="B99" s="286"/>
    </row>
    <row r="100" spans="1:2" ht="15.75" x14ac:dyDescent="0.25">
      <c r="A100" s="289"/>
      <c r="B100" s="286"/>
    </row>
    <row r="101" spans="1:2" ht="15.75" x14ac:dyDescent="0.25">
      <c r="A101" s="289"/>
      <c r="B101" s="286"/>
    </row>
    <row r="102" spans="1:2" ht="15.75" x14ac:dyDescent="0.25">
      <c r="A102" s="289"/>
      <c r="B102" s="286"/>
    </row>
    <row r="103" spans="1:2" ht="15.75" x14ac:dyDescent="0.25">
      <c r="A103" s="289"/>
      <c r="B103" s="286"/>
    </row>
    <row r="104" spans="1:2" ht="15.75" x14ac:dyDescent="0.25">
      <c r="A104" s="289"/>
      <c r="B104" s="286"/>
    </row>
    <row r="105" spans="1:2" ht="15.75" x14ac:dyDescent="0.25">
      <c r="A105" s="289"/>
      <c r="B105" s="286"/>
    </row>
    <row r="106" spans="1:2" ht="15.75" x14ac:dyDescent="0.25">
      <c r="A106" s="289"/>
      <c r="B106" s="286"/>
    </row>
    <row r="107" spans="1:2" ht="15.75" x14ac:dyDescent="0.25">
      <c r="A107" s="289"/>
      <c r="B107" s="286"/>
    </row>
    <row r="108" spans="1:2" ht="15.75" x14ac:dyDescent="0.25">
      <c r="A108" s="289"/>
      <c r="B108" s="286"/>
    </row>
    <row r="109" spans="1:2" ht="15.75" x14ac:dyDescent="0.25">
      <c r="A109" s="289"/>
      <c r="B109" s="286"/>
    </row>
    <row r="110" spans="1:2" ht="15.75" x14ac:dyDescent="0.25">
      <c r="A110" s="289"/>
      <c r="B110" s="286"/>
    </row>
    <row r="111" spans="1:2" ht="15.75" x14ac:dyDescent="0.25">
      <c r="A111" s="289"/>
      <c r="B111" s="286"/>
    </row>
    <row r="112" spans="1:2" ht="15.75" x14ac:dyDescent="0.25">
      <c r="A112" s="289"/>
      <c r="B112" s="286"/>
    </row>
    <row r="113" spans="1:2" ht="15.75" x14ac:dyDescent="0.25">
      <c r="A113" s="289"/>
      <c r="B113" s="286"/>
    </row>
    <row r="114" spans="1:2" ht="15.75" x14ac:dyDescent="0.25">
      <c r="A114" s="289"/>
      <c r="B114" s="286"/>
    </row>
    <row r="115" spans="1:2" ht="15.75" x14ac:dyDescent="0.25">
      <c r="A115" s="289"/>
      <c r="B115" s="286"/>
    </row>
    <row r="116" spans="1:2" ht="15.75" x14ac:dyDescent="0.25">
      <c r="A116" s="289"/>
      <c r="B116" s="286"/>
    </row>
  </sheetData>
  <mergeCells count="284">
    <mergeCell ref="GZ3:GZ7"/>
    <mergeCell ref="HA3:HA7"/>
    <mergeCell ref="HB3:HB7"/>
    <mergeCell ref="HC3:HC7"/>
    <mergeCell ref="HD3:HD7"/>
    <mergeCell ref="C9:FK9"/>
    <mergeCell ref="GT3:GT7"/>
    <mergeCell ref="GU3:GU7"/>
    <mergeCell ref="GV3:GV7"/>
    <mergeCell ref="GW3:GW7"/>
    <mergeCell ref="GX3:GX7"/>
    <mergeCell ref="GY3:GY7"/>
    <mergeCell ref="GN3:GN7"/>
    <mergeCell ref="GO3:GO7"/>
    <mergeCell ref="GP3:GP7"/>
    <mergeCell ref="GQ3:GQ7"/>
    <mergeCell ref="GR3:GR7"/>
    <mergeCell ref="GS3:GS7"/>
    <mergeCell ref="GH3:GH7"/>
    <mergeCell ref="GI3:GI7"/>
    <mergeCell ref="GJ3:GJ7"/>
    <mergeCell ref="GK3:GK7"/>
    <mergeCell ref="GL3:GL7"/>
    <mergeCell ref="GM3:GM7"/>
    <mergeCell ref="GB3:GB7"/>
    <mergeCell ref="GC3:GC7"/>
    <mergeCell ref="GD3:GD7"/>
    <mergeCell ref="GE3:GE7"/>
    <mergeCell ref="GF3:GF7"/>
    <mergeCell ref="GG3:GG7"/>
    <mergeCell ref="FV3:FV7"/>
    <mergeCell ref="FW3:FW7"/>
    <mergeCell ref="FX3:FX7"/>
    <mergeCell ref="FY3:FY7"/>
    <mergeCell ref="FZ3:FZ7"/>
    <mergeCell ref="GA3:GA7"/>
    <mergeCell ref="FP3:FP7"/>
    <mergeCell ref="FQ3:FQ7"/>
    <mergeCell ref="FR3:FR7"/>
    <mergeCell ref="FS3:FS7"/>
    <mergeCell ref="FT3:FT7"/>
    <mergeCell ref="FU3:FU7"/>
    <mergeCell ref="FJ3:FJ7"/>
    <mergeCell ref="FK3:FK7"/>
    <mergeCell ref="FL3:FL7"/>
    <mergeCell ref="FM3:FM7"/>
    <mergeCell ref="FN3:FN7"/>
    <mergeCell ref="FO3:FO7"/>
    <mergeCell ref="FD3:FD7"/>
    <mergeCell ref="FE3:FE7"/>
    <mergeCell ref="FF3:FF7"/>
    <mergeCell ref="FG3:FG7"/>
    <mergeCell ref="FH3:FH7"/>
    <mergeCell ref="FI3:FI7"/>
    <mergeCell ref="EX3:EX7"/>
    <mergeCell ref="EY3:EY7"/>
    <mergeCell ref="EZ3:EZ7"/>
    <mergeCell ref="FA3:FA7"/>
    <mergeCell ref="FB3:FB7"/>
    <mergeCell ref="FC3:FC7"/>
    <mergeCell ref="ER3:ER7"/>
    <mergeCell ref="ES3:ES7"/>
    <mergeCell ref="ET3:ET7"/>
    <mergeCell ref="EU3:EU7"/>
    <mergeCell ref="EV3:EV7"/>
    <mergeCell ref="EW3:EW7"/>
    <mergeCell ref="EL3:EL7"/>
    <mergeCell ref="EM3:EM7"/>
    <mergeCell ref="EN3:EN7"/>
    <mergeCell ref="EO3:EO7"/>
    <mergeCell ref="EP3:EP7"/>
    <mergeCell ref="EQ3:EQ7"/>
    <mergeCell ref="EF3:EF7"/>
    <mergeCell ref="EG3:EG7"/>
    <mergeCell ref="EH3:EH7"/>
    <mergeCell ref="EI3:EI7"/>
    <mergeCell ref="EJ3:EJ7"/>
    <mergeCell ref="EK3:EK7"/>
    <mergeCell ref="DZ3:DZ7"/>
    <mergeCell ref="EA3:EA7"/>
    <mergeCell ref="EB3:EB7"/>
    <mergeCell ref="EC3:EC7"/>
    <mergeCell ref="ED3:ED7"/>
    <mergeCell ref="EE3:EE7"/>
    <mergeCell ref="DT3:DT7"/>
    <mergeCell ref="DU3:DU7"/>
    <mergeCell ref="DV3:DV7"/>
    <mergeCell ref="DW3:DW7"/>
    <mergeCell ref="DX3:DX7"/>
    <mergeCell ref="DY3:DY7"/>
    <mergeCell ref="DN3:DN7"/>
    <mergeCell ref="DO3:DO7"/>
    <mergeCell ref="DP3:DP7"/>
    <mergeCell ref="DQ3:DQ7"/>
    <mergeCell ref="DR3:DR7"/>
    <mergeCell ref="DS3:DS7"/>
    <mergeCell ref="DH3:DH7"/>
    <mergeCell ref="DI3:DI7"/>
    <mergeCell ref="DJ3:DJ7"/>
    <mergeCell ref="DK3:DK7"/>
    <mergeCell ref="DL3:DL7"/>
    <mergeCell ref="DM3:DM7"/>
    <mergeCell ref="DB3:DB7"/>
    <mergeCell ref="DC3:DC7"/>
    <mergeCell ref="DD3:DD7"/>
    <mergeCell ref="DE3:DE7"/>
    <mergeCell ref="DF3:DF7"/>
    <mergeCell ref="DG3:DG7"/>
    <mergeCell ref="CV3:CV7"/>
    <mergeCell ref="CW3:CW7"/>
    <mergeCell ref="CX3:CX7"/>
    <mergeCell ref="CY3:CY7"/>
    <mergeCell ref="CZ3:CZ7"/>
    <mergeCell ref="DA3:DA7"/>
    <mergeCell ref="CP3:CP7"/>
    <mergeCell ref="CQ3:CQ7"/>
    <mergeCell ref="CR3:CR7"/>
    <mergeCell ref="CS3:CS7"/>
    <mergeCell ref="CT3:CT7"/>
    <mergeCell ref="CU3:CU7"/>
    <mergeCell ref="CJ3:CJ7"/>
    <mergeCell ref="CK3:CK7"/>
    <mergeCell ref="CL3:CL7"/>
    <mergeCell ref="CM3:CM7"/>
    <mergeCell ref="CN3:CN7"/>
    <mergeCell ref="CO3:CO7"/>
    <mergeCell ref="CD3:CD7"/>
    <mergeCell ref="CE3:CE7"/>
    <mergeCell ref="CF3:CF7"/>
    <mergeCell ref="CG3:CG7"/>
    <mergeCell ref="CH3:CH7"/>
    <mergeCell ref="CI3:CI7"/>
    <mergeCell ref="BX3:BX7"/>
    <mergeCell ref="BY3:BY7"/>
    <mergeCell ref="BZ3:BZ7"/>
    <mergeCell ref="CA3:CA7"/>
    <mergeCell ref="CB3:CB7"/>
    <mergeCell ref="CC3:CC7"/>
    <mergeCell ref="BR3:BR7"/>
    <mergeCell ref="BS3:BS7"/>
    <mergeCell ref="BT3:BT7"/>
    <mergeCell ref="BU3:BU7"/>
    <mergeCell ref="BV3:BV7"/>
    <mergeCell ref="BW3:BW7"/>
    <mergeCell ref="BL3:BL7"/>
    <mergeCell ref="BM3:BM7"/>
    <mergeCell ref="BN3:BN7"/>
    <mergeCell ref="BO3:BO7"/>
    <mergeCell ref="BP3:BP7"/>
    <mergeCell ref="BQ3:BQ7"/>
    <mergeCell ref="BF3:BF7"/>
    <mergeCell ref="BG3:BG7"/>
    <mergeCell ref="BH3:BH7"/>
    <mergeCell ref="BI3:BI7"/>
    <mergeCell ref="BJ3:BJ7"/>
    <mergeCell ref="BK3:BK7"/>
    <mergeCell ref="AZ3:AZ7"/>
    <mergeCell ref="BA3:BA7"/>
    <mergeCell ref="BB3:BB7"/>
    <mergeCell ref="BC3:BC7"/>
    <mergeCell ref="BD3:BD7"/>
    <mergeCell ref="BE3:BE7"/>
    <mergeCell ref="AT3:AT7"/>
    <mergeCell ref="AU3:AU7"/>
    <mergeCell ref="AV3:AV7"/>
    <mergeCell ref="AW3:AW7"/>
    <mergeCell ref="AX3:AX7"/>
    <mergeCell ref="AY3:AY7"/>
    <mergeCell ref="AN3:AN7"/>
    <mergeCell ref="AO3:AO7"/>
    <mergeCell ref="AP3:AP7"/>
    <mergeCell ref="AQ3:AQ7"/>
    <mergeCell ref="AR3:AR7"/>
    <mergeCell ref="AS3:AS7"/>
    <mergeCell ref="AH3:AH7"/>
    <mergeCell ref="AI3:AI7"/>
    <mergeCell ref="AJ3:AJ7"/>
    <mergeCell ref="AK3:AK7"/>
    <mergeCell ref="AL3:AL7"/>
    <mergeCell ref="AM3:AM7"/>
    <mergeCell ref="AB3:AB7"/>
    <mergeCell ref="AC3:AC7"/>
    <mergeCell ref="AD3:AD7"/>
    <mergeCell ref="AE3:AE7"/>
    <mergeCell ref="AF3:AF7"/>
    <mergeCell ref="AG3:AG7"/>
    <mergeCell ref="V3:V7"/>
    <mergeCell ref="W3:W7"/>
    <mergeCell ref="X3:X7"/>
    <mergeCell ref="Y3:Y7"/>
    <mergeCell ref="Z3:Z7"/>
    <mergeCell ref="AA3:AA7"/>
    <mergeCell ref="P3:P7"/>
    <mergeCell ref="Q3:Q7"/>
    <mergeCell ref="R3:R7"/>
    <mergeCell ref="S3:S7"/>
    <mergeCell ref="T3:T7"/>
    <mergeCell ref="U3:U7"/>
    <mergeCell ref="J3:J7"/>
    <mergeCell ref="K3:K7"/>
    <mergeCell ref="L3:L7"/>
    <mergeCell ref="M3:M7"/>
    <mergeCell ref="N3:N7"/>
    <mergeCell ref="O3:O7"/>
    <mergeCell ref="HB2:HD2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B1:G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" right="0" top="0.35433070866141736" bottom="0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Налоговые</vt:lpstr>
      <vt:lpstr>Неналоговые</vt:lpstr>
      <vt:lpstr>Налоговые!Заголовки_для_печати</vt:lpstr>
      <vt:lpstr>Неналоговые!Заголовки_для_печати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Гусева Людмила Павловна</cp:lastModifiedBy>
  <dcterms:created xsi:type="dcterms:W3CDTF">2025-02-24T13:52:11Z</dcterms:created>
  <dcterms:modified xsi:type="dcterms:W3CDTF">2025-02-24T13:59:13Z</dcterms:modified>
</cp:coreProperties>
</file>