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0_общие документы\ИСПОЛНЕНИЕ 2022\К размещению\"/>
    </mc:Choice>
  </mc:AlternateContent>
  <bookViews>
    <workbookView xWindow="0" yWindow="0" windowWidth="24000" windowHeight="10425"/>
  </bookViews>
  <sheets>
    <sheet name="Поселения" sheetId="3" r:id="rId1"/>
  </sheets>
  <definedNames>
    <definedName name="_xlnm._FilterDatabase" localSheetId="0" hidden="1">Поселения!$A$4:$DU$150</definedName>
    <definedName name="ExternalData_1" localSheetId="0">Поселения!$A$5:$B$142</definedName>
    <definedName name="_xlnm.Print_Titles" localSheetId="0">Поселения!$A:$B,Поселения!$2:$3</definedName>
    <definedName name="_xlnm.Print_Area" localSheetId="0">Поселения!$A$1:$DU$153</definedName>
  </definedNames>
  <calcPr calcId="152511"/>
</workbook>
</file>

<file path=xl/calcChain.xml><?xml version="1.0" encoding="utf-8"?>
<calcChain xmlns="http://schemas.openxmlformats.org/spreadsheetml/2006/main">
  <c r="AR74" i="3" l="1"/>
  <c r="AR127" i="3" l="1"/>
  <c r="AR145" i="3" l="1"/>
  <c r="AR121" i="3" l="1"/>
  <c r="AR142" i="3" s="1"/>
  <c r="E127" i="3" l="1"/>
  <c r="E121" i="3" s="1"/>
  <c r="DJ121" i="3"/>
  <c r="DJ142" i="3" s="1"/>
  <c r="AQ74" i="3" l="1"/>
  <c r="I144" i="3" l="1"/>
  <c r="I142" i="3" l="1"/>
  <c r="AN137" i="3" l="1"/>
  <c r="AN130" i="3"/>
  <c r="AN121" i="3"/>
  <c r="AN114" i="3"/>
  <c r="AN107" i="3"/>
  <c r="AN100" i="3"/>
  <c r="AN95" i="3"/>
  <c r="AN89" i="3"/>
  <c r="AN83" i="3"/>
  <c r="AN79" i="3"/>
  <c r="AN74" i="3"/>
  <c r="AN68" i="3"/>
  <c r="AN62" i="3"/>
  <c r="AN55" i="3"/>
  <c r="AN47" i="3"/>
  <c r="AN41" i="3"/>
  <c r="AN29" i="3"/>
  <c r="AN23" i="3"/>
  <c r="AN17" i="3"/>
  <c r="AN10" i="3"/>
  <c r="AN5" i="3"/>
  <c r="AI137" i="3"/>
  <c r="AI130" i="3"/>
  <c r="AI121" i="3"/>
  <c r="AI114" i="3"/>
  <c r="AI107" i="3"/>
  <c r="AI100" i="3"/>
  <c r="AI95" i="3"/>
  <c r="AI89" i="3"/>
  <c r="AI83" i="3"/>
  <c r="AI79" i="3"/>
  <c r="AI74" i="3"/>
  <c r="AI68" i="3"/>
  <c r="AI62" i="3"/>
  <c r="AI55" i="3"/>
  <c r="AI47" i="3"/>
  <c r="AI41" i="3"/>
  <c r="AI29" i="3"/>
  <c r="AI23" i="3"/>
  <c r="AI17" i="3"/>
  <c r="AI10" i="3"/>
  <c r="AI5" i="3"/>
  <c r="AD137" i="3"/>
  <c r="AD130" i="3"/>
  <c r="AD121" i="3"/>
  <c r="AD114" i="3"/>
  <c r="AD107" i="3"/>
  <c r="AD100" i="3"/>
  <c r="AD95" i="3"/>
  <c r="AD89" i="3"/>
  <c r="AD83" i="3"/>
  <c r="AD79" i="3"/>
  <c r="AD74" i="3"/>
  <c r="AD68" i="3"/>
  <c r="AD62" i="3"/>
  <c r="AD55" i="3"/>
  <c r="AD47" i="3"/>
  <c r="AD41" i="3"/>
  <c r="AD29" i="3"/>
  <c r="AD23" i="3"/>
  <c r="AD17" i="3"/>
  <c r="AD10" i="3"/>
  <c r="AD5" i="3"/>
  <c r="T145" i="3"/>
  <c r="T144" i="3"/>
  <c r="T137" i="3"/>
  <c r="T130" i="3"/>
  <c r="T121" i="3"/>
  <c r="T114" i="3"/>
  <c r="T107" i="3"/>
  <c r="T100" i="3"/>
  <c r="T95" i="3"/>
  <c r="T89" i="3"/>
  <c r="T83" i="3"/>
  <c r="T79" i="3"/>
  <c r="T74" i="3"/>
  <c r="T68" i="3"/>
  <c r="T62" i="3"/>
  <c r="T55" i="3"/>
  <c r="T47" i="3"/>
  <c r="T41" i="3"/>
  <c r="T29" i="3"/>
  <c r="T23" i="3"/>
  <c r="T17" i="3"/>
  <c r="T10" i="3"/>
  <c r="T5" i="3"/>
  <c r="AD142" i="3" l="1"/>
  <c r="AI142" i="3"/>
  <c r="AN142" i="3"/>
  <c r="T142" i="3"/>
  <c r="DC132" i="3" l="1"/>
  <c r="DC133" i="3"/>
  <c r="DC134" i="3"/>
  <c r="DC135" i="3"/>
  <c r="DC136" i="3"/>
  <c r="DC131" i="3"/>
  <c r="CX132" i="3"/>
  <c r="CX133" i="3"/>
  <c r="CX134" i="3"/>
  <c r="CX135" i="3"/>
  <c r="CX136" i="3"/>
  <c r="CX131" i="3"/>
  <c r="CS132" i="3"/>
  <c r="CS133" i="3"/>
  <c r="CS134" i="3"/>
  <c r="CS135" i="3"/>
  <c r="CS136" i="3"/>
  <c r="CS131" i="3"/>
  <c r="CN132" i="3"/>
  <c r="CN133" i="3"/>
  <c r="CN134" i="3"/>
  <c r="CN135" i="3"/>
  <c r="CN136" i="3"/>
  <c r="CD135" i="3"/>
  <c r="CD136" i="3"/>
  <c r="CD132" i="3"/>
  <c r="CD133" i="3"/>
  <c r="BY132" i="3"/>
  <c r="BY133" i="3"/>
  <c r="BY135" i="3"/>
  <c r="BY136" i="3"/>
  <c r="BT132" i="3"/>
  <c r="BT133" i="3"/>
  <c r="BT134" i="3"/>
  <c r="BT135" i="3"/>
  <c r="BT136" i="3"/>
  <c r="BT131" i="3"/>
  <c r="BO132" i="3"/>
  <c r="BO133" i="3"/>
  <c r="BO134" i="3"/>
  <c r="BO135" i="3"/>
  <c r="BO136" i="3"/>
  <c r="BO131" i="3"/>
  <c r="BJ132" i="3"/>
  <c r="BJ133" i="3"/>
  <c r="BJ135" i="3"/>
  <c r="BJ136" i="3"/>
  <c r="BE133" i="3"/>
  <c r="BE136" i="3"/>
  <c r="AZ132" i="3"/>
  <c r="AZ133" i="3"/>
  <c r="AZ134" i="3"/>
  <c r="AZ135" i="3"/>
  <c r="AZ136" i="3"/>
  <c r="AP132" i="3"/>
  <c r="AP133" i="3"/>
  <c r="AP134" i="3"/>
  <c r="AP135" i="3"/>
  <c r="AP136" i="3"/>
  <c r="AP131" i="3"/>
  <c r="Z132" i="3"/>
  <c r="AA132" i="3"/>
  <c r="Z133" i="3"/>
  <c r="AA133" i="3"/>
  <c r="Z134" i="3"/>
  <c r="AA134" i="3"/>
  <c r="Z135" i="3"/>
  <c r="AA135" i="3"/>
  <c r="Z136" i="3"/>
  <c r="AA136" i="3"/>
  <c r="AA131" i="3"/>
  <c r="Z131" i="3"/>
  <c r="CI132" i="3"/>
  <c r="CI133" i="3"/>
  <c r="CI134" i="3"/>
  <c r="CI135" i="3"/>
  <c r="CI136" i="3"/>
  <c r="CI20" i="3"/>
  <c r="CI22" i="3"/>
  <c r="BY117" i="3"/>
  <c r="Z125" i="3"/>
  <c r="AA72" i="3"/>
  <c r="Z72" i="3"/>
  <c r="U11" i="3"/>
  <c r="Z126" i="3" l="1"/>
  <c r="AA81" i="3"/>
  <c r="AA44" i="3"/>
  <c r="AA46" i="3"/>
  <c r="CJ145" i="3" l="1"/>
  <c r="CJ144" i="3"/>
  <c r="DS145" i="3"/>
  <c r="DQ145" i="3"/>
  <c r="DS144" i="3"/>
  <c r="DQ144" i="3"/>
  <c r="DU141" i="3"/>
  <c r="DU135" i="3"/>
  <c r="DU120" i="3"/>
  <c r="DU119" i="3"/>
  <c r="DU118" i="3"/>
  <c r="DU117" i="3"/>
  <c r="DU116" i="3"/>
  <c r="DU113" i="3"/>
  <c r="DU106" i="3"/>
  <c r="DU105" i="3"/>
  <c r="DU104" i="3"/>
  <c r="DU103" i="3"/>
  <c r="DU94" i="3"/>
  <c r="DU93" i="3"/>
  <c r="DU92" i="3"/>
  <c r="DU91" i="3"/>
  <c r="DU88" i="3"/>
  <c r="DU86" i="3"/>
  <c r="DU85" i="3"/>
  <c r="DU84" i="3"/>
  <c r="DU83" i="3"/>
  <c r="DU81" i="3"/>
  <c r="DU80" i="3"/>
  <c r="DU78" i="3"/>
  <c r="DU77" i="3"/>
  <c r="DU76" i="3"/>
  <c r="DU75" i="3"/>
  <c r="DU74" i="3"/>
  <c r="DU73" i="3"/>
  <c r="DU72" i="3"/>
  <c r="DU71" i="3"/>
  <c r="DU70" i="3"/>
  <c r="DU69" i="3"/>
  <c r="DU68" i="3"/>
  <c r="DU67" i="3"/>
  <c r="DU65" i="3"/>
  <c r="DU64" i="3"/>
  <c r="DU63" i="3"/>
  <c r="DU62" i="3"/>
  <c r="DU52" i="3"/>
  <c r="DU51" i="3"/>
  <c r="DU49" i="3"/>
  <c r="DU46" i="3"/>
  <c r="DU45" i="3"/>
  <c r="DU43" i="3"/>
  <c r="DU40" i="3"/>
  <c r="DU39" i="3"/>
  <c r="DU38" i="3"/>
  <c r="DU37" i="3"/>
  <c r="DU36" i="3"/>
  <c r="DU35" i="3"/>
  <c r="DU34" i="3"/>
  <c r="DU33" i="3"/>
  <c r="DU32" i="3"/>
  <c r="DU31" i="3"/>
  <c r="DU30" i="3"/>
  <c r="DU29" i="3"/>
  <c r="DU28" i="3"/>
  <c r="DU27" i="3"/>
  <c r="DU25" i="3"/>
  <c r="DU22" i="3"/>
  <c r="DU21" i="3"/>
  <c r="DU20" i="3"/>
  <c r="DU18" i="3"/>
  <c r="DU16" i="3"/>
  <c r="DU15" i="3"/>
  <c r="DU12" i="3"/>
  <c r="DU11" i="3"/>
  <c r="DU9" i="3"/>
  <c r="DU8" i="3"/>
  <c r="DU7" i="3"/>
  <c r="DU6" i="3"/>
  <c r="DU5" i="3"/>
  <c r="DN145" i="3"/>
  <c r="DN144" i="3"/>
  <c r="DF145" i="3"/>
  <c r="DF144" i="3"/>
  <c r="DA145" i="3"/>
  <c r="DA144" i="3"/>
  <c r="CV145" i="3"/>
  <c r="CV144" i="3"/>
  <c r="CQ145" i="3"/>
  <c r="CQ144" i="3"/>
  <c r="CL145" i="3"/>
  <c r="CL144" i="3"/>
  <c r="AU136" i="3" l="1"/>
  <c r="DQ142" i="3"/>
  <c r="CJ142" i="3"/>
  <c r="CG144" i="3"/>
  <c r="CG145" i="3"/>
  <c r="CB145" i="3" l="1"/>
  <c r="CB144" i="3"/>
  <c r="BW145" i="3"/>
  <c r="BW144" i="3"/>
  <c r="BR145" i="3"/>
  <c r="BR144" i="3"/>
  <c r="BM145" i="3"/>
  <c r="BM144" i="3"/>
  <c r="BH145" i="3"/>
  <c r="BH144" i="3"/>
  <c r="BC145" i="3"/>
  <c r="BC144" i="3"/>
  <c r="AX145" i="3"/>
  <c r="AX144" i="3"/>
  <c r="L135" i="3" l="1"/>
  <c r="L132" i="3"/>
  <c r="L136" i="3"/>
  <c r="L131" i="3"/>
  <c r="L133" i="3"/>
  <c r="L134" i="3"/>
  <c r="AG145" i="3"/>
  <c r="AG144" i="3"/>
  <c r="AB145" i="3"/>
  <c r="AB144" i="3"/>
  <c r="X137" i="3"/>
  <c r="X130" i="3"/>
  <c r="W130" i="3"/>
  <c r="X121" i="3"/>
  <c r="W121" i="3"/>
  <c r="X114" i="3"/>
  <c r="W114" i="3"/>
  <c r="X107" i="3"/>
  <c r="W107" i="3"/>
  <c r="X100" i="3"/>
  <c r="W100" i="3"/>
  <c r="X95" i="3"/>
  <c r="W95" i="3"/>
  <c r="X89" i="3"/>
  <c r="W89" i="3"/>
  <c r="X83" i="3"/>
  <c r="W83" i="3"/>
  <c r="X79" i="3"/>
  <c r="W79" i="3"/>
  <c r="W74" i="3"/>
  <c r="X68" i="3"/>
  <c r="W68" i="3"/>
  <c r="X62" i="3"/>
  <c r="W62" i="3"/>
  <c r="X55" i="3"/>
  <c r="W55" i="3"/>
  <c r="X47" i="3"/>
  <c r="W47" i="3"/>
  <c r="W41" i="3"/>
  <c r="R145" i="3"/>
  <c r="R144" i="3"/>
  <c r="R137" i="3"/>
  <c r="R130" i="3"/>
  <c r="R121" i="3"/>
  <c r="R114" i="3"/>
  <c r="R107" i="3"/>
  <c r="R100" i="3"/>
  <c r="R95" i="3"/>
  <c r="R89" i="3"/>
  <c r="R83" i="3"/>
  <c r="R79" i="3"/>
  <c r="R74" i="3"/>
  <c r="R68" i="3"/>
  <c r="R62" i="3"/>
  <c r="R55" i="3"/>
  <c r="R47" i="3"/>
  <c r="R41" i="3"/>
  <c r="R29" i="3"/>
  <c r="R23" i="3"/>
  <c r="S17" i="3"/>
  <c r="R17" i="3"/>
  <c r="S10" i="3"/>
  <c r="R10" i="3"/>
  <c r="S5" i="3"/>
  <c r="R5" i="3"/>
  <c r="AN145" i="3"/>
  <c r="AN144" i="3"/>
  <c r="AI145" i="3"/>
  <c r="AI144" i="3"/>
  <c r="AD145" i="3"/>
  <c r="AD144" i="3"/>
  <c r="Y145" i="3"/>
  <c r="Y144" i="3"/>
  <c r="K133" i="3" l="1"/>
  <c r="K136" i="3"/>
  <c r="K132" i="3"/>
  <c r="K134" i="3"/>
  <c r="K135" i="3"/>
  <c r="K131" i="3"/>
  <c r="R142" i="3"/>
  <c r="AG142" i="3"/>
  <c r="AB142" i="3"/>
  <c r="K139" i="3" l="1"/>
  <c r="K140" i="3"/>
  <c r="K141" i="3"/>
  <c r="K138" i="3"/>
  <c r="C100" i="3" l="1"/>
  <c r="C95" i="3"/>
  <c r="C79" i="3"/>
  <c r="C10" i="3"/>
  <c r="C114" i="3"/>
  <c r="C17" i="3"/>
  <c r="C47" i="3"/>
  <c r="C74" i="3"/>
  <c r="C68" i="3"/>
  <c r="C62" i="3"/>
  <c r="C41" i="3"/>
  <c r="C137" i="3"/>
  <c r="C130" i="3"/>
  <c r="C121" i="3"/>
  <c r="C107" i="3"/>
  <c r="C89" i="3"/>
  <c r="C83" i="3"/>
  <c r="C55" i="3"/>
  <c r="C29" i="3"/>
  <c r="C23" i="3"/>
  <c r="C5" i="3"/>
  <c r="Z97" i="3" l="1"/>
  <c r="D4" i="3" l="1"/>
  <c r="E4" i="3" s="1"/>
  <c r="F4" i="3" s="1"/>
  <c r="G4" i="3" s="1"/>
  <c r="H4" i="3" s="1"/>
  <c r="I4" i="3" s="1"/>
  <c r="J4" i="3" s="1"/>
  <c r="K4" i="3" s="1"/>
  <c r="L4" i="3" s="1"/>
  <c r="M4" i="3" s="1"/>
  <c r="N4" i="3" s="1"/>
  <c r="O4" i="3" s="1"/>
  <c r="CX7" i="3"/>
  <c r="CX8" i="3"/>
  <c r="CX9" i="3"/>
  <c r="CX11" i="3"/>
  <c r="CX12" i="3"/>
  <c r="CX13" i="3"/>
  <c r="CX14" i="3"/>
  <c r="CX15" i="3"/>
  <c r="CX16" i="3"/>
  <c r="CX18" i="3"/>
  <c r="CX19" i="3"/>
  <c r="CX20" i="3"/>
  <c r="CX21" i="3"/>
  <c r="CX22" i="3"/>
  <c r="CX24" i="3"/>
  <c r="CX25" i="3"/>
  <c r="CX26" i="3"/>
  <c r="CX27" i="3"/>
  <c r="CX28" i="3"/>
  <c r="CX30" i="3"/>
  <c r="CX31" i="3"/>
  <c r="CX32" i="3"/>
  <c r="CX33" i="3"/>
  <c r="CX34" i="3"/>
  <c r="CX35" i="3"/>
  <c r="CX36" i="3"/>
  <c r="CX37" i="3"/>
  <c r="CX38" i="3"/>
  <c r="CX39" i="3"/>
  <c r="CX40" i="3"/>
  <c r="CX42" i="3"/>
  <c r="CX43" i="3"/>
  <c r="CX44" i="3"/>
  <c r="CX45" i="3"/>
  <c r="CX46" i="3"/>
  <c r="CX48" i="3"/>
  <c r="CX49" i="3"/>
  <c r="CX50" i="3"/>
  <c r="CX51" i="3"/>
  <c r="CX52" i="3"/>
  <c r="CX53" i="3"/>
  <c r="CX54" i="3"/>
  <c r="CX56" i="3"/>
  <c r="CX57" i="3"/>
  <c r="CX58" i="3"/>
  <c r="CX59" i="3"/>
  <c r="CX60" i="3"/>
  <c r="CX61" i="3"/>
  <c r="CX63" i="3"/>
  <c r="CX64" i="3"/>
  <c r="CX65" i="3"/>
  <c r="CX66" i="3"/>
  <c r="CX67" i="3"/>
  <c r="CX69" i="3"/>
  <c r="CX70" i="3"/>
  <c r="CX71" i="3"/>
  <c r="CX72" i="3"/>
  <c r="CX73" i="3"/>
  <c r="CX75" i="3"/>
  <c r="CX76" i="3"/>
  <c r="CX77" i="3"/>
  <c r="CX78" i="3"/>
  <c r="CX80" i="3"/>
  <c r="CX81" i="3"/>
  <c r="CX82" i="3"/>
  <c r="CX84" i="3"/>
  <c r="CX85" i="3"/>
  <c r="CX86" i="3"/>
  <c r="CX87" i="3"/>
  <c r="CX88" i="3"/>
  <c r="CX90" i="3"/>
  <c r="CX91" i="3"/>
  <c r="CX92" i="3"/>
  <c r="CX93" i="3"/>
  <c r="CX94" i="3"/>
  <c r="CX97" i="3"/>
  <c r="CX98" i="3"/>
  <c r="CX99" i="3"/>
  <c r="CX101" i="3"/>
  <c r="CX102" i="3"/>
  <c r="CX103" i="3"/>
  <c r="CX104" i="3"/>
  <c r="CX105" i="3"/>
  <c r="CX106" i="3"/>
  <c r="CX108" i="3"/>
  <c r="CX109" i="3"/>
  <c r="CX110" i="3"/>
  <c r="CX111" i="3"/>
  <c r="CX112" i="3"/>
  <c r="CX113" i="3"/>
  <c r="CX116" i="3"/>
  <c r="CX117" i="3"/>
  <c r="CX118" i="3"/>
  <c r="CX119" i="3"/>
  <c r="CX120" i="3"/>
  <c r="CX122" i="3"/>
  <c r="CX123" i="3"/>
  <c r="CX124" i="3"/>
  <c r="CX125" i="3"/>
  <c r="CX126" i="3"/>
  <c r="CX127" i="3"/>
  <c r="CX128" i="3"/>
  <c r="CX129" i="3"/>
  <c r="CX138" i="3"/>
  <c r="CX139" i="3"/>
  <c r="CX140" i="3"/>
  <c r="CX141" i="3"/>
  <c r="CX137" i="3"/>
  <c r="CX130" i="3"/>
  <c r="CX121" i="3"/>
  <c r="CX107" i="3"/>
  <c r="CX100" i="3"/>
  <c r="CX89" i="3"/>
  <c r="CX83" i="3"/>
  <c r="CX79" i="3"/>
  <c r="CX74" i="3"/>
  <c r="CX68" i="3"/>
  <c r="CX62" i="3"/>
  <c r="CX55" i="3"/>
  <c r="CX47" i="3"/>
  <c r="CX41" i="3"/>
  <c r="CX29" i="3"/>
  <c r="CX23" i="3"/>
  <c r="CX17" i="3"/>
  <c r="CX10" i="3"/>
  <c r="P4" i="3" l="1"/>
  <c r="Q4" i="3" s="1"/>
  <c r="CX145" i="3"/>
  <c r="AA141" i="3"/>
  <c r="AA127" i="3"/>
  <c r="AA112" i="3"/>
  <c r="AA98" i="3"/>
  <c r="AA51" i="3"/>
  <c r="AA50" i="3"/>
  <c r="V22" i="3"/>
  <c r="V21" i="3"/>
  <c r="V20" i="3"/>
  <c r="V16" i="3"/>
  <c r="V15" i="3"/>
  <c r="V14" i="3"/>
  <c r="V9" i="3"/>
  <c r="V8" i="3"/>
  <c r="V7" i="3"/>
  <c r="R4" i="3" l="1"/>
  <c r="S4" i="3" s="1"/>
  <c r="T4" i="3" s="1"/>
  <c r="U4" i="3" s="1"/>
  <c r="V4" i="3" s="1"/>
  <c r="W4" i="3" s="1"/>
  <c r="X4" i="3" s="1"/>
  <c r="Y4" i="3" s="1"/>
  <c r="Z4" i="3" s="1"/>
  <c r="AA4" i="3" s="1"/>
  <c r="AB4" i="3" s="1"/>
  <c r="AC4" i="3" s="1"/>
  <c r="AD4" i="3" l="1"/>
  <c r="AE4" i="3" s="1"/>
  <c r="AF4" i="3" s="1"/>
  <c r="AG4" i="3" s="1"/>
  <c r="AH4" i="3" s="1"/>
  <c r="AI4" i="3" l="1"/>
  <c r="AJ4" i="3" s="1"/>
  <c r="AK4" i="3" s="1"/>
  <c r="AL4" i="3" s="1"/>
  <c r="AM4" i="3" s="1"/>
  <c r="AN4" i="3" l="1"/>
  <c r="AO4" i="3" s="1"/>
  <c r="AP4" i="3" s="1"/>
  <c r="AQ4" i="3" s="1"/>
  <c r="AR4" i="3" s="1"/>
  <c r="AS4" i="3" s="1"/>
  <c r="AT4" i="3" s="1"/>
  <c r="AU4" i="3" s="1"/>
  <c r="M130" i="3"/>
  <c r="AV4" i="3" l="1"/>
  <c r="AW4" i="3" s="1"/>
  <c r="AX4" i="3" s="1"/>
  <c r="AY4" i="3" s="1"/>
  <c r="AZ4" i="3" s="1"/>
  <c r="BA4" i="3" s="1"/>
  <c r="BB4" i="3" s="1"/>
  <c r="BC4" i="3" s="1"/>
  <c r="BD4" i="3" s="1"/>
  <c r="BE4" i="3" s="1"/>
  <c r="BF4" i="3" s="1"/>
  <c r="BG4" i="3" s="1"/>
  <c r="M121" i="3"/>
  <c r="BH4" i="3" l="1"/>
  <c r="BI4" i="3" s="1"/>
  <c r="BJ4" i="3" s="1"/>
  <c r="BK4" i="3" s="1"/>
  <c r="BL4" i="3" s="1"/>
  <c r="M89" i="3"/>
  <c r="M95" i="3"/>
  <c r="M100" i="3"/>
  <c r="M107" i="3"/>
  <c r="M114" i="3"/>
  <c r="BM4" i="3" l="1"/>
  <c r="BN4" i="3" s="1"/>
  <c r="BO4" i="3" s="1"/>
  <c r="BP4" i="3" s="1"/>
  <c r="BQ4" i="3" s="1"/>
  <c r="BR4" i="3" l="1"/>
  <c r="BS4" i="3" s="1"/>
  <c r="BT4" i="3" s="1"/>
  <c r="BU4" i="3" s="1"/>
  <c r="BV4" i="3" s="1"/>
  <c r="AP141" i="3"/>
  <c r="AZ141" i="3"/>
  <c r="BO141" i="3"/>
  <c r="BT141" i="3"/>
  <c r="CD141" i="3"/>
  <c r="CI141" i="3"/>
  <c r="CN141" i="3"/>
  <c r="CS141" i="3"/>
  <c r="DC141" i="3"/>
  <c r="DH141" i="3"/>
  <c r="DP141" i="3"/>
  <c r="AA140" i="3"/>
  <c r="AZ140" i="3"/>
  <c r="BE140" i="3"/>
  <c r="BO140" i="3"/>
  <c r="BT140" i="3"/>
  <c r="CD140" i="3"/>
  <c r="CI140" i="3"/>
  <c r="CN140" i="3"/>
  <c r="CS140" i="3"/>
  <c r="DC140" i="3"/>
  <c r="DH140" i="3"/>
  <c r="DP140" i="3"/>
  <c r="DK130" i="3"/>
  <c r="DH81" i="3"/>
  <c r="DC81" i="3"/>
  <c r="CS81" i="3"/>
  <c r="CN81" i="3"/>
  <c r="CI81" i="3"/>
  <c r="CD81" i="3"/>
  <c r="BY81" i="3"/>
  <c r="BT81" i="3"/>
  <c r="BO81" i="3"/>
  <c r="BJ81" i="3"/>
  <c r="BE81" i="3"/>
  <c r="AZ81" i="3"/>
  <c r="AP81" i="3"/>
  <c r="Z81" i="3"/>
  <c r="BO82" i="3"/>
  <c r="DP76" i="3"/>
  <c r="DP77" i="3"/>
  <c r="DH76" i="3"/>
  <c r="DH77" i="3"/>
  <c r="DC76" i="3"/>
  <c r="DC77" i="3"/>
  <c r="CN76" i="3"/>
  <c r="CN77" i="3"/>
  <c r="BT76" i="3"/>
  <c r="BT77" i="3"/>
  <c r="BO76" i="3"/>
  <c r="BO77" i="3"/>
  <c r="BE77" i="3"/>
  <c r="AZ76" i="3"/>
  <c r="AZ77" i="3"/>
  <c r="AP76" i="3"/>
  <c r="AP77" i="3"/>
  <c r="DH65" i="3"/>
  <c r="DC65" i="3"/>
  <c r="CS65" i="3"/>
  <c r="CN65" i="3"/>
  <c r="CI65" i="3"/>
  <c r="CD65" i="3"/>
  <c r="BT65" i="3"/>
  <c r="BO65" i="3"/>
  <c r="BE65" i="3"/>
  <c r="AZ65" i="3"/>
  <c r="Z65" i="3"/>
  <c r="AA65" i="3"/>
  <c r="Z67" i="3"/>
  <c r="AA67" i="3"/>
  <c r="AP67" i="3"/>
  <c r="AZ67" i="3"/>
  <c r="BE67" i="3"/>
  <c r="BO67" i="3"/>
  <c r="BT67" i="3"/>
  <c r="CI67" i="3"/>
  <c r="CN67" i="3"/>
  <c r="CS67" i="3"/>
  <c r="DC67" i="3"/>
  <c r="DH67" i="3"/>
  <c r="DP67" i="3"/>
  <c r="Z66" i="3"/>
  <c r="AA66" i="3"/>
  <c r="AZ66" i="3"/>
  <c r="BO66" i="3"/>
  <c r="BT66" i="3"/>
  <c r="BY66" i="3"/>
  <c r="CD66" i="3"/>
  <c r="CN66" i="3"/>
  <c r="DC66" i="3"/>
  <c r="DH66" i="3"/>
  <c r="BW4" i="3" l="1"/>
  <c r="BX4" i="3" s="1"/>
  <c r="BY4" i="3" s="1"/>
  <c r="BZ4" i="3" s="1"/>
  <c r="CA4" i="3" s="1"/>
  <c r="AP140" i="3"/>
  <c r="DC145" i="3"/>
  <c r="CN145" i="3"/>
  <c r="AZ145" i="3"/>
  <c r="DC139" i="3"/>
  <c r="CN139" i="3"/>
  <c r="AZ139" i="3"/>
  <c r="AA139" i="3"/>
  <c r="DH139" i="3"/>
  <c r="CS139" i="3"/>
  <c r="CI139" i="3"/>
  <c r="BT139" i="3"/>
  <c r="BO139" i="3"/>
  <c r="AP139" i="3"/>
  <c r="DH82" i="3"/>
  <c r="CS82" i="3"/>
  <c r="CI82" i="3"/>
  <c r="BT82" i="3"/>
  <c r="AP82" i="3"/>
  <c r="Z82" i="3"/>
  <c r="DC82" i="3"/>
  <c r="CN82" i="3"/>
  <c r="CD82" i="3"/>
  <c r="BY82" i="3"/>
  <c r="BJ82" i="3"/>
  <c r="AZ82" i="3"/>
  <c r="AA82" i="3"/>
  <c r="DH78" i="3"/>
  <c r="CS78" i="3"/>
  <c r="CI78" i="3"/>
  <c r="BT78" i="3"/>
  <c r="BO78" i="3"/>
  <c r="BE78" i="3"/>
  <c r="AP78" i="3"/>
  <c r="DP78" i="3"/>
  <c r="DC78" i="3"/>
  <c r="CN78" i="3"/>
  <c r="CD78" i="3"/>
  <c r="BY78" i="3"/>
  <c r="AZ78" i="3"/>
  <c r="AA78" i="3"/>
  <c r="AP66" i="3"/>
  <c r="DP64" i="3"/>
  <c r="DC64" i="3"/>
  <c r="CN64" i="3"/>
  <c r="BJ64" i="3"/>
  <c r="DH64" i="3"/>
  <c r="BT64" i="3"/>
  <c r="BO64" i="3"/>
  <c r="AP64" i="3"/>
  <c r="Z64" i="3"/>
  <c r="AZ64" i="3"/>
  <c r="AA64" i="3"/>
  <c r="CB4" i="3" l="1"/>
  <c r="CC4" i="3" s="1"/>
  <c r="CD4" i="3" s="1"/>
  <c r="CE4" i="3" l="1"/>
  <c r="CF4" i="3" s="1"/>
  <c r="CG4" i="3" s="1"/>
  <c r="CH4" i="3" s="1"/>
  <c r="CI4" i="3" s="1"/>
  <c r="CJ4" i="3" s="1"/>
  <c r="CK4" i="3" s="1"/>
  <c r="CL4" i="3" l="1"/>
  <c r="CM4" i="3" s="1"/>
  <c r="CN4" i="3" s="1"/>
  <c r="CO4" i="3" s="1"/>
  <c r="CP4" i="3" s="1"/>
  <c r="CQ4" i="3" l="1"/>
  <c r="CR4" i="3" s="1"/>
  <c r="CS4" i="3" s="1"/>
  <c r="CT4" i="3" s="1"/>
  <c r="CU4" i="3" s="1"/>
  <c r="CV4" i="3" l="1"/>
  <c r="CW4" i="3" s="1"/>
  <c r="CX4" i="3" s="1"/>
  <c r="CY4" i="3" s="1"/>
  <c r="CZ4" i="3" s="1"/>
  <c r="DA4" i="3" l="1"/>
  <c r="DB4" i="3" s="1"/>
  <c r="DC4" i="3" s="1"/>
  <c r="DD4" i="3" s="1"/>
  <c r="DE4" i="3" s="1"/>
  <c r="DF4" i="3" l="1"/>
  <c r="DG4" i="3" s="1"/>
  <c r="DH4" i="3" s="1"/>
  <c r="DI4" i="3" s="1"/>
  <c r="DJ4" i="3" l="1"/>
  <c r="DK4" i="3" s="1"/>
  <c r="DL4" i="3" s="1"/>
  <c r="DM4" i="3" s="1"/>
  <c r="DN4" i="3" l="1"/>
  <c r="DO4" i="3" s="1"/>
  <c r="DP4" i="3" s="1"/>
  <c r="DQ4" i="3" s="1"/>
  <c r="DR4" i="3" s="1"/>
  <c r="DS4" i="3" s="1"/>
  <c r="DT4" i="3" s="1"/>
  <c r="DU4" i="3" s="1"/>
  <c r="AQ145" i="3" l="1"/>
  <c r="AQ144" i="3"/>
  <c r="CI97" i="3" l="1"/>
  <c r="CI98" i="3"/>
  <c r="CI99" i="3"/>
  <c r="CN116" i="3" l="1"/>
  <c r="CN119" i="3"/>
  <c r="Z122" i="3" l="1"/>
  <c r="CS6" i="3" l="1"/>
  <c r="CS11" i="3"/>
  <c r="CS12" i="3"/>
  <c r="CS13" i="3"/>
  <c r="CS16" i="3"/>
  <c r="CS18" i="3"/>
  <c r="CS19" i="3"/>
  <c r="CS20" i="3"/>
  <c r="CS22" i="3"/>
  <c r="CS25" i="3"/>
  <c r="CS26" i="3"/>
  <c r="CS27" i="3"/>
  <c r="CS28" i="3"/>
  <c r="CS31" i="3"/>
  <c r="CS32" i="3"/>
  <c r="CS39" i="3"/>
  <c r="CS40" i="3"/>
  <c r="CS42" i="3"/>
  <c r="CS43" i="3"/>
  <c r="CS44" i="3"/>
  <c r="CS45" i="3"/>
  <c r="CS46" i="3"/>
  <c r="CS48" i="3"/>
  <c r="CS50" i="3"/>
  <c r="CS51" i="3"/>
  <c r="CS52" i="3"/>
  <c r="CS53" i="3"/>
  <c r="CS54" i="3"/>
  <c r="CS56" i="3"/>
  <c r="CS57" i="3"/>
  <c r="CS58" i="3"/>
  <c r="CS59" i="3"/>
  <c r="CS61" i="3"/>
  <c r="CS63" i="3"/>
  <c r="CS69" i="3"/>
  <c r="CS70" i="3"/>
  <c r="CS71" i="3"/>
  <c r="CS72" i="3"/>
  <c r="CS73" i="3"/>
  <c r="CS75" i="3"/>
  <c r="CS80" i="3"/>
  <c r="CS84" i="3"/>
  <c r="CS86" i="3"/>
  <c r="CS87" i="3"/>
  <c r="CS88" i="3"/>
  <c r="CS94" i="3"/>
  <c r="CS96" i="3"/>
  <c r="CS97" i="3"/>
  <c r="CS98" i="3"/>
  <c r="CS99" i="3"/>
  <c r="CS101" i="3"/>
  <c r="CS102" i="3"/>
  <c r="CS103" i="3"/>
  <c r="CS104" i="3"/>
  <c r="CS105" i="3"/>
  <c r="CS106" i="3"/>
  <c r="CS108" i="3"/>
  <c r="CS110" i="3"/>
  <c r="CS111" i="3"/>
  <c r="CS112" i="3"/>
  <c r="CS113" i="3"/>
  <c r="CS115" i="3"/>
  <c r="CS116" i="3"/>
  <c r="CS117" i="3"/>
  <c r="CS118" i="3"/>
  <c r="CS120" i="3"/>
  <c r="CS122" i="3"/>
  <c r="CS124" i="3"/>
  <c r="CS125" i="3"/>
  <c r="CS126" i="3"/>
  <c r="CS127" i="3"/>
  <c r="CS128" i="3"/>
  <c r="CS129" i="3"/>
  <c r="CS138" i="3"/>
  <c r="CN7" i="3"/>
  <c r="CN8" i="3"/>
  <c r="CN9" i="3"/>
  <c r="CN14" i="3"/>
  <c r="CN15" i="3"/>
  <c r="CN16" i="3"/>
  <c r="CN20" i="3"/>
  <c r="CN21" i="3"/>
  <c r="CN22" i="3"/>
  <c r="CN25" i="3"/>
  <c r="CN26" i="3"/>
  <c r="CN27" i="3"/>
  <c r="CN28" i="3"/>
  <c r="CN30" i="3"/>
  <c r="CN31" i="3"/>
  <c r="CN32" i="3"/>
  <c r="CN33" i="3"/>
  <c r="CN34" i="3"/>
  <c r="CN35" i="3"/>
  <c r="CN36" i="3"/>
  <c r="CN37" i="3"/>
  <c r="CN38" i="3"/>
  <c r="CN39" i="3"/>
  <c r="CN40" i="3"/>
  <c r="CN43" i="3"/>
  <c r="CN44" i="3"/>
  <c r="CN45" i="3"/>
  <c r="CN46" i="3"/>
  <c r="CN49" i="3"/>
  <c r="CN50" i="3"/>
  <c r="CN51" i="3"/>
  <c r="CN52" i="3"/>
  <c r="CN53" i="3"/>
  <c r="CN54" i="3"/>
  <c r="CN57" i="3"/>
  <c r="CN58" i="3"/>
  <c r="CN59" i="3"/>
  <c r="CN60" i="3"/>
  <c r="CN61" i="3"/>
  <c r="CN70" i="3"/>
  <c r="CN71" i="3"/>
  <c r="CN72" i="3"/>
  <c r="CN73" i="3"/>
  <c r="CN86" i="3"/>
  <c r="CN87" i="3"/>
  <c r="CN88" i="3"/>
  <c r="CN91" i="3"/>
  <c r="CN92" i="3"/>
  <c r="CN93" i="3"/>
  <c r="CN94" i="3"/>
  <c r="CN97" i="3"/>
  <c r="CN98" i="3"/>
  <c r="CN99" i="3"/>
  <c r="CN102" i="3"/>
  <c r="CN103" i="3"/>
  <c r="CN104" i="3"/>
  <c r="CN105" i="3"/>
  <c r="CN106" i="3"/>
  <c r="CN109" i="3"/>
  <c r="CN110" i="3"/>
  <c r="CN111" i="3"/>
  <c r="CN112" i="3"/>
  <c r="CN113" i="3"/>
  <c r="CN117" i="3"/>
  <c r="CN118" i="3"/>
  <c r="CN120" i="3"/>
  <c r="CN123" i="3"/>
  <c r="CN124" i="3"/>
  <c r="CN125" i="3"/>
  <c r="CN126" i="3"/>
  <c r="CN127" i="3"/>
  <c r="CN128" i="3"/>
  <c r="CN129" i="3"/>
  <c r="CS137" i="3"/>
  <c r="CS130" i="3"/>
  <c r="CS100" i="3"/>
  <c r="CS79" i="3"/>
  <c r="CS68" i="3"/>
  <c r="CS41" i="3" l="1"/>
  <c r="CS95" i="3"/>
  <c r="CS121" i="3"/>
  <c r="CN29" i="3"/>
  <c r="DH27" i="3"/>
  <c r="DH109" i="3"/>
  <c r="DH110" i="3"/>
  <c r="DH111" i="3"/>
  <c r="DH112" i="3"/>
  <c r="DH113" i="3"/>
  <c r="DH116" i="3"/>
  <c r="DH117" i="3"/>
  <c r="DH118" i="3"/>
  <c r="DH119" i="3"/>
  <c r="DH127" i="3"/>
  <c r="AS144" i="3" l="1"/>
  <c r="DP6" i="3"/>
  <c r="DP7" i="3"/>
  <c r="DP8" i="3"/>
  <c r="DP11" i="3"/>
  <c r="DP13" i="3"/>
  <c r="DP14" i="3"/>
  <c r="DP15" i="3"/>
  <c r="DP16" i="3"/>
  <c r="DP19" i="3"/>
  <c r="DP20" i="3"/>
  <c r="DP21" i="3"/>
  <c r="DP24" i="3"/>
  <c r="DP25" i="3"/>
  <c r="DP27" i="3"/>
  <c r="DP28" i="3"/>
  <c r="DP30" i="3"/>
  <c r="DP31" i="3"/>
  <c r="DP32" i="3"/>
  <c r="DP33" i="3"/>
  <c r="DP34" i="3"/>
  <c r="DP36" i="3"/>
  <c r="DP37" i="3"/>
  <c r="DP38" i="3"/>
  <c r="DP39" i="3"/>
  <c r="DP40" i="3"/>
  <c r="DP42" i="3"/>
  <c r="DP43" i="3"/>
  <c r="DP44" i="3"/>
  <c r="DP45" i="3"/>
  <c r="DP46" i="3"/>
  <c r="DP49" i="3"/>
  <c r="DP50" i="3"/>
  <c r="DP51" i="3"/>
  <c r="DP53" i="3"/>
  <c r="DP69" i="3"/>
  <c r="DP70" i="3"/>
  <c r="DP71" i="3"/>
  <c r="DP72" i="3"/>
  <c r="DP73" i="3"/>
  <c r="DP75" i="3"/>
  <c r="DP85" i="3"/>
  <c r="DP88" i="3"/>
  <c r="DP90" i="3"/>
  <c r="DP91" i="3"/>
  <c r="DP93" i="3"/>
  <c r="DP94" i="3"/>
  <c r="DP96" i="3"/>
  <c r="DP97" i="3"/>
  <c r="DP98" i="3"/>
  <c r="DP99" i="3"/>
  <c r="DP105" i="3"/>
  <c r="DP106" i="3"/>
  <c r="DP113" i="3"/>
  <c r="DP115" i="3"/>
  <c r="DP116" i="3"/>
  <c r="DP117" i="3"/>
  <c r="DP118" i="3"/>
  <c r="DP119" i="3"/>
  <c r="DP120" i="3"/>
  <c r="DP138" i="3"/>
  <c r="DH7" i="3"/>
  <c r="DH8" i="3"/>
  <c r="DH9" i="3"/>
  <c r="DH18" i="3"/>
  <c r="DH20" i="3"/>
  <c r="DH21" i="3"/>
  <c r="DH25" i="3"/>
  <c r="DH26" i="3"/>
  <c r="DH30" i="3"/>
  <c r="DH31" i="3"/>
  <c r="DH33" i="3"/>
  <c r="DH35" i="3"/>
  <c r="DH37" i="3"/>
  <c r="DH38" i="3"/>
  <c r="DH39" i="3"/>
  <c r="DH40" i="3"/>
  <c r="DH43" i="3"/>
  <c r="DH44" i="3"/>
  <c r="DH45" i="3"/>
  <c r="DH46" i="3"/>
  <c r="DH49" i="3"/>
  <c r="DH51" i="3"/>
  <c r="DH52" i="3"/>
  <c r="DH53" i="3"/>
  <c r="DH54" i="3"/>
  <c r="DH57" i="3"/>
  <c r="DH58" i="3"/>
  <c r="DH59" i="3"/>
  <c r="DH61" i="3"/>
  <c r="DH63" i="3"/>
  <c r="DH69" i="3"/>
  <c r="DH70" i="3"/>
  <c r="DH71" i="3"/>
  <c r="DH72" i="3"/>
  <c r="DH73" i="3"/>
  <c r="DH80" i="3"/>
  <c r="DH87" i="3"/>
  <c r="DH88" i="3"/>
  <c r="DH90" i="3"/>
  <c r="DH91" i="3"/>
  <c r="DH92" i="3"/>
  <c r="DH93" i="3"/>
  <c r="DH94" i="3"/>
  <c r="DH97" i="3"/>
  <c r="DH98" i="3"/>
  <c r="DH99" i="3"/>
  <c r="DH101" i="3"/>
  <c r="DH102" i="3"/>
  <c r="DH103" i="3"/>
  <c r="DH104" i="3"/>
  <c r="DH105" i="3"/>
  <c r="DH106" i="3"/>
  <c r="DH108" i="3"/>
  <c r="DH120" i="3"/>
  <c r="DH122" i="3"/>
  <c r="DH123" i="3"/>
  <c r="DH124" i="3"/>
  <c r="DH125" i="3"/>
  <c r="DH126" i="3"/>
  <c r="DH129" i="3"/>
  <c r="DH138" i="3"/>
  <c r="DC6" i="3"/>
  <c r="DC7" i="3"/>
  <c r="DC8" i="3"/>
  <c r="DC9" i="3"/>
  <c r="DC11" i="3"/>
  <c r="DC12" i="3"/>
  <c r="DC13" i="3"/>
  <c r="DC14" i="3"/>
  <c r="DC15" i="3"/>
  <c r="DC16" i="3"/>
  <c r="DC19" i="3"/>
  <c r="DC20" i="3"/>
  <c r="DC21" i="3"/>
  <c r="DC22" i="3"/>
  <c r="DC24" i="3"/>
  <c r="DC25" i="3"/>
  <c r="DC26" i="3"/>
  <c r="DC27" i="3"/>
  <c r="DC28" i="3"/>
  <c r="DC30" i="3"/>
  <c r="DC31" i="3"/>
  <c r="DC32" i="3"/>
  <c r="DC33" i="3"/>
  <c r="DC34" i="3"/>
  <c r="DC35" i="3"/>
  <c r="DC36" i="3"/>
  <c r="DC37" i="3"/>
  <c r="DC38" i="3"/>
  <c r="DC39" i="3"/>
  <c r="DC40" i="3"/>
  <c r="DC42" i="3"/>
  <c r="DC43" i="3"/>
  <c r="DC44" i="3"/>
  <c r="DC45" i="3"/>
  <c r="DC46" i="3"/>
  <c r="DC48" i="3"/>
  <c r="DC49" i="3"/>
  <c r="DC50" i="3"/>
  <c r="DC51" i="3"/>
  <c r="DC52" i="3"/>
  <c r="DC53" i="3"/>
  <c r="DC54" i="3"/>
  <c r="DC56" i="3"/>
  <c r="DC57" i="3"/>
  <c r="DC58" i="3"/>
  <c r="DC59" i="3"/>
  <c r="DC60" i="3"/>
  <c r="DC61" i="3"/>
  <c r="DC63" i="3"/>
  <c r="DC69" i="3"/>
  <c r="DC70" i="3"/>
  <c r="DC71" i="3"/>
  <c r="DC72" i="3"/>
  <c r="DC73" i="3"/>
  <c r="DC75" i="3"/>
  <c r="DC80" i="3"/>
  <c r="DC84" i="3"/>
  <c r="DC85" i="3"/>
  <c r="DC86" i="3"/>
  <c r="DC87" i="3"/>
  <c r="DC88" i="3"/>
  <c r="DC90" i="3"/>
  <c r="DC91" i="3"/>
  <c r="DC92" i="3"/>
  <c r="DC93" i="3"/>
  <c r="DC94" i="3"/>
  <c r="DC96" i="3"/>
  <c r="DC97" i="3"/>
  <c r="DC98" i="3"/>
  <c r="DC99" i="3"/>
  <c r="DC101" i="3"/>
  <c r="DC102" i="3"/>
  <c r="DC103" i="3"/>
  <c r="DC104" i="3"/>
  <c r="DC105" i="3"/>
  <c r="DC106" i="3"/>
  <c r="DC108" i="3"/>
  <c r="DC109" i="3"/>
  <c r="DC110" i="3"/>
  <c r="DC111" i="3"/>
  <c r="DC112" i="3"/>
  <c r="DC113" i="3"/>
  <c r="DC115" i="3"/>
  <c r="DC116" i="3"/>
  <c r="DC117" i="3"/>
  <c r="DC118" i="3"/>
  <c r="DC119" i="3"/>
  <c r="DC120" i="3"/>
  <c r="DC122" i="3"/>
  <c r="DC123" i="3"/>
  <c r="DC124" i="3"/>
  <c r="DC125" i="3"/>
  <c r="DC126" i="3"/>
  <c r="DC127" i="3"/>
  <c r="DC128" i="3"/>
  <c r="DC129" i="3"/>
  <c r="DC138" i="3"/>
  <c r="CI16" i="3"/>
  <c r="CI25" i="3"/>
  <c r="CI26" i="3"/>
  <c r="CI27" i="3"/>
  <c r="CI28" i="3"/>
  <c r="CI31" i="3"/>
  <c r="CI32" i="3"/>
  <c r="CI39" i="3"/>
  <c r="CI40" i="3"/>
  <c r="CI43" i="3"/>
  <c r="CI44" i="3"/>
  <c r="CI45" i="3"/>
  <c r="CI46" i="3"/>
  <c r="CI50" i="3"/>
  <c r="CI51" i="3"/>
  <c r="CI52" i="3"/>
  <c r="CI53" i="3"/>
  <c r="CI54" i="3"/>
  <c r="CI57" i="3"/>
  <c r="CI58" i="3"/>
  <c r="CI59" i="3"/>
  <c r="CI61" i="3"/>
  <c r="CI70" i="3"/>
  <c r="CI71" i="3"/>
  <c r="CI72" i="3"/>
  <c r="CI73" i="3"/>
  <c r="CI86" i="3"/>
  <c r="CI87" i="3"/>
  <c r="CI88" i="3"/>
  <c r="CI102" i="3"/>
  <c r="CI103" i="3"/>
  <c r="CI104" i="3"/>
  <c r="CI105" i="3"/>
  <c r="CI106" i="3"/>
  <c r="CI110" i="3"/>
  <c r="CI111" i="3"/>
  <c r="CI112" i="3"/>
  <c r="CI113" i="3"/>
  <c r="CI116" i="3"/>
  <c r="CI117" i="3"/>
  <c r="CI118" i="3"/>
  <c r="CI120" i="3"/>
  <c r="CI124" i="3"/>
  <c r="CI125" i="3"/>
  <c r="CI126" i="3"/>
  <c r="CI127" i="3"/>
  <c r="CI128" i="3"/>
  <c r="CI129" i="3"/>
  <c r="CD6" i="3"/>
  <c r="CD8" i="3"/>
  <c r="CD9" i="3"/>
  <c r="CD11" i="3"/>
  <c r="CD15" i="3"/>
  <c r="CD18" i="3"/>
  <c r="CD19" i="3"/>
  <c r="CD20" i="3"/>
  <c r="CD21" i="3"/>
  <c r="CD22" i="3"/>
  <c r="CD24" i="3"/>
  <c r="CD26" i="3"/>
  <c r="CD27" i="3"/>
  <c r="CD28" i="3"/>
  <c r="CD32" i="3"/>
  <c r="CD33" i="3"/>
  <c r="CD35" i="3"/>
  <c r="CD40" i="3"/>
  <c r="CD42" i="3"/>
  <c r="CD43" i="3"/>
  <c r="CD44" i="3"/>
  <c r="CD45" i="3"/>
  <c r="CD49" i="3"/>
  <c r="CD50" i="3"/>
  <c r="CD51" i="3"/>
  <c r="CD54" i="3"/>
  <c r="CD57" i="3"/>
  <c r="CD58" i="3"/>
  <c r="CD59" i="3"/>
  <c r="CD63" i="3"/>
  <c r="CD69" i="3"/>
  <c r="CD70" i="3"/>
  <c r="CD71" i="3"/>
  <c r="CD72" i="3"/>
  <c r="CD73" i="3"/>
  <c r="CD80" i="3"/>
  <c r="CD84" i="3"/>
  <c r="CD87" i="3"/>
  <c r="CD91" i="3"/>
  <c r="CD92" i="3"/>
  <c r="CD93" i="3"/>
  <c r="CD97" i="3"/>
  <c r="CD98" i="3"/>
  <c r="CD99" i="3"/>
  <c r="CD101" i="3"/>
  <c r="CD102" i="3"/>
  <c r="CD103" i="3"/>
  <c r="CD104" i="3"/>
  <c r="CD105" i="3"/>
  <c r="CD106" i="3"/>
  <c r="CD109" i="3"/>
  <c r="CD112" i="3"/>
  <c r="CD115" i="3"/>
  <c r="CD116" i="3"/>
  <c r="CD117" i="3"/>
  <c r="CD118" i="3"/>
  <c r="CD120" i="3"/>
  <c r="CD122" i="3"/>
  <c r="CD123" i="3"/>
  <c r="CD124" i="3"/>
  <c r="CD125" i="3"/>
  <c r="CD126" i="3"/>
  <c r="CD127" i="3"/>
  <c r="CD128" i="3"/>
  <c r="CD129" i="3"/>
  <c r="CD138" i="3"/>
  <c r="BY14" i="3"/>
  <c r="BY22" i="3"/>
  <c r="BY31" i="3"/>
  <c r="BY40" i="3"/>
  <c r="BY43" i="3"/>
  <c r="BY49" i="3"/>
  <c r="BY51" i="3"/>
  <c r="BY53" i="3"/>
  <c r="BY58" i="3"/>
  <c r="BY59" i="3"/>
  <c r="BY63" i="3"/>
  <c r="BY70" i="3"/>
  <c r="BY71" i="3"/>
  <c r="BY72" i="3"/>
  <c r="BY73" i="3"/>
  <c r="BY90" i="3"/>
  <c r="BY98" i="3"/>
  <c r="BY99" i="3"/>
  <c r="BY102" i="3"/>
  <c r="BY104" i="3"/>
  <c r="BY105" i="3"/>
  <c r="BY108" i="3"/>
  <c r="BY109" i="3"/>
  <c r="BY110" i="3"/>
  <c r="BY111" i="3"/>
  <c r="BY112" i="3"/>
  <c r="BY113" i="3"/>
  <c r="BY118" i="3"/>
  <c r="BY120" i="3"/>
  <c r="BY122" i="3"/>
  <c r="BY123" i="3"/>
  <c r="BY128" i="3"/>
  <c r="BY138" i="3"/>
  <c r="BT7" i="3"/>
  <c r="BT8" i="3"/>
  <c r="BT11" i="3"/>
  <c r="BT12" i="3"/>
  <c r="BT13" i="3"/>
  <c r="BT14" i="3"/>
  <c r="BT15" i="3"/>
  <c r="BT16" i="3"/>
  <c r="BT21" i="3"/>
  <c r="BT22" i="3"/>
  <c r="BT25" i="3"/>
  <c r="BT26" i="3"/>
  <c r="BT27" i="3"/>
  <c r="BT28" i="3"/>
  <c r="BT42" i="3"/>
  <c r="BT43" i="3"/>
  <c r="BT44" i="3"/>
  <c r="BT45" i="3"/>
  <c r="BT46" i="3"/>
  <c r="BT49" i="3"/>
  <c r="BT51" i="3"/>
  <c r="BT58" i="3"/>
  <c r="BT59" i="3"/>
  <c r="BT60" i="3"/>
  <c r="BT61" i="3"/>
  <c r="BT63" i="3"/>
  <c r="BT70" i="3"/>
  <c r="BT71" i="3"/>
  <c r="BT72" i="3"/>
  <c r="BT73" i="3"/>
  <c r="BT80" i="3"/>
  <c r="BT84" i="3"/>
  <c r="BT86" i="3"/>
  <c r="BT87" i="3"/>
  <c r="BT88" i="3"/>
  <c r="BT91" i="3"/>
  <c r="BT92" i="3"/>
  <c r="BT93" i="3"/>
  <c r="BT94" i="3"/>
  <c r="BT97" i="3"/>
  <c r="BT99" i="3"/>
  <c r="BT102" i="3"/>
  <c r="BT103" i="3"/>
  <c r="BT104" i="3"/>
  <c r="BT105" i="3"/>
  <c r="BT106" i="3"/>
  <c r="BT108" i="3"/>
  <c r="BT109" i="3"/>
  <c r="BT110" i="3"/>
  <c r="BT111" i="3"/>
  <c r="BT112" i="3"/>
  <c r="BT113" i="3"/>
  <c r="BT123" i="3"/>
  <c r="BT124" i="3"/>
  <c r="BT125" i="3"/>
  <c r="BT126" i="3"/>
  <c r="BT129" i="3"/>
  <c r="BO6" i="3"/>
  <c r="BO7" i="3"/>
  <c r="BO8" i="3"/>
  <c r="BO9" i="3"/>
  <c r="BO11" i="3"/>
  <c r="BO14" i="3"/>
  <c r="BO15" i="3"/>
  <c r="BO18" i="3"/>
  <c r="BO19" i="3"/>
  <c r="BO20" i="3"/>
  <c r="BO21" i="3"/>
  <c r="BO22" i="3"/>
  <c r="BO24" i="3"/>
  <c r="BO25" i="3"/>
  <c r="BO26" i="3"/>
  <c r="BO27" i="3"/>
  <c r="BO28" i="3"/>
  <c r="BO30" i="3"/>
  <c r="BO31" i="3"/>
  <c r="BO33" i="3"/>
  <c r="BO37" i="3"/>
  <c r="BO40" i="3"/>
  <c r="BO42" i="3"/>
  <c r="BO43" i="3"/>
  <c r="BO44" i="3"/>
  <c r="BO45" i="3"/>
  <c r="BO46" i="3"/>
  <c r="BO48" i="3"/>
  <c r="BO49" i="3"/>
  <c r="BO51" i="3"/>
  <c r="BO53" i="3"/>
  <c r="BO56" i="3"/>
  <c r="BO57" i="3"/>
  <c r="BO58" i="3"/>
  <c r="BO59" i="3"/>
  <c r="BO61" i="3"/>
  <c r="BO63" i="3"/>
  <c r="BO69" i="3"/>
  <c r="BO70" i="3"/>
  <c r="BO71" i="3"/>
  <c r="BO72" i="3"/>
  <c r="BO73" i="3"/>
  <c r="BO75" i="3"/>
  <c r="BO80" i="3"/>
  <c r="BO84" i="3"/>
  <c r="BO85" i="3"/>
  <c r="BO87" i="3"/>
  <c r="BO88" i="3"/>
  <c r="BO91" i="3"/>
  <c r="BO92" i="3"/>
  <c r="BO93" i="3"/>
  <c r="BO94" i="3"/>
  <c r="BO96" i="3"/>
  <c r="BO97" i="3"/>
  <c r="BO98" i="3"/>
  <c r="BO99" i="3"/>
  <c r="BO102" i="3"/>
  <c r="BO103" i="3"/>
  <c r="BO104" i="3"/>
  <c r="BO105" i="3"/>
  <c r="BO106" i="3"/>
  <c r="BO108" i="3"/>
  <c r="BO109" i="3"/>
  <c r="BO110" i="3"/>
  <c r="BO111" i="3"/>
  <c r="BO112" i="3"/>
  <c r="BO113" i="3"/>
  <c r="BO115" i="3"/>
  <c r="BO116" i="3"/>
  <c r="BO117" i="3"/>
  <c r="BO118" i="3"/>
  <c r="BO119" i="3"/>
  <c r="BO120" i="3"/>
  <c r="BO122" i="3"/>
  <c r="BO123" i="3"/>
  <c r="BO124" i="3"/>
  <c r="BO125" i="3"/>
  <c r="BO126" i="3"/>
  <c r="BO127" i="3"/>
  <c r="BO128" i="3"/>
  <c r="BO129" i="3"/>
  <c r="BO138" i="3"/>
  <c r="BJ6" i="3"/>
  <c r="BJ7" i="3"/>
  <c r="BJ8" i="3"/>
  <c r="BJ9" i="3"/>
  <c r="BJ18" i="3"/>
  <c r="BJ19" i="3"/>
  <c r="BJ20" i="3"/>
  <c r="BJ21" i="3"/>
  <c r="BJ22" i="3"/>
  <c r="BJ25" i="3"/>
  <c r="BJ26" i="3"/>
  <c r="BJ28" i="3"/>
  <c r="BJ30" i="3"/>
  <c r="BJ32" i="3"/>
  <c r="BJ34" i="3"/>
  <c r="BJ35" i="3"/>
  <c r="BJ37" i="3"/>
  <c r="BJ39" i="3"/>
  <c r="BJ40" i="3"/>
  <c r="BJ45" i="3"/>
  <c r="BJ46" i="3"/>
  <c r="BJ49" i="3"/>
  <c r="BJ50" i="3"/>
  <c r="BJ51" i="3"/>
  <c r="BJ56" i="3"/>
  <c r="BJ63" i="3"/>
  <c r="BJ69" i="3"/>
  <c r="BJ70" i="3"/>
  <c r="BJ72" i="3"/>
  <c r="BJ73" i="3"/>
  <c r="BJ75" i="3"/>
  <c r="BJ80" i="3"/>
  <c r="BJ91" i="3"/>
  <c r="BJ94" i="3"/>
  <c r="BJ96" i="3"/>
  <c r="BJ101" i="3"/>
  <c r="BJ103" i="3"/>
  <c r="BJ104" i="3"/>
  <c r="BJ105" i="3"/>
  <c r="BJ106" i="3"/>
  <c r="BJ111" i="3"/>
  <c r="BJ112" i="3"/>
  <c r="BJ118" i="3"/>
  <c r="BJ120" i="3"/>
  <c r="BJ124" i="3"/>
  <c r="BJ125" i="3"/>
  <c r="BJ127" i="3"/>
  <c r="BJ128" i="3"/>
  <c r="BJ138" i="3"/>
  <c r="BE6" i="3"/>
  <c r="BE11" i="3"/>
  <c r="BE12" i="3"/>
  <c r="BE13" i="3"/>
  <c r="BE15" i="3"/>
  <c r="BE18" i="3"/>
  <c r="BE19" i="3"/>
  <c r="BE20" i="3"/>
  <c r="BE21" i="3"/>
  <c r="BE22" i="3"/>
  <c r="BE26" i="3"/>
  <c r="BE27" i="3"/>
  <c r="BE28" i="3"/>
  <c r="BE30" i="3"/>
  <c r="BE31" i="3"/>
  <c r="BE32" i="3"/>
  <c r="BE33" i="3"/>
  <c r="BE35" i="3"/>
  <c r="BE37" i="3"/>
  <c r="BE38" i="3"/>
  <c r="BE39" i="3"/>
  <c r="BE40" i="3"/>
  <c r="BE42" i="3"/>
  <c r="BE43" i="3"/>
  <c r="BE44" i="3"/>
  <c r="BE45" i="3"/>
  <c r="BE46" i="3"/>
  <c r="BE51" i="3"/>
  <c r="BE54" i="3"/>
  <c r="BE57" i="3"/>
  <c r="BE58" i="3"/>
  <c r="BE59" i="3"/>
  <c r="BE63" i="3"/>
  <c r="BE69" i="3"/>
  <c r="BE70" i="3"/>
  <c r="BE71" i="3"/>
  <c r="BE72" i="3"/>
  <c r="BE73" i="3"/>
  <c r="BE75" i="3"/>
  <c r="BE80" i="3"/>
  <c r="BE85" i="3"/>
  <c r="BE90" i="3"/>
  <c r="BE91" i="3"/>
  <c r="BE96" i="3"/>
  <c r="BE97" i="3"/>
  <c r="BE99" i="3"/>
  <c r="BE101" i="3"/>
  <c r="BE102" i="3"/>
  <c r="BE104" i="3"/>
  <c r="BE108" i="3"/>
  <c r="BE109" i="3"/>
  <c r="BE110" i="3"/>
  <c r="BE111" i="3"/>
  <c r="BE112" i="3"/>
  <c r="BE115" i="3"/>
  <c r="BE116" i="3"/>
  <c r="BE117" i="3"/>
  <c r="BE118" i="3"/>
  <c r="BE119" i="3"/>
  <c r="BE120" i="3"/>
  <c r="BE124" i="3"/>
  <c r="BE126" i="3"/>
  <c r="BE138" i="3"/>
  <c r="AZ7" i="3"/>
  <c r="AZ8" i="3"/>
  <c r="AZ9" i="3"/>
  <c r="AZ14" i="3"/>
  <c r="AZ15" i="3"/>
  <c r="AZ16" i="3"/>
  <c r="AZ20" i="3"/>
  <c r="AZ21" i="3"/>
  <c r="AZ22" i="3"/>
  <c r="AZ25" i="3"/>
  <c r="AZ26" i="3"/>
  <c r="AZ27" i="3"/>
  <c r="AZ28" i="3"/>
  <c r="AZ30" i="3"/>
  <c r="AZ31" i="3"/>
  <c r="AZ32" i="3"/>
  <c r="AZ33" i="3"/>
  <c r="AZ34" i="3"/>
  <c r="AZ35" i="3"/>
  <c r="AZ36" i="3"/>
  <c r="AZ37" i="3"/>
  <c r="AZ38" i="3"/>
  <c r="AZ39" i="3"/>
  <c r="AZ40" i="3"/>
  <c r="AZ43" i="3"/>
  <c r="AZ44" i="3"/>
  <c r="AZ45" i="3"/>
  <c r="AZ46" i="3"/>
  <c r="AZ49" i="3"/>
  <c r="AZ50" i="3"/>
  <c r="AZ51" i="3"/>
  <c r="AZ52" i="3"/>
  <c r="AZ53" i="3"/>
  <c r="AZ54" i="3"/>
  <c r="AZ57" i="3"/>
  <c r="AZ58" i="3"/>
  <c r="AZ59" i="3"/>
  <c r="AZ60" i="3"/>
  <c r="AZ61" i="3"/>
  <c r="AZ70" i="3"/>
  <c r="AZ71" i="3"/>
  <c r="AZ72" i="3"/>
  <c r="AZ73" i="3"/>
  <c r="AZ86" i="3"/>
  <c r="AZ87" i="3"/>
  <c r="AZ88" i="3"/>
  <c r="AZ91" i="3"/>
  <c r="AZ92" i="3"/>
  <c r="AZ93" i="3"/>
  <c r="AZ94" i="3"/>
  <c r="AZ97" i="3"/>
  <c r="AZ98" i="3"/>
  <c r="AZ99" i="3"/>
  <c r="AZ102" i="3"/>
  <c r="AZ103" i="3"/>
  <c r="AZ104" i="3"/>
  <c r="AZ105" i="3"/>
  <c r="AZ106" i="3"/>
  <c r="AZ109" i="3"/>
  <c r="AZ110" i="3"/>
  <c r="AZ111" i="3"/>
  <c r="AZ112" i="3"/>
  <c r="AZ113" i="3"/>
  <c r="AZ116" i="3"/>
  <c r="AZ117" i="3"/>
  <c r="AZ118" i="3"/>
  <c r="AZ119" i="3"/>
  <c r="AZ120" i="3"/>
  <c r="AZ123" i="3"/>
  <c r="AZ124" i="3"/>
  <c r="AZ125" i="3"/>
  <c r="AZ126" i="3"/>
  <c r="AZ127" i="3"/>
  <c r="AZ128" i="3"/>
  <c r="AZ129" i="3"/>
  <c r="AP6" i="3"/>
  <c r="AP11" i="3"/>
  <c r="AP12" i="3"/>
  <c r="AP13" i="3"/>
  <c r="AP14" i="3"/>
  <c r="AP15" i="3"/>
  <c r="AP16" i="3"/>
  <c r="AP18" i="3"/>
  <c r="AP19" i="3"/>
  <c r="AP20" i="3"/>
  <c r="AP21" i="3"/>
  <c r="AP22" i="3"/>
  <c r="AP24" i="3"/>
  <c r="AP32" i="3"/>
  <c r="AP33" i="3"/>
  <c r="AP34" i="3"/>
  <c r="AP35" i="3"/>
  <c r="AP38" i="3"/>
  <c r="AP40" i="3"/>
  <c r="AP42" i="3"/>
  <c r="AP48" i="3"/>
  <c r="AP51" i="3"/>
  <c r="AP56" i="3"/>
  <c r="AP63" i="3"/>
  <c r="AP69" i="3"/>
  <c r="AP70" i="3"/>
  <c r="AP71" i="3"/>
  <c r="AP72" i="3"/>
  <c r="AP73" i="3"/>
  <c r="AP75" i="3"/>
  <c r="AP80" i="3"/>
  <c r="AP84" i="3"/>
  <c r="AP85" i="3"/>
  <c r="AP86" i="3"/>
  <c r="AP87" i="3"/>
  <c r="AP90" i="3"/>
  <c r="AP91" i="3"/>
  <c r="AP92" i="3"/>
  <c r="AP93" i="3"/>
  <c r="AP94" i="3"/>
  <c r="AP96" i="3"/>
  <c r="AP101" i="3"/>
  <c r="AP102" i="3"/>
  <c r="AP103" i="3"/>
  <c r="AP104" i="3"/>
  <c r="AP105" i="3"/>
  <c r="AP108" i="3"/>
  <c r="AP109" i="3"/>
  <c r="AP110" i="3"/>
  <c r="AP111" i="3"/>
  <c r="AP112" i="3"/>
  <c r="AP113" i="3"/>
  <c r="AP115" i="3"/>
  <c r="AP116" i="3"/>
  <c r="AP119" i="3"/>
  <c r="AP120" i="3"/>
  <c r="AP123" i="3"/>
  <c r="AP138" i="3"/>
  <c r="AA9" i="3"/>
  <c r="AA11" i="3"/>
  <c r="AA12" i="3"/>
  <c r="AA24" i="3"/>
  <c r="AA25" i="3"/>
  <c r="AA26" i="3"/>
  <c r="AA28" i="3"/>
  <c r="AA37" i="3"/>
  <c r="AA38" i="3"/>
  <c r="AA39" i="3"/>
  <c r="AA48" i="3"/>
  <c r="AA49" i="3"/>
  <c r="AA52" i="3"/>
  <c r="AA53" i="3"/>
  <c r="AA54" i="3"/>
  <c r="AA56" i="3"/>
  <c r="AA57" i="3"/>
  <c r="AA58" i="3"/>
  <c r="AA59" i="3"/>
  <c r="AA60" i="3"/>
  <c r="AA61" i="3"/>
  <c r="AA63" i="3"/>
  <c r="AA69" i="3"/>
  <c r="AA70" i="3"/>
  <c r="AA71" i="3"/>
  <c r="AA73" i="3"/>
  <c r="AA80" i="3"/>
  <c r="AA84" i="3"/>
  <c r="AA85" i="3"/>
  <c r="AA86" i="3"/>
  <c r="AA87" i="3"/>
  <c r="AA88" i="3"/>
  <c r="AA90" i="3"/>
  <c r="AA91" i="3"/>
  <c r="AA92" i="3"/>
  <c r="AA93" i="3"/>
  <c r="AA94" i="3"/>
  <c r="AA96" i="3"/>
  <c r="AA97" i="3"/>
  <c r="AA99" i="3"/>
  <c r="AA101" i="3"/>
  <c r="AA102" i="3"/>
  <c r="AA103" i="3"/>
  <c r="AA104" i="3"/>
  <c r="AA105" i="3"/>
  <c r="AA106" i="3"/>
  <c r="AA108" i="3"/>
  <c r="AA109" i="3"/>
  <c r="AA110" i="3"/>
  <c r="AA111" i="3"/>
  <c r="AA113" i="3"/>
  <c r="AA115" i="3"/>
  <c r="AA116" i="3"/>
  <c r="AA117" i="3"/>
  <c r="AA118" i="3"/>
  <c r="AA119" i="3"/>
  <c r="AA120" i="3"/>
  <c r="AA122" i="3"/>
  <c r="AA123" i="3"/>
  <c r="AA124" i="3"/>
  <c r="AA125" i="3"/>
  <c r="AA126" i="3"/>
  <c r="AA128" i="3"/>
  <c r="AA129" i="3"/>
  <c r="AA138" i="3"/>
  <c r="V6" i="3"/>
  <c r="V11" i="3"/>
  <c r="V12" i="3"/>
  <c r="V13" i="3"/>
  <c r="V18" i="3"/>
  <c r="V19" i="3"/>
  <c r="AU70" i="3"/>
  <c r="DP74" i="3"/>
  <c r="DH137" i="3"/>
  <c r="DH100" i="3"/>
  <c r="DH68" i="3"/>
  <c r="DC137" i="3"/>
  <c r="DC130" i="3"/>
  <c r="DC121" i="3"/>
  <c r="DC114" i="3"/>
  <c r="DC107" i="3"/>
  <c r="DC100" i="3"/>
  <c r="DC95" i="3"/>
  <c r="DC89" i="3"/>
  <c r="DC83" i="3"/>
  <c r="DC79" i="3"/>
  <c r="DC74" i="3"/>
  <c r="DC68" i="3"/>
  <c r="DC62" i="3"/>
  <c r="DC55" i="3"/>
  <c r="DC47" i="3"/>
  <c r="DC41" i="3"/>
  <c r="DC29" i="3"/>
  <c r="DC10" i="3"/>
  <c r="DC5" i="3"/>
  <c r="CD79" i="3"/>
  <c r="AS145" i="3" l="1"/>
  <c r="BT107" i="3"/>
  <c r="BT62" i="3"/>
  <c r="BT41" i="3"/>
  <c r="BT10" i="3"/>
  <c r="BO137" i="3"/>
  <c r="BO130" i="3"/>
  <c r="BO121" i="3"/>
  <c r="BO95" i="3"/>
  <c r="BO79" i="3"/>
  <c r="BO74" i="3"/>
  <c r="BO68" i="3"/>
  <c r="BO62" i="3"/>
  <c r="BO41" i="3"/>
  <c r="BO23" i="3"/>
  <c r="BO17" i="3"/>
  <c r="BO5" i="3"/>
  <c r="BJ17" i="3"/>
  <c r="BE114" i="3"/>
  <c r="BE68" i="3"/>
  <c r="BE41" i="3"/>
  <c r="BE17" i="3"/>
  <c r="E5" i="3"/>
  <c r="E142" i="3" s="1"/>
  <c r="AP137" i="3"/>
  <c r="AP74" i="3"/>
  <c r="AP68" i="3"/>
  <c r="AP17" i="3"/>
  <c r="AA79" i="3"/>
  <c r="AU72" i="3"/>
  <c r="AU73" i="3"/>
  <c r="AU111" i="3"/>
  <c r="AU112" i="3"/>
  <c r="BJ5" i="3" l="1"/>
  <c r="AU51" i="3"/>
  <c r="L9" i="3"/>
  <c r="L7" i="3"/>
  <c r="L8" i="3"/>
  <c r="BO107" i="3"/>
  <c r="BN79" i="3"/>
  <c r="BN62" i="3"/>
  <c r="BN41" i="3"/>
  <c r="L65" i="3"/>
  <c r="L77" i="3"/>
  <c r="L76" i="3"/>
  <c r="L81" i="3"/>
  <c r="BN107" i="3" l="1"/>
  <c r="I145" i="3"/>
  <c r="L23" i="3"/>
  <c r="L29" i="3"/>
  <c r="E144" i="3"/>
  <c r="K67" i="3"/>
  <c r="L100" i="3"/>
  <c r="L128" i="3"/>
  <c r="L124" i="3"/>
  <c r="L122" i="3"/>
  <c r="L117" i="3"/>
  <c r="L112" i="3"/>
  <c r="L6" i="3"/>
  <c r="L129" i="3"/>
  <c r="L127" i="3"/>
  <c r="L125" i="3"/>
  <c r="L123" i="3"/>
  <c r="L120" i="3"/>
  <c r="L118" i="3"/>
  <c r="L116" i="3"/>
  <c r="L113" i="3"/>
  <c r="L111" i="3"/>
  <c r="L109" i="3"/>
  <c r="L106" i="3"/>
  <c r="L104" i="3"/>
  <c r="L102" i="3"/>
  <c r="L99" i="3"/>
  <c r="L97" i="3"/>
  <c r="L94" i="3"/>
  <c r="L92" i="3"/>
  <c r="L90" i="3"/>
  <c r="L87" i="3"/>
  <c r="L85" i="3"/>
  <c r="L80" i="3"/>
  <c r="L75" i="3"/>
  <c r="L72" i="3"/>
  <c r="L70" i="3"/>
  <c r="L61" i="3"/>
  <c r="L59" i="3"/>
  <c r="L57" i="3"/>
  <c r="L54" i="3"/>
  <c r="L52" i="3"/>
  <c r="L50" i="3"/>
  <c r="L48" i="3"/>
  <c r="L45" i="3"/>
  <c r="L43" i="3"/>
  <c r="L40" i="3"/>
  <c r="L38" i="3"/>
  <c r="L36" i="3"/>
  <c r="L34" i="3"/>
  <c r="L32" i="3"/>
  <c r="L30" i="3"/>
  <c r="L27" i="3"/>
  <c r="L25" i="3"/>
  <c r="L22" i="3"/>
  <c r="L20" i="3"/>
  <c r="L18" i="3"/>
  <c r="L15" i="3"/>
  <c r="L13" i="3"/>
  <c r="L11" i="3"/>
  <c r="L138" i="3"/>
  <c r="L126" i="3"/>
  <c r="L119" i="3"/>
  <c r="L115" i="3"/>
  <c r="L110" i="3"/>
  <c r="L108" i="3"/>
  <c r="L105" i="3"/>
  <c r="L103" i="3"/>
  <c r="L101" i="3"/>
  <c r="L98" i="3"/>
  <c r="L96" i="3"/>
  <c r="L93" i="3"/>
  <c r="L91" i="3"/>
  <c r="L88" i="3"/>
  <c r="L86" i="3"/>
  <c r="L84" i="3"/>
  <c r="L73" i="3"/>
  <c r="L71" i="3"/>
  <c r="L69" i="3"/>
  <c r="L63" i="3"/>
  <c r="L60" i="3"/>
  <c r="L58" i="3"/>
  <c r="L56" i="3"/>
  <c r="L53" i="3"/>
  <c r="L51" i="3"/>
  <c r="L49" i="3"/>
  <c r="L46" i="3"/>
  <c r="L44" i="3"/>
  <c r="L42" i="3"/>
  <c r="L39" i="3"/>
  <c r="L37" i="3"/>
  <c r="L35" i="3"/>
  <c r="L33" i="3"/>
  <c r="L31" i="3"/>
  <c r="L28" i="3"/>
  <c r="L26" i="3"/>
  <c r="L24" i="3"/>
  <c r="L21" i="3"/>
  <c r="L19" i="3"/>
  <c r="L16" i="3"/>
  <c r="L14" i="3"/>
  <c r="L12" i="3"/>
  <c r="L121" i="3"/>
  <c r="L68" i="3"/>
  <c r="L55" i="3"/>
  <c r="L41" i="3"/>
  <c r="L114" i="3"/>
  <c r="L95" i="3"/>
  <c r="L89" i="3"/>
  <c r="L83" i="3"/>
  <c r="L47" i="3"/>
  <c r="L17" i="3"/>
  <c r="L10" i="3"/>
  <c r="L144" i="3" l="1"/>
  <c r="E145" i="3"/>
  <c r="L145" i="3"/>
  <c r="L139" i="3"/>
  <c r="L141" i="3"/>
  <c r="L137" i="3"/>
  <c r="L140" i="3"/>
  <c r="L130" i="3"/>
  <c r="K82" i="3"/>
  <c r="L79" i="3"/>
  <c r="L82" i="3"/>
  <c r="K78" i="3"/>
  <c r="L74" i="3"/>
  <c r="L78" i="3"/>
  <c r="L67" i="3"/>
  <c r="L66" i="3"/>
  <c r="L62" i="3"/>
  <c r="L64" i="3"/>
  <c r="L5" i="3"/>
  <c r="K60" i="3" l="1"/>
  <c r="K58" i="3"/>
  <c r="K61" i="3"/>
  <c r="K59" i="3"/>
  <c r="K57" i="3"/>
  <c r="K56" i="3"/>
  <c r="A123" i="3"/>
  <c r="A124" i="3" s="1"/>
  <c r="A125" i="3" s="1"/>
  <c r="A126" i="3" s="1"/>
  <c r="A127" i="3" s="1"/>
  <c r="A128" i="3" s="1"/>
  <c r="A129" i="3" s="1"/>
  <c r="A116" i="3"/>
  <c r="A117" i="3" s="1"/>
  <c r="A118" i="3" s="1"/>
  <c r="A119" i="3" s="1"/>
  <c r="A120" i="3" s="1"/>
  <c r="A109" i="3"/>
  <c r="A110" i="3" s="1"/>
  <c r="A111" i="3" s="1"/>
  <c r="A112" i="3" s="1"/>
  <c r="A113" i="3" s="1"/>
  <c r="A102" i="3"/>
  <c r="A103" i="3" s="1"/>
  <c r="A104" i="3" s="1"/>
  <c r="A105" i="3" s="1"/>
  <c r="A106" i="3" s="1"/>
  <c r="A97" i="3"/>
  <c r="A98" i="3" s="1"/>
  <c r="A99" i="3" s="1"/>
  <c r="A91" i="3"/>
  <c r="A92" i="3" s="1"/>
  <c r="A93" i="3" s="1"/>
  <c r="A94" i="3" s="1"/>
  <c r="A85" i="3"/>
  <c r="A86" i="3" s="1"/>
  <c r="A87" i="3" s="1"/>
  <c r="A88" i="3" s="1"/>
  <c r="A70" i="3"/>
  <c r="A71" i="3" s="1"/>
  <c r="A72" i="3" s="1"/>
  <c r="A73" i="3" s="1"/>
  <c r="A57" i="3"/>
  <c r="A58" i="3" s="1"/>
  <c r="A59" i="3" s="1"/>
  <c r="A60" i="3" s="1"/>
  <c r="A61" i="3" s="1"/>
  <c r="A49" i="3"/>
  <c r="A50" i="3" s="1"/>
  <c r="A51" i="3" s="1"/>
  <c r="A52" i="3" s="1"/>
  <c r="A53" i="3" s="1"/>
  <c r="A54" i="3" s="1"/>
  <c r="A42" i="3"/>
  <c r="A43" i="3" s="1"/>
  <c r="A44" i="3" s="1"/>
  <c r="A45" i="3" s="1"/>
  <c r="A46" i="3" s="1"/>
  <c r="A30" i="3"/>
  <c r="U22" i="3" l="1"/>
  <c r="U21" i="3"/>
  <c r="U20" i="3"/>
  <c r="U19" i="3"/>
  <c r="U18" i="3"/>
  <c r="U16" i="3"/>
  <c r="U15" i="3"/>
  <c r="U14" i="3"/>
  <c r="U13" i="3"/>
  <c r="U12" i="3"/>
  <c r="U9" i="3"/>
  <c r="U8" i="3"/>
  <c r="U7" i="3"/>
  <c r="U6" i="3"/>
  <c r="V29" i="3"/>
  <c r="V17" i="3"/>
  <c r="V10" i="3"/>
  <c r="V5" i="3"/>
  <c r="K81" i="3"/>
  <c r="K76" i="3"/>
  <c r="K77" i="3"/>
  <c r="K65" i="3"/>
  <c r="K66" i="3" l="1"/>
  <c r="K64" i="3"/>
  <c r="H144" i="3"/>
  <c r="U17" i="3"/>
  <c r="U10" i="3"/>
  <c r="U5" i="3"/>
  <c r="CD17" i="3"/>
  <c r="CD68" i="3"/>
  <c r="CD100" i="3"/>
  <c r="CD121" i="3"/>
  <c r="Z138" i="3"/>
  <c r="W137" i="3" s="1"/>
  <c r="AA137" i="3"/>
  <c r="AP130" i="3"/>
  <c r="AA130" i="3"/>
  <c r="Z129" i="3"/>
  <c r="Z128" i="3"/>
  <c r="Z127" i="3"/>
  <c r="Z124" i="3"/>
  <c r="Z123" i="3"/>
  <c r="AA121" i="3"/>
  <c r="Z120" i="3"/>
  <c r="Z119" i="3"/>
  <c r="Z118" i="3"/>
  <c r="Z117" i="3"/>
  <c r="Z116" i="3"/>
  <c r="Z115" i="3"/>
  <c r="DP114" i="3"/>
  <c r="BO114" i="3"/>
  <c r="Z113" i="3"/>
  <c r="Z112" i="3"/>
  <c r="Z111" i="3"/>
  <c r="Z110" i="3"/>
  <c r="Z109" i="3"/>
  <c r="Z108" i="3"/>
  <c r="DH107" i="3"/>
  <c r="BY107" i="3"/>
  <c r="AP107" i="3"/>
  <c r="AA107" i="3"/>
  <c r="Z106" i="3"/>
  <c r="Z105" i="3"/>
  <c r="Z104" i="3"/>
  <c r="Z103" i="3"/>
  <c r="Z102" i="3"/>
  <c r="Z101" i="3"/>
  <c r="AP100" i="3"/>
  <c r="Z99" i="3"/>
  <c r="Z98" i="3"/>
  <c r="Z96" i="3"/>
  <c r="DP95" i="3"/>
  <c r="Z94" i="3"/>
  <c r="Z93" i="3"/>
  <c r="Z92" i="3"/>
  <c r="Z91" i="3"/>
  <c r="Z90" i="3"/>
  <c r="DH89" i="3"/>
  <c r="AP89" i="3"/>
  <c r="Z88" i="3"/>
  <c r="Z87" i="3"/>
  <c r="Z86" i="3"/>
  <c r="Z85" i="3"/>
  <c r="Z84" i="3"/>
  <c r="Z80" i="3"/>
  <c r="DH79" i="3"/>
  <c r="BJ79" i="3"/>
  <c r="AP79" i="3"/>
  <c r="Z73" i="3"/>
  <c r="Z71" i="3"/>
  <c r="Z70" i="3"/>
  <c r="Z69" i="3"/>
  <c r="BJ68" i="3"/>
  <c r="Z63" i="3"/>
  <c r="DH62" i="3"/>
  <c r="AP62" i="3"/>
  <c r="AA62" i="3"/>
  <c r="Z61" i="3"/>
  <c r="Z60" i="3"/>
  <c r="Z59" i="3"/>
  <c r="Z58" i="3"/>
  <c r="Z57" i="3"/>
  <c r="Z56" i="3"/>
  <c r="Z54" i="3"/>
  <c r="Z53" i="3"/>
  <c r="Z52" i="3"/>
  <c r="Z51" i="3"/>
  <c r="Z50" i="3"/>
  <c r="Z49" i="3"/>
  <c r="Z48" i="3"/>
  <c r="DP41" i="3"/>
  <c r="AZ29" i="3"/>
  <c r="DP23" i="3"/>
  <c r="DC23" i="3"/>
  <c r="AP10" i="3"/>
  <c r="K144" i="3" l="1"/>
  <c r="BU142" i="3"/>
  <c r="BU144" i="3"/>
  <c r="M145" i="3"/>
  <c r="M10" i="3"/>
  <c r="M144" i="3"/>
  <c r="DP68" i="3"/>
  <c r="C145" i="3"/>
  <c r="AA114" i="3"/>
  <c r="AA100" i="3"/>
  <c r="AA95" i="3"/>
  <c r="AA89" i="3"/>
  <c r="AA83" i="3"/>
  <c r="AA68" i="3"/>
  <c r="AA55" i="3"/>
  <c r="AA47" i="3"/>
  <c r="C144" i="3"/>
  <c r="H145" i="3"/>
  <c r="K145" i="3" s="1"/>
  <c r="BT79" i="3"/>
  <c r="CD95" i="3"/>
  <c r="BT130" i="3"/>
  <c r="K29" i="3"/>
  <c r="K41" i="3"/>
  <c r="K49" i="3"/>
  <c r="Z79" i="3"/>
  <c r="K27" i="3"/>
  <c r="K86" i="3"/>
  <c r="K127" i="3"/>
  <c r="Z83" i="3"/>
  <c r="K99" i="3"/>
  <c r="K103" i="3"/>
  <c r="K6" i="3"/>
  <c r="K7" i="3"/>
  <c r="K14" i="3"/>
  <c r="K37" i="3"/>
  <c r="K42" i="3"/>
  <c r="K53" i="3"/>
  <c r="Z55" i="3"/>
  <c r="K94" i="3"/>
  <c r="K118" i="3"/>
  <c r="Z121" i="3"/>
  <c r="K123" i="3"/>
  <c r="K33" i="3"/>
  <c r="K46" i="3"/>
  <c r="Z89" i="3"/>
  <c r="K90" i="3"/>
  <c r="K112" i="3"/>
  <c r="Z114" i="3"/>
  <c r="K84" i="3"/>
  <c r="K88" i="3"/>
  <c r="K92" i="3"/>
  <c r="Z95" i="3"/>
  <c r="K97" i="3"/>
  <c r="Z100" i="3"/>
  <c r="K9" i="3"/>
  <c r="K15" i="3"/>
  <c r="K18" i="3"/>
  <c r="K21" i="3"/>
  <c r="K24" i="3"/>
  <c r="K26" i="3"/>
  <c r="K31" i="3"/>
  <c r="K35" i="3"/>
  <c r="K39" i="3"/>
  <c r="K44" i="3"/>
  <c r="K51" i="3"/>
  <c r="Z62" i="3"/>
  <c r="K101" i="3"/>
  <c r="K105" i="3"/>
  <c r="Z107" i="3"/>
  <c r="K110" i="3"/>
  <c r="K116" i="3"/>
  <c r="K120" i="3"/>
  <c r="K125" i="3"/>
  <c r="Z130" i="3"/>
  <c r="K8" i="3"/>
  <c r="K11" i="3"/>
  <c r="K12" i="3"/>
  <c r="K13" i="3"/>
  <c r="K16" i="3"/>
  <c r="K19" i="3"/>
  <c r="K20" i="3"/>
  <c r="K22" i="3"/>
  <c r="K25" i="3"/>
  <c r="K28" i="3"/>
  <c r="K30" i="3"/>
  <c r="K32" i="3"/>
  <c r="K34" i="3"/>
  <c r="K36" i="3"/>
  <c r="K38" i="3"/>
  <c r="K40" i="3"/>
  <c r="K43" i="3"/>
  <c r="K45" i="3"/>
  <c r="Z47" i="3"/>
  <c r="K48" i="3"/>
  <c r="K50" i="3"/>
  <c r="K52" i="3"/>
  <c r="K54" i="3"/>
  <c r="K63" i="3"/>
  <c r="Z68" i="3"/>
  <c r="K69" i="3"/>
  <c r="K70" i="3"/>
  <c r="K71" i="3"/>
  <c r="K72" i="3"/>
  <c r="K73" i="3"/>
  <c r="K75" i="3"/>
  <c r="K80" i="3"/>
  <c r="K85" i="3"/>
  <c r="K87" i="3"/>
  <c r="K91" i="3"/>
  <c r="K93" i="3"/>
  <c r="K96" i="3"/>
  <c r="K98" i="3"/>
  <c r="K102" i="3"/>
  <c r="K104" i="3"/>
  <c r="K106" i="3"/>
  <c r="K108" i="3"/>
  <c r="K109" i="3"/>
  <c r="K111" i="3"/>
  <c r="K113" i="3"/>
  <c r="K115" i="3"/>
  <c r="K117" i="3"/>
  <c r="K119" i="3"/>
  <c r="K122" i="3"/>
  <c r="K124" i="3"/>
  <c r="K126" i="3"/>
  <c r="K128" i="3"/>
  <c r="K129" i="3"/>
  <c r="Z137" i="3"/>
  <c r="C142" i="3" l="1"/>
  <c r="AQ142" i="3"/>
  <c r="H142" i="3"/>
  <c r="K137" i="3"/>
  <c r="K55" i="3"/>
  <c r="K23" i="3"/>
  <c r="K10" i="3"/>
  <c r="K5" i="3"/>
  <c r="K121" i="3"/>
  <c r="K47" i="3"/>
  <c r="K130" i="3"/>
  <c r="K89" i="3"/>
  <c r="K79" i="3"/>
  <c r="K68" i="3"/>
  <c r="K17" i="3"/>
  <c r="K100" i="3"/>
  <c r="K95" i="3"/>
  <c r="K114" i="3"/>
  <c r="K83" i="3"/>
  <c r="K74" i="3"/>
  <c r="K62" i="3"/>
  <c r="CD39" i="3" l="1"/>
  <c r="G11" i="3" l="1"/>
  <c r="G15" i="3"/>
  <c r="G14" i="3"/>
  <c r="D10" i="3"/>
  <c r="G10" i="3" s="1"/>
  <c r="F11" i="3"/>
  <c r="G13" i="3"/>
  <c r="F13" i="3"/>
  <c r="G12" i="3"/>
  <c r="F12" i="3"/>
  <c r="F15" i="3"/>
  <c r="G16" i="3"/>
  <c r="F16" i="3"/>
  <c r="F14" i="3"/>
  <c r="F10" i="3" l="1"/>
  <c r="G8" i="3"/>
  <c r="G7" i="3"/>
  <c r="F8" i="3"/>
  <c r="G9" i="3"/>
  <c r="F9" i="3"/>
  <c r="G6" i="3"/>
  <c r="F6" i="3"/>
  <c r="D5" i="3"/>
  <c r="G5" i="3" s="1"/>
  <c r="F7" i="3"/>
  <c r="G18" i="3"/>
  <c r="G22" i="3"/>
  <c r="G19" i="3"/>
  <c r="G20" i="3"/>
  <c r="G21" i="3"/>
  <c r="F19" i="3"/>
  <c r="F21" i="3"/>
  <c r="D17" i="3"/>
  <c r="G17" i="3" s="1"/>
  <c r="F22" i="3"/>
  <c r="F18" i="3"/>
  <c r="F20" i="3"/>
  <c r="F17" i="3" l="1"/>
  <c r="G26" i="3"/>
  <c r="G28" i="3"/>
  <c r="G25" i="3"/>
  <c r="F25" i="3"/>
  <c r="F26" i="3"/>
  <c r="F28" i="3"/>
  <c r="F27" i="3"/>
  <c r="G27" i="3"/>
  <c r="D23" i="3"/>
  <c r="F23" i="3" s="1"/>
  <c r="G24" i="3"/>
  <c r="F24" i="3"/>
  <c r="G23" i="3" l="1"/>
  <c r="G36" i="3"/>
  <c r="G40" i="3"/>
  <c r="G31" i="3"/>
  <c r="G35" i="3"/>
  <c r="G39" i="3"/>
  <c r="G30" i="3"/>
  <c r="D29" i="3"/>
  <c r="F30" i="3"/>
  <c r="G32" i="3"/>
  <c r="F32" i="3"/>
  <c r="F40" i="3"/>
  <c r="G33" i="3"/>
  <c r="G34" i="3"/>
  <c r="F34" i="3"/>
  <c r="G38" i="3"/>
  <c r="F36" i="3"/>
  <c r="F31" i="3"/>
  <c r="F39" i="3"/>
  <c r="F37" i="3"/>
  <c r="G37" i="3"/>
  <c r="F33" i="3"/>
  <c r="F38" i="3"/>
  <c r="F35" i="3"/>
  <c r="F29" i="3" l="1"/>
  <c r="G29" i="3"/>
  <c r="G42" i="3"/>
  <c r="G43" i="3"/>
  <c r="G46" i="3"/>
  <c r="G45" i="3"/>
  <c r="G44" i="3"/>
  <c r="F46" i="3"/>
  <c r="F42" i="3"/>
  <c r="D41" i="3"/>
  <c r="F41" i="3" s="1"/>
  <c r="F45" i="3"/>
  <c r="F44" i="3"/>
  <c r="F43" i="3"/>
  <c r="G41" i="3" l="1"/>
  <c r="G54" i="3"/>
  <c r="G52" i="3"/>
  <c r="G50" i="3"/>
  <c r="G49" i="3"/>
  <c r="G48" i="3"/>
  <c r="D47" i="3"/>
  <c r="F47" i="3" s="1"/>
  <c r="F50" i="3"/>
  <c r="F48" i="3"/>
  <c r="F52" i="3"/>
  <c r="F49" i="3"/>
  <c r="F54" i="3"/>
  <c r="F51" i="3"/>
  <c r="G51" i="3"/>
  <c r="G53" i="3"/>
  <c r="F53" i="3"/>
  <c r="G47" i="3" l="1"/>
  <c r="G56" i="3"/>
  <c r="G58" i="3"/>
  <c r="G61" i="3"/>
  <c r="G57" i="3"/>
  <c r="G59" i="3"/>
  <c r="F58" i="3"/>
  <c r="F60" i="3"/>
  <c r="G60" i="3"/>
  <c r="F59" i="3"/>
  <c r="D55" i="3"/>
  <c r="G55" i="3" s="1"/>
  <c r="F56" i="3"/>
  <c r="F61" i="3"/>
  <c r="F57" i="3"/>
  <c r="G67" i="3"/>
  <c r="G64" i="3"/>
  <c r="F67" i="3"/>
  <c r="F65" i="3"/>
  <c r="G65" i="3"/>
  <c r="F66" i="3"/>
  <c r="G66" i="3"/>
  <c r="G63" i="3"/>
  <c r="D62" i="3"/>
  <c r="G62" i="3" s="1"/>
  <c r="F64" i="3"/>
  <c r="F63" i="3"/>
  <c r="F55" i="3" l="1"/>
  <c r="F62" i="3"/>
  <c r="G69" i="3"/>
  <c r="G73" i="3"/>
  <c r="G72" i="3"/>
  <c r="G70" i="3"/>
  <c r="G71" i="3"/>
  <c r="F72" i="3"/>
  <c r="F70" i="3"/>
  <c r="F71" i="3"/>
  <c r="F69" i="3"/>
  <c r="D68" i="3"/>
  <c r="F68" i="3" s="1"/>
  <c r="F73" i="3"/>
  <c r="G68" i="3" l="1"/>
  <c r="G75" i="3"/>
  <c r="G76" i="3"/>
  <c r="D74" i="3"/>
  <c r="G74" i="3" s="1"/>
  <c r="G78" i="3"/>
  <c r="F78" i="3"/>
  <c r="G77" i="3"/>
  <c r="F75" i="3"/>
  <c r="F77" i="3"/>
  <c r="F76" i="3"/>
  <c r="F74" i="3" l="1"/>
  <c r="G80" i="3"/>
  <c r="G82" i="3"/>
  <c r="G81" i="3"/>
  <c r="F81" i="3"/>
  <c r="D79" i="3"/>
  <c r="F82" i="3"/>
  <c r="F80" i="3"/>
  <c r="F79" i="3" l="1"/>
  <c r="G79" i="3"/>
  <c r="G84" i="3"/>
  <c r="G86" i="3"/>
  <c r="G85" i="3"/>
  <c r="D83" i="3"/>
  <c r="F83" i="3" s="1"/>
  <c r="F86" i="3"/>
  <c r="G88" i="3"/>
  <c r="G87" i="3"/>
  <c r="F84" i="3"/>
  <c r="F85" i="3"/>
  <c r="F88" i="3"/>
  <c r="F87" i="3"/>
  <c r="G83" i="3" l="1"/>
  <c r="G90" i="3"/>
  <c r="G92" i="3"/>
  <c r="G93" i="3"/>
  <c r="D89" i="3"/>
  <c r="G89" i="3" s="1"/>
  <c r="G91" i="3"/>
  <c r="F93" i="3"/>
  <c r="G94" i="3"/>
  <c r="F91" i="3"/>
  <c r="F90" i="3"/>
  <c r="F94" i="3"/>
  <c r="F92" i="3"/>
  <c r="F89" i="3" l="1"/>
  <c r="G99" i="3"/>
  <c r="G96" i="3"/>
  <c r="F99" i="3"/>
  <c r="F98" i="3"/>
  <c r="G98" i="3"/>
  <c r="G97" i="3"/>
  <c r="F97" i="3"/>
  <c r="F96" i="3"/>
  <c r="D95" i="3"/>
  <c r="G95" i="3" s="1"/>
  <c r="F95" i="3" l="1"/>
  <c r="G101" i="3"/>
  <c r="G102" i="3"/>
  <c r="G105" i="3"/>
  <c r="G103" i="3"/>
  <c r="G104" i="3"/>
  <c r="F105" i="3"/>
  <c r="F106" i="3"/>
  <c r="G106" i="3"/>
  <c r="F103" i="3"/>
  <c r="F104" i="3"/>
  <c r="D100" i="3"/>
  <c r="F100" i="3" s="1"/>
  <c r="F101" i="3"/>
  <c r="F102" i="3"/>
  <c r="G100" i="3" l="1"/>
  <c r="G108" i="3"/>
  <c r="G113" i="3"/>
  <c r="G111" i="3"/>
  <c r="G112" i="3"/>
  <c r="F113" i="3"/>
  <c r="F111" i="3"/>
  <c r="F110" i="3"/>
  <c r="G110" i="3"/>
  <c r="G109" i="3"/>
  <c r="D107" i="3"/>
  <c r="F107" i="3" s="1"/>
  <c r="F112" i="3"/>
  <c r="F109" i="3"/>
  <c r="F108" i="3"/>
  <c r="G115" i="3"/>
  <c r="G120" i="3"/>
  <c r="G119" i="3"/>
  <c r="G117" i="3"/>
  <c r="F120" i="3"/>
  <c r="F119" i="3"/>
  <c r="F118" i="3"/>
  <c r="G118" i="3"/>
  <c r="G116" i="3"/>
  <c r="F117" i="3"/>
  <c r="D114" i="3"/>
  <c r="F116" i="3"/>
  <c r="F115" i="3"/>
  <c r="G107" i="3" l="1"/>
  <c r="F114" i="3"/>
  <c r="G114" i="3"/>
  <c r="G129" i="3"/>
  <c r="G126" i="3"/>
  <c r="G127" i="3"/>
  <c r="G128" i="3"/>
  <c r="G122" i="3"/>
  <c r="F129" i="3"/>
  <c r="F125" i="3"/>
  <c r="G125" i="3"/>
  <c r="G124" i="3"/>
  <c r="F127" i="3"/>
  <c r="F128" i="3"/>
  <c r="G123" i="3"/>
  <c r="F123" i="3"/>
  <c r="F124" i="3"/>
  <c r="F122" i="3"/>
  <c r="D121" i="3"/>
  <c r="F121" i="3" s="1"/>
  <c r="F126" i="3"/>
  <c r="G121" i="3" l="1"/>
  <c r="G131" i="3"/>
  <c r="G135" i="3"/>
  <c r="G133" i="3"/>
  <c r="G136" i="3"/>
  <c r="F135" i="3"/>
  <c r="F134" i="3"/>
  <c r="G134" i="3"/>
  <c r="G132" i="3"/>
  <c r="D130" i="3"/>
  <c r="F130" i="3" s="1"/>
  <c r="F136" i="3"/>
  <c r="F132" i="3"/>
  <c r="F131" i="3"/>
  <c r="F133" i="3"/>
  <c r="G138" i="3"/>
  <c r="G140" i="3"/>
  <c r="G139" i="3"/>
  <c r="D144" i="3"/>
  <c r="D137" i="3"/>
  <c r="G137" i="3" s="1"/>
  <c r="D145" i="3"/>
  <c r="G145" i="3" s="1"/>
  <c r="G141" i="3"/>
  <c r="F139" i="3"/>
  <c r="F138" i="3"/>
  <c r="F141" i="3"/>
  <c r="F140" i="3"/>
  <c r="F144" i="3" l="1"/>
  <c r="G130" i="3"/>
  <c r="D142" i="3"/>
  <c r="F142" i="3" s="1"/>
  <c r="F145" i="3"/>
  <c r="G144" i="3"/>
  <c r="F137" i="3"/>
  <c r="M47" i="3"/>
  <c r="P47" i="3" s="1"/>
  <c r="M79" i="3"/>
  <c r="P79" i="3" s="1"/>
  <c r="M137" i="3"/>
  <c r="P137" i="3" s="1"/>
  <c r="M68" i="3"/>
  <c r="M5" i="3"/>
  <c r="M17" i="3"/>
  <c r="P17" i="3" s="1"/>
  <c r="M29" i="3"/>
  <c r="P29" i="3" s="1"/>
  <c r="M41" i="3"/>
  <c r="P41" i="3" s="1"/>
  <c r="M23" i="3"/>
  <c r="M55" i="3"/>
  <c r="P55" i="3" s="1"/>
  <c r="M62" i="3"/>
  <c r="P62" i="3" s="1"/>
  <c r="M74" i="3"/>
  <c r="M83" i="3"/>
  <c r="P83" i="3" s="1"/>
  <c r="Q90" i="3"/>
  <c r="Q80" i="3"/>
  <c r="Q131" i="3"/>
  <c r="Q11" i="3"/>
  <c r="Q69" i="3"/>
  <c r="Q97" i="3"/>
  <c r="Q26" i="3"/>
  <c r="Q122" i="3"/>
  <c r="Q57" i="3"/>
  <c r="Q135" i="3"/>
  <c r="Q120" i="3"/>
  <c r="Q19" i="3"/>
  <c r="Q84" i="3"/>
  <c r="Q65" i="3"/>
  <c r="Q134" i="3"/>
  <c r="Q66" i="3"/>
  <c r="Q28" i="3"/>
  <c r="Q53" i="3"/>
  <c r="Q43" i="3"/>
  <c r="Q39" i="3"/>
  <c r="Q92" i="3"/>
  <c r="Q113" i="3"/>
  <c r="Q23" i="3"/>
  <c r="P23" i="3"/>
  <c r="Q137" i="3"/>
  <c r="Q63" i="3"/>
  <c r="Q123" i="3"/>
  <c r="Q126" i="3"/>
  <c r="Q128" i="3"/>
  <c r="Q45" i="3"/>
  <c r="Q105" i="3"/>
  <c r="P100" i="3"/>
  <c r="Q100" i="3"/>
  <c r="Q78" i="3"/>
  <c r="Q87" i="3"/>
  <c r="Q37" i="3"/>
  <c r="Q16" i="3"/>
  <c r="Q34" i="3"/>
  <c r="Q133" i="3"/>
  <c r="Q29" i="3"/>
  <c r="Q48" i="3"/>
  <c r="Q38" i="3"/>
  <c r="Q88" i="3"/>
  <c r="Q27" i="3"/>
  <c r="Q60" i="3"/>
  <c r="Q72" i="3"/>
  <c r="Q40" i="3"/>
  <c r="Q103" i="3"/>
  <c r="Q18" i="3"/>
  <c r="Q55" i="3"/>
  <c r="Q91" i="3"/>
  <c r="Q98" i="3"/>
  <c r="Q49" i="3"/>
  <c r="Q36" i="3"/>
  <c r="Q56" i="3"/>
  <c r="Q75" i="3"/>
  <c r="Q101" i="3"/>
  <c r="P97" i="3"/>
  <c r="Q109" i="3"/>
  <c r="P120" i="3"/>
  <c r="P19" i="3"/>
  <c r="Q14" i="3"/>
  <c r="P14" i="3"/>
  <c r="Q59" i="3"/>
  <c r="P28" i="3"/>
  <c r="P53" i="3"/>
  <c r="Q46" i="3"/>
  <c r="P113" i="3"/>
  <c r="Q24" i="3"/>
  <c r="Q138" i="3"/>
  <c r="Q62" i="3"/>
  <c r="P31" i="3"/>
  <c r="Q31" i="3"/>
  <c r="Q42" i="3"/>
  <c r="Q125" i="3"/>
  <c r="Q25" i="3"/>
  <c r="P25" i="3"/>
  <c r="P78" i="3"/>
  <c r="Q71" i="3"/>
  <c r="P140" i="3"/>
  <c r="Q140" i="3"/>
  <c r="P130" i="3"/>
  <c r="P131" i="3"/>
  <c r="Q130" i="3"/>
  <c r="P16" i="3"/>
  <c r="P34" i="3"/>
  <c r="Q33" i="3"/>
  <c r="Q47" i="3"/>
  <c r="Q58" i="3"/>
  <c r="P127" i="3"/>
  <c r="Q127" i="3"/>
  <c r="P114" i="3"/>
  <c r="Q114" i="3"/>
  <c r="Q112" i="3"/>
  <c r="P112" i="3"/>
  <c r="Q20" i="3"/>
  <c r="P20" i="3"/>
  <c r="Q79" i="3"/>
  <c r="P95" i="3"/>
  <c r="Q95" i="3"/>
  <c r="P32" i="3"/>
  <c r="Q32" i="3"/>
  <c r="Q111" i="3"/>
  <c r="Q17" i="3"/>
  <c r="Q61" i="3"/>
  <c r="P89" i="3"/>
  <c r="Q89" i="3"/>
  <c r="Q52" i="3"/>
  <c r="P52" i="3"/>
  <c r="P104" i="3"/>
  <c r="Q104" i="3"/>
  <c r="Q15" i="3"/>
  <c r="Q99" i="3"/>
  <c r="Q117" i="3"/>
  <c r="Q94" i="3"/>
  <c r="Q118" i="3"/>
  <c r="Q107" i="3"/>
  <c r="P107" i="3"/>
  <c r="Q70" i="3"/>
  <c r="Q22" i="3"/>
  <c r="Q132" i="3"/>
  <c r="Q8" i="3"/>
  <c r="Q9" i="3"/>
  <c r="Q6" i="3"/>
  <c r="Q7" i="3"/>
  <c r="N144" i="3"/>
  <c r="Q108" i="3"/>
  <c r="P108" i="3"/>
  <c r="P26" i="3"/>
  <c r="P121" i="3"/>
  <c r="P122" i="3"/>
  <c r="Q121" i="3"/>
  <c r="P109" i="3"/>
  <c r="Q136" i="3"/>
  <c r="P136" i="3"/>
  <c r="Q124" i="3"/>
  <c r="Q83" i="3"/>
  <c r="P59" i="3"/>
  <c r="P44" i="3"/>
  <c r="Q44" i="3"/>
  <c r="Q64" i="3"/>
  <c r="P43" i="3"/>
  <c r="P39" i="3"/>
  <c r="P81" i="3"/>
  <c r="Q81" i="3"/>
  <c r="Q102" i="3"/>
  <c r="P24" i="3"/>
  <c r="Q106" i="3"/>
  <c r="P106" i="3"/>
  <c r="Q82" i="3"/>
  <c r="P82" i="3"/>
  <c r="Q41" i="3"/>
  <c r="P42" i="3"/>
  <c r="P128" i="3"/>
  <c r="P45" i="3"/>
  <c r="Q12" i="3"/>
  <c r="P12" i="3"/>
  <c r="Q50" i="3"/>
  <c r="P87" i="3"/>
  <c r="P37" i="3"/>
  <c r="P139" i="3"/>
  <c r="Q139" i="3"/>
  <c r="Q21" i="3"/>
  <c r="P133" i="3"/>
  <c r="Q30" i="3"/>
  <c r="P38" i="3"/>
  <c r="P88" i="3"/>
  <c r="Q119" i="3"/>
  <c r="P119" i="3"/>
  <c r="Q77" i="3"/>
  <c r="P77" i="3"/>
  <c r="Q96" i="3"/>
  <c r="P96" i="3"/>
  <c r="P111" i="3"/>
  <c r="P61" i="3"/>
  <c r="P98" i="3"/>
  <c r="Q86" i="3"/>
  <c r="P86" i="3"/>
  <c r="Q54" i="3"/>
  <c r="P99" i="3"/>
  <c r="P73" i="3"/>
  <c r="Q73" i="3"/>
  <c r="Q129" i="3"/>
  <c r="P94" i="3"/>
  <c r="Q116" i="3"/>
  <c r="P116" i="3"/>
  <c r="Q110" i="3"/>
  <c r="Q35" i="3"/>
  <c r="P22" i="3"/>
  <c r="P13" i="3"/>
  <c r="Q13" i="3"/>
  <c r="Q76" i="3"/>
  <c r="Q10" i="3"/>
  <c r="P10" i="3"/>
  <c r="P8" i="3"/>
  <c r="P9" i="3"/>
  <c r="Q5" i="3"/>
  <c r="Q141" i="3"/>
  <c r="P141" i="3"/>
  <c r="P124" i="3"/>
  <c r="P65" i="3"/>
  <c r="P64" i="3"/>
  <c r="Q93" i="3"/>
  <c r="P93" i="3"/>
  <c r="P68" i="3"/>
  <c r="P69" i="3"/>
  <c r="Q68" i="3"/>
  <c r="P102" i="3"/>
  <c r="P123" i="3"/>
  <c r="P126" i="3"/>
  <c r="Q67" i="3"/>
  <c r="P67" i="3"/>
  <c r="P105" i="3"/>
  <c r="P50" i="3"/>
  <c r="Q85" i="3"/>
  <c r="P85" i="3"/>
  <c r="P21" i="3"/>
  <c r="Q51" i="3"/>
  <c r="P51" i="3"/>
  <c r="P30" i="3"/>
  <c r="P48" i="3"/>
  <c r="Q115" i="3"/>
  <c r="P115" i="3"/>
  <c r="P74" i="3"/>
  <c r="P75" i="3"/>
  <c r="Q74" i="3"/>
  <c r="P27" i="3"/>
  <c r="P60" i="3"/>
  <c r="P80" i="3"/>
  <c r="P18" i="3"/>
  <c r="P56" i="3"/>
  <c r="P90" i="3"/>
  <c r="P49" i="3"/>
  <c r="P36" i="3"/>
  <c r="P54" i="3"/>
  <c r="P129" i="3"/>
  <c r="P110" i="3"/>
  <c r="P35" i="3"/>
  <c r="P76" i="3"/>
  <c r="N142" i="3"/>
  <c r="Q142" i="3" s="1"/>
  <c r="P134" i="3"/>
  <c r="P63" i="3"/>
  <c r="P101" i="3"/>
  <c r="P58" i="3"/>
  <c r="P6" i="3"/>
  <c r="P66" i="3"/>
  <c r="P46" i="3"/>
  <c r="P125" i="3"/>
  <c r="P33" i="3"/>
  <c r="P118" i="3"/>
  <c r="P57" i="3"/>
  <c r="P84" i="3"/>
  <c r="P40" i="3"/>
  <c r="P91" i="3"/>
  <c r="P117" i="3"/>
  <c r="P132" i="3"/>
  <c r="P11" i="3"/>
  <c r="P7" i="3"/>
  <c r="N145" i="3"/>
  <c r="Q145" i="3" s="1"/>
  <c r="P135" i="3"/>
  <c r="P92" i="3"/>
  <c r="P138" i="3"/>
  <c r="P71" i="3"/>
  <c r="P72" i="3"/>
  <c r="P103" i="3"/>
  <c r="P15" i="3"/>
  <c r="P70" i="3"/>
  <c r="M142" i="3" l="1"/>
  <c r="P142" i="3" s="1"/>
  <c r="G142" i="3"/>
  <c r="P144" i="3"/>
  <c r="P5" i="3"/>
  <c r="Q144" i="3"/>
  <c r="P145" i="3"/>
  <c r="V24" i="3" l="1"/>
  <c r="V27" i="3"/>
  <c r="V28" i="3"/>
  <c r="V25" i="3"/>
  <c r="U27" i="3"/>
  <c r="U26" i="3"/>
  <c r="V26" i="3"/>
  <c r="U25" i="3"/>
  <c r="S23" i="3"/>
  <c r="U23" i="3" s="1"/>
  <c r="U28" i="3"/>
  <c r="U24" i="3"/>
  <c r="V23" i="3" l="1"/>
  <c r="V30" i="3"/>
  <c r="V36" i="3"/>
  <c r="V39" i="3"/>
  <c r="V31" i="3"/>
  <c r="V38" i="3"/>
  <c r="V37" i="3"/>
  <c r="U37" i="3"/>
  <c r="U38" i="3"/>
  <c r="U30" i="3"/>
  <c r="S29" i="3"/>
  <c r="U29" i="3" s="1"/>
  <c r="V40" i="3"/>
  <c r="U36" i="3"/>
  <c r="U32" i="3"/>
  <c r="V32" i="3"/>
  <c r="V35" i="3"/>
  <c r="U31" i="3"/>
  <c r="U33" i="3"/>
  <c r="V33" i="3"/>
  <c r="V34" i="3"/>
  <c r="U34" i="3"/>
  <c r="U40" i="3"/>
  <c r="U35" i="3"/>
  <c r="U39" i="3"/>
  <c r="V42" i="3"/>
  <c r="V45" i="3"/>
  <c r="U45" i="3"/>
  <c r="U44" i="3"/>
  <c r="V44" i="3"/>
  <c r="S41" i="3"/>
  <c r="U41" i="3" s="1"/>
  <c r="U42" i="3"/>
  <c r="V46" i="3"/>
  <c r="V43" i="3"/>
  <c r="U43" i="3"/>
  <c r="U46" i="3"/>
  <c r="V41" i="3" l="1"/>
  <c r="V48" i="3"/>
  <c r="V51" i="3"/>
  <c r="V54" i="3"/>
  <c r="V49" i="3"/>
  <c r="V52" i="3"/>
  <c r="U51" i="3"/>
  <c r="U53" i="3"/>
  <c r="V53" i="3"/>
  <c r="V50" i="3"/>
  <c r="U52" i="3"/>
  <c r="U50" i="3"/>
  <c r="S47" i="3"/>
  <c r="V47" i="3" s="1"/>
  <c r="U49" i="3"/>
  <c r="U54" i="3"/>
  <c r="U48" i="3"/>
  <c r="U47" i="3" l="1"/>
  <c r="V58" i="3"/>
  <c r="V60" i="3"/>
  <c r="V56" i="3"/>
  <c r="U58" i="3"/>
  <c r="U61" i="3"/>
  <c r="V61" i="3"/>
  <c r="U59" i="3"/>
  <c r="V59" i="3"/>
  <c r="S55" i="3"/>
  <c r="U55" i="3" s="1"/>
  <c r="V57" i="3"/>
  <c r="U60" i="3"/>
  <c r="U57" i="3"/>
  <c r="U56" i="3"/>
  <c r="V55" i="3" l="1"/>
  <c r="V63" i="3"/>
  <c r="V67" i="3"/>
  <c r="V65" i="3"/>
  <c r="V64" i="3"/>
  <c r="V66" i="3"/>
  <c r="U65" i="3"/>
  <c r="S62" i="3"/>
  <c r="U62" i="3" s="1"/>
  <c r="U67" i="3"/>
  <c r="U63" i="3"/>
  <c r="U66" i="3"/>
  <c r="U64" i="3"/>
  <c r="V62" i="3" l="1"/>
  <c r="V70" i="3"/>
  <c r="V73" i="3"/>
  <c r="V69" i="3"/>
  <c r="V72" i="3"/>
  <c r="U73" i="3"/>
  <c r="U71" i="3"/>
  <c r="V71" i="3"/>
  <c r="U70" i="3"/>
  <c r="U72" i="3"/>
  <c r="U69" i="3"/>
  <c r="S68" i="3"/>
  <c r="V68" i="3" s="1"/>
  <c r="U68" i="3" l="1"/>
  <c r="V76" i="3"/>
  <c r="V77" i="3"/>
  <c r="S74" i="3"/>
  <c r="V74" i="3" s="1"/>
  <c r="V75" i="3"/>
  <c r="V78" i="3"/>
  <c r="U77" i="3"/>
  <c r="U76" i="3"/>
  <c r="U78" i="3"/>
  <c r="U75" i="3"/>
  <c r="V82" i="3"/>
  <c r="V80" i="3"/>
  <c r="U82" i="3"/>
  <c r="S79" i="3"/>
  <c r="V79" i="3" s="1"/>
  <c r="V81" i="3"/>
  <c r="U81" i="3"/>
  <c r="U80" i="3"/>
  <c r="U74" i="3" l="1"/>
  <c r="U79" i="3"/>
  <c r="V87" i="3"/>
  <c r="V88" i="3"/>
  <c r="V86" i="3"/>
  <c r="U87" i="3"/>
  <c r="U88" i="3"/>
  <c r="U85" i="3"/>
  <c r="V85" i="3"/>
  <c r="V84" i="3"/>
  <c r="S83" i="3"/>
  <c r="U83" i="3" s="1"/>
  <c r="U84" i="3"/>
  <c r="U86" i="3"/>
  <c r="V83" i="3" l="1"/>
  <c r="V91" i="3"/>
  <c r="V92" i="3"/>
  <c r="V90" i="3"/>
  <c r="S89" i="3"/>
  <c r="V94" i="3"/>
  <c r="U92" i="3"/>
  <c r="U93" i="3"/>
  <c r="V93" i="3"/>
  <c r="U94" i="3"/>
  <c r="U91" i="3"/>
  <c r="U90" i="3"/>
  <c r="V89" i="3" l="1"/>
  <c r="U89" i="3"/>
  <c r="V96" i="3"/>
  <c r="V99" i="3"/>
  <c r="V97" i="3"/>
  <c r="V98" i="3"/>
  <c r="S95" i="3"/>
  <c r="V95" i="3" s="1"/>
  <c r="U96" i="3"/>
  <c r="U97" i="3"/>
  <c r="U98" i="3"/>
  <c r="U99" i="3"/>
  <c r="U95" i="3" l="1"/>
  <c r="V101" i="3"/>
  <c r="V104" i="3"/>
  <c r="S100" i="3"/>
  <c r="V100" i="3" s="1"/>
  <c r="V103" i="3"/>
  <c r="U104" i="3"/>
  <c r="U106" i="3"/>
  <c r="V106" i="3"/>
  <c r="U105" i="3"/>
  <c r="V105" i="3"/>
  <c r="V102" i="3"/>
  <c r="U102" i="3"/>
  <c r="U103" i="3"/>
  <c r="U101" i="3"/>
  <c r="V113" i="3"/>
  <c r="V112" i="3"/>
  <c r="V111" i="3"/>
  <c r="V109" i="3"/>
  <c r="V108" i="3"/>
  <c r="U113" i="3"/>
  <c r="U112" i="3"/>
  <c r="U110" i="3"/>
  <c r="V110" i="3"/>
  <c r="S107" i="3"/>
  <c r="V107" i="3" s="1"/>
  <c r="U111" i="3"/>
  <c r="U109" i="3"/>
  <c r="U108" i="3"/>
  <c r="U100" i="3" l="1"/>
  <c r="U107" i="3"/>
  <c r="V115" i="3" l="1"/>
  <c r="V116" i="3"/>
  <c r="V120" i="3"/>
  <c r="S114" i="3"/>
  <c r="U114" i="3" s="1"/>
  <c r="V118" i="3"/>
  <c r="U118" i="3"/>
  <c r="V117" i="3"/>
  <c r="U117" i="3"/>
  <c r="U120" i="3"/>
  <c r="U119" i="3"/>
  <c r="V119" i="3"/>
  <c r="U116" i="3"/>
  <c r="U115" i="3"/>
  <c r="V114" i="3" l="1"/>
  <c r="V122" i="3"/>
  <c r="V125" i="3"/>
  <c r="V128" i="3"/>
  <c r="V127" i="3"/>
  <c r="V123" i="3"/>
  <c r="V129" i="3"/>
  <c r="U126" i="3"/>
  <c r="V126" i="3"/>
  <c r="U127" i="3"/>
  <c r="U129" i="3"/>
  <c r="U122" i="3"/>
  <c r="S121" i="3"/>
  <c r="V121" i="3" s="1"/>
  <c r="U128" i="3"/>
  <c r="U124" i="3"/>
  <c r="V124" i="3"/>
  <c r="U123" i="3"/>
  <c r="U125" i="3"/>
  <c r="U121" i="3" l="1"/>
  <c r="V131" i="3"/>
  <c r="S130" i="3"/>
  <c r="U130" i="3" s="1"/>
  <c r="U131" i="3"/>
  <c r="V138" i="3"/>
  <c r="V141" i="3"/>
  <c r="S144" i="3"/>
  <c r="V139" i="3"/>
  <c r="V140" i="3"/>
  <c r="U140" i="3"/>
  <c r="U139" i="3"/>
  <c r="S145" i="3"/>
  <c r="U145" i="3" s="1"/>
  <c r="U138" i="3"/>
  <c r="S137" i="3"/>
  <c r="U137" i="3" s="1"/>
  <c r="S142" i="3"/>
  <c r="V142" i="3" s="1"/>
  <c r="U141" i="3"/>
  <c r="U144" i="3" l="1"/>
  <c r="V130" i="3"/>
  <c r="V145" i="3"/>
  <c r="U142" i="3"/>
  <c r="V144" i="3"/>
  <c r="V137" i="3"/>
  <c r="AA7" i="3"/>
  <c r="AA8" i="3"/>
  <c r="AA6" i="3"/>
  <c r="X5" i="3"/>
  <c r="Z9" i="3"/>
  <c r="AA5" i="3" l="1"/>
  <c r="AA16" i="3"/>
  <c r="AA15" i="3"/>
  <c r="X10" i="3"/>
  <c r="AA14" i="3"/>
  <c r="AA13" i="3"/>
  <c r="Z11" i="3"/>
  <c r="W10" i="3" s="1"/>
  <c r="Z12" i="3"/>
  <c r="Z10" i="3" l="1"/>
  <c r="AA10" i="3"/>
  <c r="AA18" i="3"/>
  <c r="AA20" i="3"/>
  <c r="AA21" i="3"/>
  <c r="X17" i="3"/>
  <c r="AA19" i="3"/>
  <c r="AA22" i="3"/>
  <c r="AA17" i="3" l="1"/>
  <c r="AA27" i="3"/>
  <c r="X23" i="3"/>
  <c r="Z24" i="3"/>
  <c r="W23" i="3" s="1"/>
  <c r="Z25" i="3"/>
  <c r="Z26" i="3"/>
  <c r="Z28" i="3"/>
  <c r="Z23" i="3" l="1"/>
  <c r="AA23" i="3"/>
  <c r="AA35" i="3"/>
  <c r="AA34" i="3"/>
  <c r="AA36" i="3"/>
  <c r="AA32" i="3"/>
  <c r="AA30" i="3"/>
  <c r="Z33" i="3"/>
  <c r="AA33" i="3"/>
  <c r="AA31" i="3"/>
  <c r="Z32" i="3"/>
  <c r="AA40" i="3"/>
  <c r="Z37" i="3"/>
  <c r="X29" i="3"/>
  <c r="Z36" i="3"/>
  <c r="Z38" i="3"/>
  <c r="Z39" i="3"/>
  <c r="AA29" i="3" l="1"/>
  <c r="AA45" i="3"/>
  <c r="AA43" i="3"/>
  <c r="AA42" i="3"/>
  <c r="Z45" i="3"/>
  <c r="X41" i="3"/>
  <c r="AA41" i="3" s="1"/>
  <c r="Z42" i="3"/>
  <c r="Z46" i="3"/>
  <c r="Z43" i="3"/>
  <c r="Z44" i="3"/>
  <c r="Z41" i="3" l="1"/>
  <c r="AA76" i="3"/>
  <c r="AA77" i="3"/>
  <c r="X145" i="3"/>
  <c r="AA145" i="3" s="1"/>
  <c r="AA75" i="3"/>
  <c r="X74" i="3"/>
  <c r="AA74" i="3" s="1"/>
  <c r="Z77" i="3"/>
  <c r="X144" i="3"/>
  <c r="Z78" i="3"/>
  <c r="Z75" i="3"/>
  <c r="Z76" i="3"/>
  <c r="AA144" i="3" l="1"/>
  <c r="X142" i="3"/>
  <c r="Z74" i="3"/>
  <c r="AA142" i="3" l="1"/>
  <c r="W5" i="3"/>
  <c r="Z8" i="3"/>
  <c r="Z6" i="3"/>
  <c r="Z7" i="3"/>
  <c r="Z5" i="3" l="1"/>
  <c r="Z15" i="3"/>
  <c r="Z13" i="3"/>
  <c r="Z14" i="3"/>
  <c r="Z16" i="3"/>
  <c r="W144" i="3"/>
  <c r="Z20" i="3"/>
  <c r="Z22" i="3"/>
  <c r="Z19" i="3"/>
  <c r="Z21" i="3"/>
  <c r="Z18" i="3"/>
  <c r="W17" i="3"/>
  <c r="Z144" i="3" l="1"/>
  <c r="Z17" i="3"/>
  <c r="Z27" i="3"/>
  <c r="Z31" i="3"/>
  <c r="Z35" i="3"/>
  <c r="Z30" i="3"/>
  <c r="W29" i="3"/>
  <c r="W142" i="3" s="1"/>
  <c r="Z142" i="3" s="1"/>
  <c r="Z40" i="3"/>
  <c r="Z34" i="3"/>
  <c r="Z29" i="3" l="1"/>
  <c r="W145" i="3"/>
  <c r="Z139" i="3"/>
  <c r="Z140" i="3"/>
  <c r="Z141" i="3"/>
  <c r="AF122" i="3"/>
  <c r="AF18" i="3"/>
  <c r="AF96" i="3"/>
  <c r="AF48" i="3"/>
  <c r="AF75" i="3"/>
  <c r="AF132" i="3"/>
  <c r="AF136" i="3"/>
  <c r="AF135" i="3"/>
  <c r="AF5" i="3"/>
  <c r="AE5" i="3"/>
  <c r="AF104" i="3"/>
  <c r="AF26" i="3"/>
  <c r="AF86" i="3"/>
  <c r="AF35" i="3"/>
  <c r="AF85" i="3"/>
  <c r="AF65" i="3"/>
  <c r="AF76" i="3"/>
  <c r="AF67" i="3"/>
  <c r="AF139" i="3"/>
  <c r="AF62" i="3"/>
  <c r="AE62" i="3"/>
  <c r="AF78" i="3"/>
  <c r="AF7" i="3"/>
  <c r="AF14" i="3"/>
  <c r="AF25" i="3"/>
  <c r="AF36" i="3"/>
  <c r="AF45" i="3"/>
  <c r="AF54" i="3"/>
  <c r="AF70" i="3"/>
  <c r="AF97" i="3"/>
  <c r="AF112" i="3"/>
  <c r="AF126" i="3"/>
  <c r="AF34" i="3"/>
  <c r="AF106" i="3"/>
  <c r="AF15" i="3"/>
  <c r="AF27" i="3"/>
  <c r="AF37" i="3"/>
  <c r="AF51" i="3"/>
  <c r="AF71" i="3"/>
  <c r="AF98" i="3"/>
  <c r="AF109" i="3"/>
  <c r="AF118" i="3"/>
  <c r="AF127" i="3"/>
  <c r="AF44" i="3"/>
  <c r="AF88" i="3"/>
  <c r="AF129" i="3"/>
  <c r="AF22" i="3"/>
  <c r="AF33" i="3"/>
  <c r="AF43" i="3"/>
  <c r="AF57" i="3"/>
  <c r="AF72" i="3"/>
  <c r="AF99" i="3"/>
  <c r="AF110" i="3"/>
  <c r="AF124" i="3"/>
  <c r="AF8" i="3"/>
  <c r="AF53" i="3"/>
  <c r="AF111" i="3"/>
  <c r="AF138" i="3"/>
  <c r="AF114" i="3"/>
  <c r="AE114" i="3"/>
  <c r="AF80" i="3"/>
  <c r="AF90" i="3"/>
  <c r="AF6" i="3"/>
  <c r="AC144" i="3"/>
  <c r="AF84" i="3"/>
  <c r="AF24" i="3"/>
  <c r="AF63" i="3"/>
  <c r="AE132" i="3"/>
  <c r="AF134" i="3"/>
  <c r="AE134" i="3"/>
  <c r="AF133" i="3"/>
  <c r="AE135" i="3"/>
  <c r="AF42" i="3"/>
  <c r="AF11" i="3"/>
  <c r="AE104" i="3"/>
  <c r="AE26" i="3"/>
  <c r="AF16" i="3"/>
  <c r="AE91" i="3"/>
  <c r="AF91" i="3"/>
  <c r="AE81" i="3"/>
  <c r="AF81" i="3"/>
  <c r="AF66" i="3"/>
  <c r="AE139" i="3"/>
  <c r="AC145" i="3"/>
  <c r="AE145" i="3" s="1"/>
  <c r="AF20" i="3"/>
  <c r="AE31" i="3"/>
  <c r="AF31" i="3"/>
  <c r="AF50" i="3"/>
  <c r="AE50" i="3"/>
  <c r="AF59" i="3"/>
  <c r="AE97" i="3"/>
  <c r="AE112" i="3"/>
  <c r="AF13" i="3"/>
  <c r="AE49" i="3"/>
  <c r="AF49" i="3"/>
  <c r="AF21" i="3"/>
  <c r="AE21" i="3"/>
  <c r="AF32" i="3"/>
  <c r="AE51" i="3"/>
  <c r="AE71" i="3"/>
  <c r="AF103" i="3"/>
  <c r="AE113" i="3"/>
  <c r="AF113" i="3"/>
  <c r="AF19" i="3"/>
  <c r="AE19" i="3"/>
  <c r="AF58" i="3"/>
  <c r="AE129" i="3"/>
  <c r="AE22" i="3"/>
  <c r="AF38" i="3"/>
  <c r="AE52" i="3"/>
  <c r="AF52" i="3"/>
  <c r="AF94" i="3"/>
  <c r="AE94" i="3"/>
  <c r="AF105" i="3"/>
  <c r="AE124" i="3"/>
  <c r="AE8" i="3"/>
  <c r="AF73" i="3"/>
  <c r="AE125" i="3"/>
  <c r="AF125" i="3"/>
  <c r="AE83" i="3"/>
  <c r="AE84" i="3"/>
  <c r="AF83" i="3"/>
  <c r="AE137" i="3"/>
  <c r="AF137" i="3"/>
  <c r="AF79" i="3"/>
  <c r="AE79" i="3"/>
  <c r="AF10" i="3"/>
  <c r="AE10" i="3"/>
  <c r="AF100" i="3"/>
  <c r="AE100" i="3"/>
  <c r="AF30" i="3"/>
  <c r="AF55" i="3"/>
  <c r="AE55" i="3"/>
  <c r="AF131" i="3"/>
  <c r="AF89" i="3"/>
  <c r="AE89" i="3"/>
  <c r="AC142" i="3"/>
  <c r="AE142" i="3" s="1"/>
  <c r="AE107" i="3"/>
  <c r="AF107" i="3"/>
  <c r="AF101" i="3"/>
  <c r="AF141" i="3"/>
  <c r="AE141" i="3"/>
  <c r="AE85" i="3"/>
  <c r="AE65" i="3"/>
  <c r="AF56" i="3"/>
  <c r="AF69" i="3"/>
  <c r="AE136" i="3"/>
  <c r="AF87" i="3"/>
  <c r="AE87" i="3"/>
  <c r="AE86" i="3"/>
  <c r="AE35" i="3"/>
  <c r="AE77" i="3"/>
  <c r="AF77" i="3"/>
  <c r="AE66" i="3"/>
  <c r="AE140" i="3"/>
  <c r="AF140" i="3"/>
  <c r="AF82" i="3"/>
  <c r="AE82" i="3"/>
  <c r="AE63" i="3"/>
  <c r="AF64" i="3"/>
  <c r="AE64" i="3"/>
  <c r="AE7" i="3"/>
  <c r="AE14" i="3"/>
  <c r="AE25" i="3"/>
  <c r="AE40" i="3"/>
  <c r="AF40" i="3"/>
  <c r="AE59" i="3"/>
  <c r="AF92" i="3"/>
  <c r="AE92" i="3"/>
  <c r="AF102" i="3"/>
  <c r="AE126" i="3"/>
  <c r="AE34" i="3"/>
  <c r="AE120" i="3"/>
  <c r="AF120" i="3"/>
  <c r="AE32" i="3"/>
  <c r="AF46" i="3"/>
  <c r="AE46" i="3"/>
  <c r="AF60" i="3"/>
  <c r="AE98" i="3"/>
  <c r="AE109" i="3"/>
  <c r="AE123" i="3"/>
  <c r="AF123" i="3"/>
  <c r="AE58" i="3"/>
  <c r="AF116" i="3"/>
  <c r="AE116" i="3"/>
  <c r="AF12" i="3"/>
  <c r="AE33" i="3"/>
  <c r="AE43" i="3"/>
  <c r="AE61" i="3"/>
  <c r="AF61" i="3"/>
  <c r="AE105" i="3"/>
  <c r="AF119" i="3"/>
  <c r="AE119" i="3"/>
  <c r="AF128" i="3"/>
  <c r="AE53" i="3"/>
  <c r="AE111" i="3"/>
  <c r="AF115" i="3"/>
  <c r="AF17" i="3"/>
  <c r="AE17" i="3"/>
  <c r="AF29" i="3"/>
  <c r="AE29" i="3"/>
  <c r="AF130" i="3"/>
  <c r="AE130" i="3"/>
  <c r="AF41" i="3"/>
  <c r="AE41" i="3"/>
  <c r="AF108" i="3"/>
  <c r="AE133" i="3"/>
  <c r="AE16" i="3"/>
  <c r="AE76" i="3"/>
  <c r="AE20" i="3"/>
  <c r="AE54" i="3"/>
  <c r="AE117" i="3"/>
  <c r="AF117" i="3"/>
  <c r="AE37" i="3"/>
  <c r="AE103" i="3"/>
  <c r="AE44" i="3"/>
  <c r="AE28" i="3"/>
  <c r="AF28" i="3"/>
  <c r="AE110" i="3"/>
  <c r="AE73" i="3"/>
  <c r="AE30" i="3"/>
  <c r="AF47" i="3"/>
  <c r="AE48" i="3"/>
  <c r="AE47" i="3"/>
  <c r="AE95" i="3"/>
  <c r="AE96" i="3"/>
  <c r="AF95" i="3"/>
  <c r="AE42" i="3"/>
  <c r="AF74" i="3"/>
  <c r="AE75" i="3"/>
  <c r="AE74" i="3"/>
  <c r="AE36" i="3"/>
  <c r="AE115" i="3"/>
  <c r="AE68" i="3"/>
  <c r="AE69" i="3"/>
  <c r="AF68" i="3"/>
  <c r="AE6" i="3"/>
  <c r="AE67" i="3"/>
  <c r="AE78" i="3"/>
  <c r="AF9" i="3"/>
  <c r="AE9" i="3"/>
  <c r="AE45" i="3"/>
  <c r="AE102" i="3"/>
  <c r="AE106" i="3"/>
  <c r="AF93" i="3"/>
  <c r="AE93" i="3"/>
  <c r="AE127" i="3"/>
  <c r="AE12" i="3"/>
  <c r="AE57" i="3"/>
  <c r="AF39" i="3"/>
  <c r="AE39" i="3"/>
  <c r="AE138" i="3"/>
  <c r="AE80" i="3"/>
  <c r="AE101" i="3"/>
  <c r="AE121" i="3"/>
  <c r="AE122" i="3"/>
  <c r="AF121" i="3"/>
  <c r="AE90" i="3"/>
  <c r="AF23" i="3"/>
  <c r="AE24" i="3"/>
  <c r="AE23" i="3"/>
  <c r="AE15" i="3"/>
  <c r="AE60" i="3"/>
  <c r="AE118" i="3"/>
  <c r="AE128" i="3"/>
  <c r="AE70" i="3"/>
  <c r="AE13" i="3"/>
  <c r="AE27" i="3"/>
  <c r="AE88" i="3"/>
  <c r="AE38" i="3"/>
  <c r="AE99" i="3"/>
  <c r="AE18" i="3"/>
  <c r="AE131" i="3"/>
  <c r="AE72" i="3"/>
  <c r="AE11" i="3"/>
  <c r="AE56" i="3"/>
  <c r="AE108" i="3"/>
  <c r="AF144" i="3" l="1"/>
  <c r="Z145" i="3"/>
  <c r="AF142" i="3"/>
  <c r="AF145" i="3"/>
  <c r="AE144" i="3"/>
  <c r="AK138" i="3"/>
  <c r="AK30" i="3"/>
  <c r="AK115" i="3"/>
  <c r="AK63" i="3"/>
  <c r="AK80" i="3"/>
  <c r="AK11" i="3"/>
  <c r="AK134" i="3"/>
  <c r="AK133" i="3"/>
  <c r="AK7" i="3"/>
  <c r="AK40" i="3"/>
  <c r="AK67" i="3"/>
  <c r="AK65" i="3"/>
  <c r="AK141" i="3"/>
  <c r="AK66" i="3"/>
  <c r="AK64" i="3"/>
  <c r="AK82" i="3"/>
  <c r="AK119" i="3"/>
  <c r="AK8" i="3"/>
  <c r="AK22" i="3"/>
  <c r="AK32" i="3"/>
  <c r="AK46" i="3"/>
  <c r="AK60" i="3"/>
  <c r="AK87" i="3"/>
  <c r="AK97" i="3"/>
  <c r="AK106" i="3"/>
  <c r="AK117" i="3"/>
  <c r="AK16" i="3"/>
  <c r="AK39" i="3"/>
  <c r="AK73" i="3"/>
  <c r="AK129" i="3"/>
  <c r="AK14" i="3"/>
  <c r="AK28" i="3"/>
  <c r="AK37" i="3"/>
  <c r="AK52" i="3"/>
  <c r="AK61" i="3"/>
  <c r="AK88" i="3"/>
  <c r="AK98" i="3"/>
  <c r="AK109" i="3"/>
  <c r="AK118" i="3"/>
  <c r="AK127" i="3"/>
  <c r="AK45" i="3"/>
  <c r="AK86" i="3"/>
  <c r="AK125" i="3"/>
  <c r="AK20" i="3"/>
  <c r="AK34" i="3"/>
  <c r="AK44" i="3"/>
  <c r="AK53" i="3"/>
  <c r="AK72" i="3"/>
  <c r="AK99" i="3"/>
  <c r="AK110" i="3"/>
  <c r="AK128" i="3"/>
  <c r="AK21" i="3"/>
  <c r="AK50" i="3"/>
  <c r="AK105" i="3"/>
  <c r="AK83" i="3"/>
  <c r="AJ83" i="3"/>
  <c r="AK75" i="3"/>
  <c r="AK122" i="3"/>
  <c r="AK18" i="3"/>
  <c r="AK101" i="3"/>
  <c r="AK108" i="3"/>
  <c r="AK56" i="3"/>
  <c r="AK132" i="3"/>
  <c r="AJ134" i="3"/>
  <c r="AK136" i="3"/>
  <c r="AJ136" i="3"/>
  <c r="AK135" i="3"/>
  <c r="AK5" i="3"/>
  <c r="AJ5" i="3"/>
  <c r="AJ85" i="3"/>
  <c r="AK85" i="3"/>
  <c r="AK77" i="3"/>
  <c r="AJ67" i="3"/>
  <c r="AJ76" i="3"/>
  <c r="AK76" i="3"/>
  <c r="AK140" i="3"/>
  <c r="AJ141" i="3"/>
  <c r="AK81" i="3"/>
  <c r="AJ81" i="3"/>
  <c r="AK139" i="3"/>
  <c r="AJ64" i="3"/>
  <c r="AJ78" i="3"/>
  <c r="AK78" i="3"/>
  <c r="AH145" i="3"/>
  <c r="AK145" i="3" s="1"/>
  <c r="AJ8" i="3"/>
  <c r="AJ13" i="3"/>
  <c r="AK13" i="3"/>
  <c r="AK27" i="3"/>
  <c r="AJ32" i="3"/>
  <c r="AJ36" i="3"/>
  <c r="AK36" i="3"/>
  <c r="AK51" i="3"/>
  <c r="AJ60" i="3"/>
  <c r="AJ70" i="3"/>
  <c r="AK70" i="3"/>
  <c r="AK92" i="3"/>
  <c r="AJ97" i="3"/>
  <c r="AJ102" i="3"/>
  <c r="AK102" i="3"/>
  <c r="AK112" i="3"/>
  <c r="AJ117" i="3"/>
  <c r="AJ126" i="3"/>
  <c r="AK126" i="3"/>
  <c r="AK31" i="3"/>
  <c r="AJ39" i="3"/>
  <c r="AJ54" i="3"/>
  <c r="AK54" i="3"/>
  <c r="AK116" i="3"/>
  <c r="AJ129" i="3"/>
  <c r="AJ9" i="3"/>
  <c r="AK9" i="3"/>
  <c r="AK19" i="3"/>
  <c r="AJ28" i="3"/>
  <c r="AJ33" i="3"/>
  <c r="AK33" i="3"/>
  <c r="AK43" i="3"/>
  <c r="AJ52" i="3"/>
  <c r="AJ57" i="3"/>
  <c r="AK57" i="3"/>
  <c r="AK71" i="3"/>
  <c r="AJ88" i="3"/>
  <c r="AJ93" i="3"/>
  <c r="AK93" i="3"/>
  <c r="AK103" i="3"/>
  <c r="AJ109" i="3"/>
  <c r="AJ113" i="3"/>
  <c r="AK113" i="3"/>
  <c r="AK123" i="3"/>
  <c r="AJ127" i="3"/>
  <c r="AJ26" i="3"/>
  <c r="AK26" i="3"/>
  <c r="AK59" i="3"/>
  <c r="AJ86" i="3"/>
  <c r="AJ111" i="3"/>
  <c r="AK111" i="3"/>
  <c r="AK15" i="3"/>
  <c r="AJ20" i="3"/>
  <c r="AJ25" i="3"/>
  <c r="AK25" i="3"/>
  <c r="AK38" i="3"/>
  <c r="AJ44" i="3"/>
  <c r="AJ49" i="3"/>
  <c r="AK49" i="3"/>
  <c r="AK58" i="3"/>
  <c r="AJ72" i="3"/>
  <c r="AJ94" i="3"/>
  <c r="AK94" i="3"/>
  <c r="AK104" i="3"/>
  <c r="AJ110" i="3"/>
  <c r="AJ124" i="3"/>
  <c r="AK124" i="3"/>
  <c r="AK12" i="3"/>
  <c r="AJ21" i="3"/>
  <c r="AJ35" i="3"/>
  <c r="AK35" i="3"/>
  <c r="AK91" i="3"/>
  <c r="AJ105" i="3"/>
  <c r="AJ120" i="3"/>
  <c r="AK120" i="3"/>
  <c r="AK84" i="3"/>
  <c r="AK74" i="3"/>
  <c r="AJ74" i="3"/>
  <c r="AK42" i="3"/>
  <c r="AK90" i="3"/>
  <c r="AK6" i="3"/>
  <c r="AH144" i="3"/>
  <c r="AK69" i="3"/>
  <c r="AK96" i="3"/>
  <c r="AK48" i="3"/>
  <c r="AJ132" i="3"/>
  <c r="AJ135" i="3"/>
  <c r="AJ77" i="3"/>
  <c r="AJ140" i="3"/>
  <c r="AJ139" i="3"/>
  <c r="AJ27" i="3"/>
  <c r="AJ51" i="3"/>
  <c r="AJ92" i="3"/>
  <c r="AJ112" i="3"/>
  <c r="AJ31" i="3"/>
  <c r="AJ116" i="3"/>
  <c r="AJ19" i="3"/>
  <c r="AJ43" i="3"/>
  <c r="AJ71" i="3"/>
  <c r="AJ103" i="3"/>
  <c r="AJ123" i="3"/>
  <c r="AJ59" i="3"/>
  <c r="AJ15" i="3"/>
  <c r="AJ38" i="3"/>
  <c r="AJ58" i="3"/>
  <c r="AJ104" i="3"/>
  <c r="AJ12" i="3"/>
  <c r="AJ91" i="3"/>
  <c r="AK79" i="3"/>
  <c r="AJ80" i="3"/>
  <c r="AJ79" i="3"/>
  <c r="AJ84" i="3"/>
  <c r="AK41" i="3"/>
  <c r="AJ42" i="3"/>
  <c r="AJ41" i="3"/>
  <c r="AK24" i="3"/>
  <c r="AJ66" i="3"/>
  <c r="AJ7" i="3"/>
  <c r="AJ22" i="3"/>
  <c r="AJ16" i="3"/>
  <c r="AJ61" i="3"/>
  <c r="AJ125" i="3"/>
  <c r="AJ128" i="3"/>
  <c r="AJ114" i="3"/>
  <c r="AJ115" i="3"/>
  <c r="AK114" i="3"/>
  <c r="AK29" i="3"/>
  <c r="AJ29" i="3"/>
  <c r="AK89" i="3"/>
  <c r="AJ89" i="3"/>
  <c r="AK130" i="3"/>
  <c r="AJ130" i="3"/>
  <c r="AK55" i="3"/>
  <c r="AJ55" i="3"/>
  <c r="AH142" i="3"/>
  <c r="AK142" i="3" s="1"/>
  <c r="AJ107" i="3"/>
  <c r="AK107" i="3"/>
  <c r="AJ133" i="3"/>
  <c r="AJ73" i="3"/>
  <c r="AJ98" i="3"/>
  <c r="AK121" i="3"/>
  <c r="AJ121" i="3"/>
  <c r="AK131" i="3"/>
  <c r="AK95" i="3"/>
  <c r="AJ95" i="3"/>
  <c r="AJ65" i="3"/>
  <c r="AJ119" i="3"/>
  <c r="AJ106" i="3"/>
  <c r="AJ37" i="3"/>
  <c r="AJ45" i="3"/>
  <c r="AJ99" i="3"/>
  <c r="AK100" i="3"/>
  <c r="AJ100" i="3"/>
  <c r="AJ122" i="3"/>
  <c r="AK17" i="3"/>
  <c r="AJ17" i="3"/>
  <c r="AK68" i="3"/>
  <c r="AJ68" i="3"/>
  <c r="AJ96" i="3"/>
  <c r="AK10" i="3"/>
  <c r="AJ11" i="3"/>
  <c r="AJ10" i="3"/>
  <c r="AJ47" i="3"/>
  <c r="AJ48" i="3"/>
  <c r="AK47" i="3"/>
  <c r="AJ40" i="3"/>
  <c r="AJ87" i="3"/>
  <c r="AJ14" i="3"/>
  <c r="AJ118" i="3"/>
  <c r="AJ53" i="3"/>
  <c r="AJ75" i="3"/>
  <c r="AJ30" i="3"/>
  <c r="AK137" i="3"/>
  <c r="AJ138" i="3"/>
  <c r="AJ137" i="3"/>
  <c r="AJ90" i="3"/>
  <c r="AK62" i="3"/>
  <c r="AJ63" i="3"/>
  <c r="AJ62" i="3"/>
  <c r="AJ131" i="3"/>
  <c r="AK23" i="3"/>
  <c r="AJ24" i="3"/>
  <c r="AJ23" i="3"/>
  <c r="AJ56" i="3"/>
  <c r="AJ6" i="3"/>
  <c r="AJ108" i="3"/>
  <c r="AJ82" i="3"/>
  <c r="AJ46" i="3"/>
  <c r="AJ34" i="3"/>
  <c r="AJ50" i="3"/>
  <c r="AJ101" i="3"/>
  <c r="AJ18" i="3"/>
  <c r="AJ69" i="3"/>
  <c r="AJ142" i="3" l="1"/>
  <c r="AK144" i="3"/>
  <c r="AJ144" i="3"/>
  <c r="AJ145" i="3"/>
  <c r="AP122" i="3"/>
  <c r="AP7" i="3"/>
  <c r="AP65" i="3"/>
  <c r="AP8" i="3"/>
  <c r="AP37" i="3"/>
  <c r="AP60" i="3"/>
  <c r="AP129" i="3"/>
  <c r="AP54" i="3"/>
  <c r="AP43" i="3"/>
  <c r="AP57" i="3"/>
  <c r="AP97" i="3"/>
  <c r="AP126" i="3"/>
  <c r="AP50" i="3"/>
  <c r="AP26" i="3"/>
  <c r="AP39" i="3"/>
  <c r="AP49" i="3"/>
  <c r="AP58" i="3"/>
  <c r="AP98" i="3"/>
  <c r="AP127" i="3"/>
  <c r="AP59" i="3"/>
  <c r="AP124" i="3"/>
  <c r="AP30" i="3"/>
  <c r="AP41" i="3"/>
  <c r="AO107" i="3"/>
  <c r="AO11" i="3"/>
  <c r="AO18" i="3"/>
  <c r="AO134" i="3"/>
  <c r="AO133" i="3"/>
  <c r="AP5" i="3"/>
  <c r="AO106" i="3"/>
  <c r="AP106" i="3"/>
  <c r="AP9" i="3"/>
  <c r="AO140" i="3"/>
  <c r="AO66" i="3"/>
  <c r="AO141" i="3"/>
  <c r="AO76" i="3"/>
  <c r="AO78" i="3"/>
  <c r="AO139" i="3"/>
  <c r="AM144" i="3"/>
  <c r="AP28" i="3"/>
  <c r="AP46" i="3"/>
  <c r="AP125" i="3"/>
  <c r="AP45" i="3"/>
  <c r="AO25" i="3"/>
  <c r="AP25" i="3"/>
  <c r="AP52" i="3"/>
  <c r="AP61" i="3"/>
  <c r="AP117" i="3"/>
  <c r="AP36" i="3"/>
  <c r="AP128" i="3"/>
  <c r="AP31" i="3"/>
  <c r="AP44" i="3"/>
  <c r="AP53" i="3"/>
  <c r="AP88" i="3"/>
  <c r="AO118" i="3"/>
  <c r="AP118" i="3"/>
  <c r="AP27" i="3"/>
  <c r="AP99" i="3"/>
  <c r="AP29" i="3"/>
  <c r="AP47" i="3"/>
  <c r="AO72" i="3"/>
  <c r="AP95" i="3"/>
  <c r="AP55" i="3"/>
  <c r="AO14" i="3"/>
  <c r="AO15" i="3"/>
  <c r="AO104" i="3"/>
  <c r="AO73" i="3"/>
  <c r="AM142" i="3"/>
  <c r="L107" i="3"/>
  <c r="K142" i="3"/>
  <c r="AO9" i="3"/>
  <c r="AO7" i="3"/>
  <c r="AL145" i="3" s="1"/>
  <c r="AM145" i="3"/>
  <c r="AO46" i="3"/>
  <c r="AO117" i="3"/>
  <c r="AO123" i="3"/>
  <c r="AO111" i="3"/>
  <c r="AO102" i="3"/>
  <c r="AO70" i="3"/>
  <c r="AP23" i="3"/>
  <c r="AO24" i="3"/>
  <c r="AO23" i="3"/>
  <c r="AO12" i="3"/>
  <c r="AP121" i="3"/>
  <c r="AO110" i="3"/>
  <c r="AO87" i="3"/>
  <c r="AO42" i="3"/>
  <c r="AO41" i="3" s="1"/>
  <c r="AO40" i="3"/>
  <c r="AO35" i="3"/>
  <c r="AO33" i="3"/>
  <c r="AO13" i="3"/>
  <c r="AP114" i="3"/>
  <c r="AO115" i="3"/>
  <c r="AO114" i="3"/>
  <c r="AO109" i="3"/>
  <c r="AO75" i="3"/>
  <c r="AO74" i="3"/>
  <c r="AO135" i="3"/>
  <c r="AO67" i="3"/>
  <c r="AO64" i="3"/>
  <c r="AO93" i="3"/>
  <c r="AO19" i="3"/>
  <c r="AO116" i="3"/>
  <c r="AO51" i="3"/>
  <c r="AO32" i="3"/>
  <c r="AO113" i="3"/>
  <c r="AO56" i="3"/>
  <c r="AO55" i="3" s="1"/>
  <c r="AO94" i="3"/>
  <c r="AO138" i="3"/>
  <c r="AO137" i="3"/>
  <c r="AO69" i="3"/>
  <c r="AO68" i="3"/>
  <c r="AO16" i="3"/>
  <c r="AO82" i="3"/>
  <c r="AO34" i="3"/>
  <c r="AO120" i="3"/>
  <c r="AO108" i="3"/>
  <c r="AO81" i="3"/>
  <c r="AO20" i="3"/>
  <c r="AO105" i="3"/>
  <c r="AO92" i="3"/>
  <c r="AO112" i="3"/>
  <c r="AO91" i="3"/>
  <c r="AO22" i="3"/>
  <c r="AO21" i="3"/>
  <c r="AO80" i="3"/>
  <c r="AO79" i="3"/>
  <c r="AO6" i="3"/>
  <c r="AO63" i="3"/>
  <c r="AO62" i="3"/>
  <c r="AO103" i="3"/>
  <c r="AO84" i="3"/>
  <c r="AO83" i="3" s="1"/>
  <c r="AP83" i="3"/>
  <c r="AO71" i="3"/>
  <c r="AO90" i="3"/>
  <c r="AO89" i="3"/>
  <c r="AO132" i="3"/>
  <c r="AO65" i="3"/>
  <c r="AO77" i="3"/>
  <c r="AO85" i="3"/>
  <c r="AO119" i="3"/>
  <c r="AO48" i="3"/>
  <c r="AO47" i="3" s="1"/>
  <c r="AO38" i="3"/>
  <c r="AO96" i="3"/>
  <c r="AO95" i="3" s="1"/>
  <c r="AO101" i="3"/>
  <c r="AO100" i="3"/>
  <c r="AO136" i="3"/>
  <c r="AO131" i="3"/>
  <c r="AO130" i="3"/>
  <c r="AP144" i="3" l="1"/>
  <c r="AO145" i="3"/>
  <c r="AO10" i="3"/>
  <c r="AO17" i="3"/>
  <c r="AP142" i="3"/>
  <c r="L142" i="3"/>
  <c r="AP145" i="3"/>
  <c r="K107" i="3"/>
  <c r="AO5" i="3" l="1"/>
  <c r="AO121" i="3"/>
  <c r="AO52" i="3"/>
  <c r="AO50" i="3"/>
  <c r="AO28" i="3"/>
  <c r="AO61" i="3"/>
  <c r="AO31" i="3"/>
  <c r="AO99" i="3"/>
  <c r="AO124" i="3"/>
  <c r="AO129" i="3"/>
  <c r="AO127" i="3"/>
  <c r="AO45" i="3"/>
  <c r="AO39" i="3"/>
  <c r="AO8" i="3"/>
  <c r="AO54" i="3"/>
  <c r="AO126" i="3"/>
  <c r="AO49" i="3"/>
  <c r="AO59" i="3"/>
  <c r="AO125" i="3"/>
  <c r="AO53" i="3"/>
  <c r="AO27" i="3"/>
  <c r="AO58" i="3"/>
  <c r="AO44" i="3"/>
  <c r="AO60" i="3"/>
  <c r="AO26" i="3"/>
  <c r="AO29" i="3"/>
  <c r="AO30" i="3"/>
  <c r="AL142" i="3"/>
  <c r="AO142" i="3" s="1"/>
  <c r="AO88" i="3"/>
  <c r="AO86" i="3"/>
  <c r="AO97" i="3"/>
  <c r="AO36" i="3"/>
  <c r="AO128" i="3"/>
  <c r="AO43" i="3"/>
  <c r="AO37" i="3"/>
  <c r="AO57" i="3"/>
  <c r="AO98" i="3"/>
  <c r="AO122" i="3"/>
  <c r="AL144" i="3"/>
  <c r="AZ138" i="3"/>
  <c r="AZ18" i="3"/>
  <c r="AZ101" i="3"/>
  <c r="AZ96" i="3"/>
  <c r="AZ48" i="3"/>
  <c r="AZ12" i="3"/>
  <c r="AZ85" i="3"/>
  <c r="AZ131" i="3"/>
  <c r="AZ63" i="3"/>
  <c r="AZ108" i="3"/>
  <c r="AZ100" i="3"/>
  <c r="AZ84" i="3"/>
  <c r="AZ79" i="3"/>
  <c r="AZ75" i="3"/>
  <c r="AZ122" i="3"/>
  <c r="AZ68" i="3"/>
  <c r="AZ56" i="3"/>
  <c r="AZ23" i="3"/>
  <c r="AZ10" i="3"/>
  <c r="AZ90" i="3"/>
  <c r="AW142" i="3"/>
  <c r="AZ5" i="3"/>
  <c r="AZ6" i="3"/>
  <c r="AW144" i="3"/>
  <c r="AZ69" i="3"/>
  <c r="AZ24" i="3"/>
  <c r="AY132" i="3"/>
  <c r="AY136" i="3"/>
  <c r="AY135" i="3"/>
  <c r="AY81" i="3"/>
  <c r="AY140" i="3"/>
  <c r="AY139" i="3"/>
  <c r="AY64" i="3"/>
  <c r="AZ13" i="3"/>
  <c r="AZ19" i="3"/>
  <c r="AY125" i="3"/>
  <c r="AY117" i="3"/>
  <c r="AZ115" i="3"/>
  <c r="AY72" i="3"/>
  <c r="AY58" i="3"/>
  <c r="AY44" i="3"/>
  <c r="AZ42" i="3"/>
  <c r="AY49" i="3"/>
  <c r="AY26" i="3"/>
  <c r="AZ107" i="3"/>
  <c r="AZ80" i="3"/>
  <c r="AZ74" i="3"/>
  <c r="AY57" i="3"/>
  <c r="AZ121" i="3"/>
  <c r="AY54" i="3"/>
  <c r="AY46" i="3"/>
  <c r="AY35" i="3"/>
  <c r="AZ11" i="3"/>
  <c r="AY73" i="3"/>
  <c r="AY40" i="3"/>
  <c r="AY25" i="3"/>
  <c r="AY134" i="3"/>
  <c r="AY67" i="3"/>
  <c r="AZ114" i="3"/>
  <c r="AY103" i="3"/>
  <c r="AZ41" i="3"/>
  <c r="AY33" i="3"/>
  <c r="AY16" i="3"/>
  <c r="AY113" i="3"/>
  <c r="AY88" i="3"/>
  <c r="AZ137" i="3"/>
  <c r="AY128" i="3"/>
  <c r="AY126" i="3"/>
  <c r="AY70" i="3"/>
  <c r="AY51" i="3"/>
  <c r="AY38" i="3"/>
  <c r="AY28" i="3"/>
  <c r="AY8" i="3"/>
  <c r="AY112" i="3"/>
  <c r="AY93" i="3"/>
  <c r="AY87" i="3"/>
  <c r="AZ47" i="3"/>
  <c r="AY60" i="3"/>
  <c r="AY22" i="3"/>
  <c r="AY20" i="3"/>
  <c r="AY9" i="3"/>
  <c r="AY119" i="3"/>
  <c r="AY109" i="3"/>
  <c r="AY92" i="3"/>
  <c r="AY133" i="3"/>
  <c r="AY65" i="3"/>
  <c r="AY141" i="3"/>
  <c r="AZ130" i="3"/>
  <c r="AY104" i="3"/>
  <c r="AY52" i="3"/>
  <c r="AY120" i="3"/>
  <c r="AY43" i="3"/>
  <c r="AY116" i="3"/>
  <c r="AY59" i="3"/>
  <c r="AY124" i="3"/>
  <c r="AZ55" i="3"/>
  <c r="AZ89" i="3"/>
  <c r="AY15" i="3"/>
  <c r="AY123" i="3"/>
  <c r="AY30" i="3"/>
  <c r="AY29" i="3"/>
  <c r="AY105" i="3"/>
  <c r="AY91" i="3"/>
  <c r="AY111" i="3"/>
  <c r="AY27" i="3"/>
  <c r="AY86" i="3"/>
  <c r="AY31" i="3"/>
  <c r="AY36" i="3"/>
  <c r="AY66" i="3"/>
  <c r="AZ95" i="3"/>
  <c r="AY94" i="3"/>
  <c r="AZ83" i="3"/>
  <c r="AY45" i="3"/>
  <c r="AY110" i="3"/>
  <c r="AY61" i="3"/>
  <c r="AY106" i="3"/>
  <c r="AY50" i="3"/>
  <c r="AY21" i="3"/>
  <c r="AY129" i="3"/>
  <c r="AY34" i="3"/>
  <c r="AY39" i="3"/>
  <c r="AY53" i="3"/>
  <c r="AY82" i="3"/>
  <c r="AY71" i="3"/>
  <c r="AZ62" i="3"/>
  <c r="AY32" i="3"/>
  <c r="AZ17" i="3"/>
  <c r="AY7" i="3"/>
  <c r="AV145" i="3" s="1"/>
  <c r="AW145" i="3"/>
  <c r="AY118" i="3"/>
  <c r="AY37" i="3"/>
  <c r="AY127" i="3"/>
  <c r="AY14" i="3"/>
  <c r="AY102" i="3"/>
  <c r="AO144" i="3" l="1"/>
  <c r="AY145" i="3"/>
  <c r="AZ142" i="3"/>
  <c r="AZ144" i="3"/>
  <c r="AY5" i="3"/>
  <c r="AY23" i="3"/>
  <c r="AY74" i="3"/>
  <c r="AY114" i="3"/>
  <c r="AY41" i="3"/>
  <c r="AY130" i="3"/>
  <c r="AY83" i="3"/>
  <c r="AY100" i="3"/>
  <c r="AY10" i="3"/>
  <c r="AY55" i="3"/>
  <c r="AY95" i="3"/>
  <c r="AY89" i="3"/>
  <c r="AY98" i="3"/>
  <c r="AY77" i="3"/>
  <c r="AY85" i="3"/>
  <c r="AV142" i="3"/>
  <c r="AY142" i="3" s="1"/>
  <c r="AY24" i="3"/>
  <c r="AY13" i="3"/>
  <c r="AY122" i="3"/>
  <c r="AY121" i="3"/>
  <c r="AY138" i="3"/>
  <c r="AY137" i="3"/>
  <c r="AY78" i="3"/>
  <c r="AY63" i="3"/>
  <c r="AY62" i="3"/>
  <c r="AY18" i="3"/>
  <c r="AY17" i="3"/>
  <c r="AY80" i="3"/>
  <c r="AY79" i="3"/>
  <c r="AY69" i="3"/>
  <c r="AY68" i="3"/>
  <c r="AY75" i="3"/>
  <c r="AY115" i="3"/>
  <c r="AY42" i="3"/>
  <c r="AY97" i="3"/>
  <c r="AY48" i="3"/>
  <c r="AY47" i="3"/>
  <c r="AY12" i="3"/>
  <c r="AY131" i="3"/>
  <c r="AY84" i="3"/>
  <c r="AY101" i="3"/>
  <c r="AY11" i="3"/>
  <c r="AY76" i="3"/>
  <c r="AY108" i="3"/>
  <c r="AY107" i="3"/>
  <c r="AY56" i="3"/>
  <c r="AY96" i="3"/>
  <c r="AY90" i="3"/>
  <c r="AY6" i="3"/>
  <c r="AV144" i="3"/>
  <c r="AY99" i="3"/>
  <c r="AY19" i="3"/>
  <c r="BE122" i="3"/>
  <c r="BE24" i="3"/>
  <c r="BE135" i="3"/>
  <c r="BE134" i="3"/>
  <c r="BE5" i="3"/>
  <c r="BE141" i="3"/>
  <c r="BE76" i="3"/>
  <c r="BE82" i="3"/>
  <c r="BE25" i="3"/>
  <c r="BE52" i="3"/>
  <c r="BE87" i="3"/>
  <c r="BE106" i="3"/>
  <c r="BE129" i="3"/>
  <c r="BE128" i="3"/>
  <c r="BE49" i="3"/>
  <c r="BE88" i="3"/>
  <c r="BE98" i="3"/>
  <c r="BE9" i="3"/>
  <c r="BE36" i="3"/>
  <c r="BE94" i="3"/>
  <c r="BE123" i="3"/>
  <c r="BE14" i="3"/>
  <c r="BE105" i="3"/>
  <c r="BD114" i="3"/>
  <c r="BE137" i="3"/>
  <c r="BD29" i="3"/>
  <c r="BE29" i="3"/>
  <c r="BE48" i="3"/>
  <c r="BE56" i="3"/>
  <c r="BE121" i="3"/>
  <c r="BE84" i="3"/>
  <c r="BE131" i="3"/>
  <c r="BE132" i="3"/>
  <c r="BE66" i="3"/>
  <c r="BD65" i="3"/>
  <c r="BD77" i="3"/>
  <c r="BE139" i="3"/>
  <c r="BE64" i="3"/>
  <c r="BE7" i="3"/>
  <c r="BB145" i="3"/>
  <c r="BE34" i="3"/>
  <c r="BE61" i="3"/>
  <c r="BE92" i="3"/>
  <c r="BE125" i="3"/>
  <c r="BE60" i="3"/>
  <c r="BE16" i="3"/>
  <c r="BE53" i="3"/>
  <c r="BE93" i="3"/>
  <c r="BE103" i="3"/>
  <c r="BE8" i="3"/>
  <c r="BD36" i="3"/>
  <c r="BE50" i="3"/>
  <c r="BE113" i="3"/>
  <c r="BE127" i="3"/>
  <c r="BE86" i="3"/>
  <c r="BE100" i="3"/>
  <c r="BD38" i="3"/>
  <c r="BD57" i="3"/>
  <c r="BD97" i="3"/>
  <c r="BD111" i="3"/>
  <c r="BD120" i="3"/>
  <c r="BD73" i="3"/>
  <c r="BE23" i="3"/>
  <c r="BD31" i="3"/>
  <c r="BD112" i="3"/>
  <c r="BD126" i="3"/>
  <c r="BE47" i="3"/>
  <c r="BD89" i="3"/>
  <c r="BE89" i="3"/>
  <c r="BB144" i="3"/>
  <c r="BD37" i="3"/>
  <c r="BD91" i="3"/>
  <c r="BD119" i="3"/>
  <c r="BD115" i="3"/>
  <c r="BE79" i="3"/>
  <c r="BD80" i="3"/>
  <c r="BD79" i="3"/>
  <c r="BD95" i="3"/>
  <c r="BD96" i="3"/>
  <c r="BE95" i="3"/>
  <c r="BD138" i="3"/>
  <c r="BD137" i="3" s="1"/>
  <c r="BE107" i="3"/>
  <c r="BD108" i="3"/>
  <c r="BD107" i="3" s="1"/>
  <c r="BD22" i="3"/>
  <c r="BD32" i="3"/>
  <c r="BD45" i="3"/>
  <c r="BD59" i="3"/>
  <c r="BD104" i="3"/>
  <c r="BD118" i="3"/>
  <c r="BD30" i="3"/>
  <c r="BD69" i="3"/>
  <c r="BD68" i="3" s="1"/>
  <c r="BE83" i="3"/>
  <c r="BE130" i="3"/>
  <c r="BD78" i="3"/>
  <c r="BD19" i="3"/>
  <c r="BD110" i="3"/>
  <c r="BD116" i="3"/>
  <c r="BD99" i="3"/>
  <c r="BD26" i="3"/>
  <c r="BD117" i="3"/>
  <c r="BD40" i="3"/>
  <c r="BD11" i="3"/>
  <c r="BD10" i="3" s="1"/>
  <c r="BE10" i="3"/>
  <c r="BD42" i="3"/>
  <c r="BD41" i="3"/>
  <c r="BB142" i="3"/>
  <c r="BE142" i="3" s="1"/>
  <c r="BD140" i="3"/>
  <c r="BD101" i="3"/>
  <c r="BD100" i="3" s="1"/>
  <c r="BE74" i="3"/>
  <c r="BD75" i="3"/>
  <c r="BD74" i="3" s="1"/>
  <c r="BD109" i="3"/>
  <c r="BD133" i="3"/>
  <c r="BD33" i="3"/>
  <c r="BD124" i="3"/>
  <c r="BD62" i="3"/>
  <c r="BD63" i="3"/>
  <c r="BE62" i="3"/>
  <c r="BD43" i="3"/>
  <c r="BD35" i="3"/>
  <c r="BD18" i="3"/>
  <c r="BD17" i="3" s="1"/>
  <c r="BD72" i="3"/>
  <c r="BD46" i="3"/>
  <c r="BD71" i="3"/>
  <c r="BD44" i="3"/>
  <c r="BD13" i="3"/>
  <c r="BE55" i="3"/>
  <c r="BD90" i="3"/>
  <c r="BD6" i="3"/>
  <c r="BD102" i="3"/>
  <c r="BD12" i="3"/>
  <c r="BE144" i="3" l="1"/>
  <c r="AY144" i="3"/>
  <c r="BE145" i="3"/>
  <c r="BD5" i="3" l="1"/>
  <c r="BD47" i="3"/>
  <c r="BD23" i="3"/>
  <c r="BD83" i="3"/>
  <c r="BD121" i="3"/>
  <c r="BD50" i="3"/>
  <c r="BD106" i="3"/>
  <c r="BD58" i="3"/>
  <c r="BD87" i="3"/>
  <c r="BD14" i="3"/>
  <c r="BD16" i="3"/>
  <c r="BD76" i="3"/>
  <c r="BD70" i="3"/>
  <c r="BD94" i="3"/>
  <c r="BD129" i="3"/>
  <c r="BD21" i="3"/>
  <c r="BD8" i="3"/>
  <c r="BA144" i="3"/>
  <c r="BD122" i="3"/>
  <c r="BD34" i="3"/>
  <c r="BD60" i="3"/>
  <c r="BD103" i="3"/>
  <c r="BD127" i="3"/>
  <c r="BD125" i="3"/>
  <c r="BD51" i="3"/>
  <c r="BD130" i="3"/>
  <c r="BD67" i="3"/>
  <c r="BD55" i="3"/>
  <c r="BD27" i="3"/>
  <c r="BD128" i="3"/>
  <c r="BD20" i="3"/>
  <c r="BD136" i="3"/>
  <c r="BD88" i="3"/>
  <c r="BD82" i="3"/>
  <c r="BD84" i="3"/>
  <c r="BD25" i="3"/>
  <c r="BD52" i="3"/>
  <c r="BD134" i="3"/>
  <c r="BD24" i="3"/>
  <c r="BA142" i="3"/>
  <c r="BD142" i="3" s="1"/>
  <c r="BD53" i="3"/>
  <c r="BD113" i="3"/>
  <c r="BD9" i="3"/>
  <c r="BD66" i="3"/>
  <c r="BD49" i="3"/>
  <c r="BD132" i="3"/>
  <c r="BD86" i="3"/>
  <c r="BD85" i="3"/>
  <c r="BD48" i="3"/>
  <c r="BD93" i="3"/>
  <c r="BD135" i="3"/>
  <c r="BD98" i="3"/>
  <c r="BD105" i="3"/>
  <c r="BD81" i="3"/>
  <c r="BD7" i="3"/>
  <c r="BA145" i="3"/>
  <c r="BD145" i="3" s="1"/>
  <c r="BD92" i="3"/>
  <c r="BD139" i="3"/>
  <c r="BD131" i="3"/>
  <c r="BD56" i="3"/>
  <c r="BD28" i="3"/>
  <c r="BD61" i="3"/>
  <c r="BD39" i="3"/>
  <c r="BD54" i="3"/>
  <c r="BD15" i="3"/>
  <c r="BD64" i="3"/>
  <c r="BD123" i="3"/>
  <c r="BD141" i="3"/>
  <c r="BJ108" i="3"/>
  <c r="BJ42" i="3"/>
  <c r="BJ122" i="3"/>
  <c r="BJ134" i="3"/>
  <c r="BJ140" i="3"/>
  <c r="BJ71" i="3"/>
  <c r="BJ76" i="3"/>
  <c r="BJ92" i="3"/>
  <c r="BJ13" i="3"/>
  <c r="BJ53" i="3"/>
  <c r="BJ109" i="3"/>
  <c r="BJ65" i="3"/>
  <c r="BJ66" i="3"/>
  <c r="BJ139" i="3"/>
  <c r="BJ14" i="3"/>
  <c r="BJ44" i="3"/>
  <c r="BJ59" i="3"/>
  <c r="BJ116" i="3"/>
  <c r="BJ86" i="3"/>
  <c r="BJ15" i="3"/>
  <c r="BJ61" i="3"/>
  <c r="BJ102" i="3"/>
  <c r="BJ36" i="3"/>
  <c r="BJ85" i="3"/>
  <c r="BJ113" i="3"/>
  <c r="BJ129" i="3"/>
  <c r="BJ43" i="3"/>
  <c r="BJ93" i="3"/>
  <c r="BJ126" i="3"/>
  <c r="BJ24" i="3"/>
  <c r="BJ10" i="3"/>
  <c r="BJ84" i="3"/>
  <c r="BJ74" i="3"/>
  <c r="BJ131" i="3"/>
  <c r="BJ90" i="3"/>
  <c r="BI135" i="3"/>
  <c r="BJ99" i="3"/>
  <c r="BI71" i="3"/>
  <c r="BI16" i="3"/>
  <c r="BJ16" i="3"/>
  <c r="BJ123" i="3"/>
  <c r="BI60" i="3"/>
  <c r="BJ60" i="3"/>
  <c r="BJ117" i="3"/>
  <c r="BI12" i="3"/>
  <c r="BJ12" i="3"/>
  <c r="BJ77" i="3"/>
  <c r="BJ67" i="3"/>
  <c r="BJ141" i="3"/>
  <c r="BI81" i="3"/>
  <c r="BJ78" i="3"/>
  <c r="BI64" i="3"/>
  <c r="BG145" i="3"/>
  <c r="BJ145" i="3" s="1"/>
  <c r="BI14" i="3"/>
  <c r="BJ38" i="3"/>
  <c r="BJ54" i="3"/>
  <c r="BJ87" i="3"/>
  <c r="BJ58" i="3"/>
  <c r="BI86" i="3"/>
  <c r="BJ98" i="3"/>
  <c r="BJ31" i="3"/>
  <c r="BJ88" i="3"/>
  <c r="BJ27" i="3"/>
  <c r="BJ57" i="3"/>
  <c r="BJ97" i="3"/>
  <c r="BJ119" i="3"/>
  <c r="BJ33" i="3"/>
  <c r="BI52" i="3"/>
  <c r="BJ52" i="3"/>
  <c r="BJ110" i="3"/>
  <c r="BI127" i="3"/>
  <c r="BJ95" i="3"/>
  <c r="BJ48" i="3"/>
  <c r="BJ23" i="3"/>
  <c r="BI8" i="3"/>
  <c r="BI118" i="3"/>
  <c r="BJ115" i="3"/>
  <c r="BJ62" i="3"/>
  <c r="BI62" i="3"/>
  <c r="BJ11" i="3"/>
  <c r="BJ107" i="3"/>
  <c r="BI104" i="3"/>
  <c r="BI70" i="3"/>
  <c r="BI34" i="3"/>
  <c r="BI20" i="3"/>
  <c r="BJ41" i="3"/>
  <c r="BI28" i="3"/>
  <c r="BI22" i="3"/>
  <c r="BI94" i="3"/>
  <c r="BI72" i="3"/>
  <c r="BI50" i="3"/>
  <c r="BI46" i="3"/>
  <c r="BI21" i="3"/>
  <c r="BI136" i="3"/>
  <c r="BI76" i="3"/>
  <c r="BI109" i="3"/>
  <c r="BJ137" i="3"/>
  <c r="BI120" i="3"/>
  <c r="BI45" i="3"/>
  <c r="BI63" i="3"/>
  <c r="BI39" i="3"/>
  <c r="BI30" i="3"/>
  <c r="BI29" i="3" s="1"/>
  <c r="BJ29" i="3"/>
  <c r="BI125" i="3"/>
  <c r="BJ83" i="3"/>
  <c r="BJ100" i="3"/>
  <c r="BI101" i="3"/>
  <c r="BI100" i="3" s="1"/>
  <c r="BG144" i="3"/>
  <c r="BG142" i="3"/>
  <c r="BJ142" i="3" s="1"/>
  <c r="BI79" i="3"/>
  <c r="BI99" i="3"/>
  <c r="BI54" i="3"/>
  <c r="BI123" i="3"/>
  <c r="BI77" i="3"/>
  <c r="BI82" i="3"/>
  <c r="BI33" i="3"/>
  <c r="BJ121" i="3"/>
  <c r="BI112" i="3"/>
  <c r="BJ47" i="3"/>
  <c r="BI115" i="3"/>
  <c r="BI114" i="3" s="1"/>
  <c r="BJ114" i="3"/>
  <c r="BJ55" i="3"/>
  <c r="BI56" i="3"/>
  <c r="BI55" i="3"/>
  <c r="BI35" i="3"/>
  <c r="BJ89" i="3"/>
  <c r="BI90" i="3"/>
  <c r="BI89" i="3" s="1"/>
  <c r="BI32" i="3"/>
  <c r="BI75" i="3"/>
  <c r="BI74" i="3" s="1"/>
  <c r="BJ130" i="3"/>
  <c r="BI26" i="3"/>
  <c r="BI111" i="3"/>
  <c r="BI80" i="3"/>
  <c r="BI6" i="3"/>
  <c r="BI140" i="3"/>
  <c r="BI13" i="3"/>
  <c r="BI139" i="3"/>
  <c r="BI103" i="3"/>
  <c r="BI9" i="3"/>
  <c r="BI91" i="3"/>
  <c r="BI37" i="3"/>
  <c r="BI51" i="3"/>
  <c r="BI18" i="3"/>
  <c r="BI17" i="3"/>
  <c r="BI69" i="3"/>
  <c r="BI68" i="3"/>
  <c r="BI133" i="3"/>
  <c r="BI132" i="3"/>
  <c r="BI117" i="3"/>
  <c r="BI106" i="3"/>
  <c r="BI128" i="3"/>
  <c r="BI105" i="3"/>
  <c r="BI110" i="3"/>
  <c r="BI19" i="3"/>
  <c r="BI40" i="3"/>
  <c r="BI31" i="3"/>
  <c r="BI73" i="3"/>
  <c r="BD144" i="3" l="1"/>
  <c r="BJ144" i="3"/>
  <c r="BI5" i="3" l="1"/>
  <c r="BI10" i="3"/>
  <c r="BI95" i="3"/>
  <c r="BI49" i="3"/>
  <c r="BI92" i="3"/>
  <c r="BI65" i="3"/>
  <c r="BI61" i="3"/>
  <c r="BI113" i="3"/>
  <c r="BI126" i="3"/>
  <c r="BI41" i="3"/>
  <c r="BI93" i="3"/>
  <c r="BI134" i="3"/>
  <c r="BI27" i="3"/>
  <c r="BI67" i="3"/>
  <c r="BI87" i="3"/>
  <c r="BI88" i="3"/>
  <c r="BI119" i="3"/>
  <c r="BI44" i="3"/>
  <c r="BI58" i="3"/>
  <c r="BF142" i="3"/>
  <c r="BI142" i="3" s="1"/>
  <c r="BF145" i="3"/>
  <c r="BI145" i="3" s="1"/>
  <c r="BI11" i="3"/>
  <c r="BF144" i="3"/>
  <c r="BI24" i="3"/>
  <c r="BI23" i="3"/>
  <c r="BI138" i="3"/>
  <c r="BI137" i="3"/>
  <c r="BI66" i="3"/>
  <c r="BI7" i="3"/>
  <c r="BI59" i="3"/>
  <c r="BI102" i="3"/>
  <c r="BI141" i="3"/>
  <c r="BI38" i="3"/>
  <c r="BI57" i="3"/>
  <c r="BI78" i="3"/>
  <c r="BI15" i="3"/>
  <c r="BI96" i="3"/>
  <c r="BI116" i="3"/>
  <c r="BI48" i="3"/>
  <c r="BI47" i="3"/>
  <c r="BI131" i="3"/>
  <c r="BI130" i="3"/>
  <c r="BI85" i="3"/>
  <c r="BI124" i="3"/>
  <c r="BI53" i="3"/>
  <c r="BI36" i="3"/>
  <c r="BI43" i="3"/>
  <c r="BI42" i="3"/>
  <c r="BI84" i="3"/>
  <c r="BI83" i="3"/>
  <c r="BI97" i="3"/>
  <c r="BI25" i="3"/>
  <c r="BI98" i="3"/>
  <c r="BI129" i="3"/>
  <c r="BI122" i="3"/>
  <c r="BI121" i="3"/>
  <c r="BI108" i="3"/>
  <c r="BI107" i="3"/>
  <c r="BO90" i="3"/>
  <c r="BN5" i="3"/>
  <c r="BO38" i="3"/>
  <c r="BO39" i="3"/>
  <c r="BO34" i="3"/>
  <c r="BO54" i="3"/>
  <c r="BO16" i="3"/>
  <c r="BO60" i="3"/>
  <c r="BO13" i="3"/>
  <c r="BO52" i="3"/>
  <c r="BN130" i="3"/>
  <c r="BN121" i="3"/>
  <c r="BO29" i="3"/>
  <c r="BN17" i="3"/>
  <c r="BN68" i="3"/>
  <c r="BO55" i="3"/>
  <c r="BO101" i="3"/>
  <c r="BO35" i="3"/>
  <c r="BN139" i="3"/>
  <c r="BL144" i="3"/>
  <c r="BN16" i="3"/>
  <c r="BO32" i="3"/>
  <c r="BO83" i="3"/>
  <c r="BN105" i="3"/>
  <c r="BN106" i="3"/>
  <c r="BN88" i="3"/>
  <c r="BN21" i="3"/>
  <c r="BN20" i="3"/>
  <c r="BN85" i="3"/>
  <c r="BN27" i="3"/>
  <c r="BN91" i="3"/>
  <c r="BN40" i="3"/>
  <c r="BN97" i="3"/>
  <c r="BN135" i="3"/>
  <c r="BN134" i="3"/>
  <c r="BN38" i="3"/>
  <c r="BO50" i="3"/>
  <c r="BO12" i="3"/>
  <c r="BO36" i="3"/>
  <c r="BO86" i="3"/>
  <c r="BN84" i="3"/>
  <c r="BN83" i="3" s="1"/>
  <c r="BN15" i="3"/>
  <c r="BN103" i="3"/>
  <c r="BO47" i="3"/>
  <c r="BO89" i="3"/>
  <c r="BN9" i="3"/>
  <c r="BN123" i="3"/>
  <c r="BN94" i="3"/>
  <c r="BO100" i="3"/>
  <c r="BN120" i="3"/>
  <c r="BN114" i="3"/>
  <c r="BN141" i="3"/>
  <c r="BN7" i="3"/>
  <c r="BK145" i="3" s="1"/>
  <c r="BL145" i="3"/>
  <c r="BN102" i="3"/>
  <c r="BN125" i="3"/>
  <c r="BN58" i="3"/>
  <c r="BN19" i="3"/>
  <c r="BN124" i="3"/>
  <c r="BN133" i="3"/>
  <c r="BN136" i="3"/>
  <c r="BN35" i="3"/>
  <c r="BN140" i="3"/>
  <c r="BN76" i="3"/>
  <c r="BN78" i="3"/>
  <c r="BN32" i="3"/>
  <c r="BN10" i="3"/>
  <c r="BN11" i="3"/>
  <c r="BO10" i="3"/>
  <c r="BN61" i="3"/>
  <c r="BN131" i="3"/>
  <c r="BN104" i="3"/>
  <c r="BN129" i="3"/>
  <c r="BN122" i="3"/>
  <c r="BN92" i="3"/>
  <c r="BN73" i="3"/>
  <c r="BN51" i="3"/>
  <c r="BN30" i="3"/>
  <c r="BN29" i="3" s="1"/>
  <c r="BN18" i="3"/>
  <c r="BN26" i="3"/>
  <c r="BN25" i="3"/>
  <c r="BN71" i="3"/>
  <c r="BN28" i="3"/>
  <c r="BN93" i="3"/>
  <c r="BN70" i="3"/>
  <c r="BN33" i="3"/>
  <c r="BN128" i="3"/>
  <c r="BN99" i="3"/>
  <c r="BN96" i="3"/>
  <c r="BN95" i="3"/>
  <c r="BN87" i="3"/>
  <c r="BN69" i="3"/>
  <c r="BN57" i="3"/>
  <c r="BN31" i="3"/>
  <c r="BN24" i="3"/>
  <c r="BN23" i="3"/>
  <c r="BN8" i="3"/>
  <c r="BN138" i="3"/>
  <c r="BN137" i="3"/>
  <c r="BN56" i="3"/>
  <c r="BN55" i="3" s="1"/>
  <c r="BN22" i="3"/>
  <c r="BN119" i="3"/>
  <c r="BN6" i="3"/>
  <c r="BL142" i="3"/>
  <c r="BO142" i="3" s="1"/>
  <c r="BN132" i="3"/>
  <c r="BN77" i="3"/>
  <c r="BN14" i="3"/>
  <c r="BN48" i="3"/>
  <c r="BN47" i="3" s="1"/>
  <c r="BN49" i="3"/>
  <c r="BN37" i="3"/>
  <c r="BN72" i="3"/>
  <c r="BN53" i="3"/>
  <c r="BN59" i="3"/>
  <c r="BN75" i="3"/>
  <c r="BN74" i="3"/>
  <c r="BN117" i="3"/>
  <c r="BN98" i="3"/>
  <c r="BN118" i="3"/>
  <c r="BN126" i="3"/>
  <c r="BN116" i="3"/>
  <c r="BN127" i="3"/>
  <c r="BN115" i="3"/>
  <c r="BI144" i="3" l="1"/>
  <c r="BN145" i="3"/>
  <c r="BO145" i="3"/>
  <c r="BO144" i="3"/>
  <c r="BN100" i="3"/>
  <c r="BN34" i="3"/>
  <c r="BN60" i="3"/>
  <c r="BN86" i="3"/>
  <c r="BN50" i="3"/>
  <c r="BN89" i="3"/>
  <c r="BN101" i="3"/>
  <c r="BN36" i="3"/>
  <c r="BN54" i="3"/>
  <c r="BN39" i="3"/>
  <c r="BN13" i="3"/>
  <c r="BN90" i="3"/>
  <c r="BK142" i="3"/>
  <c r="BN142" i="3" s="1"/>
  <c r="BN12" i="3"/>
  <c r="BK144" i="3"/>
  <c r="BN52" i="3"/>
  <c r="BT138" i="3"/>
  <c r="BT18" i="3"/>
  <c r="BT75" i="3"/>
  <c r="BT48" i="3"/>
  <c r="BT119" i="3"/>
  <c r="BT98" i="3"/>
  <c r="BT57" i="3"/>
  <c r="BT36" i="3"/>
  <c r="BT50" i="3"/>
  <c r="BT117" i="3"/>
  <c r="BT35" i="3"/>
  <c r="BT53" i="3"/>
  <c r="BT33" i="3"/>
  <c r="BT118" i="3"/>
  <c r="BT31" i="3"/>
  <c r="BT34" i="3"/>
  <c r="BT52" i="3"/>
  <c r="BT116" i="3"/>
  <c r="BT122" i="3"/>
  <c r="BT101" i="3"/>
  <c r="BT89" i="3"/>
  <c r="BT69" i="3"/>
  <c r="BT47" i="3"/>
  <c r="BT24" i="3"/>
  <c r="BT137" i="3"/>
  <c r="BT96" i="3"/>
  <c r="BT74" i="3"/>
  <c r="BT30" i="3"/>
  <c r="BT85" i="3"/>
  <c r="BT6" i="3"/>
  <c r="BQ144" i="3"/>
  <c r="BT115" i="3"/>
  <c r="BS135" i="3"/>
  <c r="BS134" i="3"/>
  <c r="BS65" i="3"/>
  <c r="BS9" i="3"/>
  <c r="BT9" i="3"/>
  <c r="BS59" i="3"/>
  <c r="BT32" i="3"/>
  <c r="BT40" i="3"/>
  <c r="BS50" i="3"/>
  <c r="BT54" i="3"/>
  <c r="BT127" i="3"/>
  <c r="BT39" i="3"/>
  <c r="BT19" i="3"/>
  <c r="BT37" i="3"/>
  <c r="BT128" i="3"/>
  <c r="BT20" i="3"/>
  <c r="BT38" i="3"/>
  <c r="BT120" i="3"/>
  <c r="BT121" i="3"/>
  <c r="BS103" i="3"/>
  <c r="BS70" i="3"/>
  <c r="BT56" i="3"/>
  <c r="BT17" i="3"/>
  <c r="BS17" i="3"/>
  <c r="BS97" i="3"/>
  <c r="BS88" i="3"/>
  <c r="BS125" i="3"/>
  <c r="BS93" i="3"/>
  <c r="BT90" i="3"/>
  <c r="BT68" i="3"/>
  <c r="BT23" i="3"/>
  <c r="BS72" i="3"/>
  <c r="BS25" i="3"/>
  <c r="BS12" i="3"/>
  <c r="BS113" i="3"/>
  <c r="BS99" i="3"/>
  <c r="BS86" i="3"/>
  <c r="BS62" i="3"/>
  <c r="BS107" i="3"/>
  <c r="BS130" i="3"/>
  <c r="BS10" i="3"/>
  <c r="BS41" i="3"/>
  <c r="BS79" i="3"/>
  <c r="BT83" i="3"/>
  <c r="BQ142" i="3"/>
  <c r="BT142" i="3" s="1"/>
  <c r="BT5" i="3"/>
  <c r="BS141" i="3"/>
  <c r="BS81" i="3"/>
  <c r="BS76" i="3"/>
  <c r="BS77" i="3"/>
  <c r="BS78" i="3"/>
  <c r="BS82" i="3"/>
  <c r="BS58" i="3"/>
  <c r="BS126" i="3"/>
  <c r="BT55" i="3"/>
  <c r="BS26" i="3"/>
  <c r="BS15" i="3"/>
  <c r="BT114" i="3"/>
  <c r="BS110" i="3"/>
  <c r="BS102" i="3"/>
  <c r="BS87" i="3"/>
  <c r="BS43" i="3"/>
  <c r="BS129" i="3"/>
  <c r="BS104" i="3"/>
  <c r="BS46" i="3"/>
  <c r="BS132" i="3"/>
  <c r="BS98" i="3"/>
  <c r="BS139" i="3"/>
  <c r="BS60" i="3"/>
  <c r="BS44" i="3"/>
  <c r="BS13" i="3"/>
  <c r="BT100" i="3"/>
  <c r="BS124" i="3"/>
  <c r="BT29" i="3"/>
  <c r="BS109" i="3"/>
  <c r="BS131" i="3"/>
  <c r="BS21" i="3"/>
  <c r="BS63" i="3"/>
  <c r="BS133" i="3"/>
  <c r="BS7" i="3"/>
  <c r="BP145" i="3" s="1"/>
  <c r="BQ145" i="3"/>
  <c r="BS16" i="3"/>
  <c r="BS27" i="3"/>
  <c r="BS8" i="3"/>
  <c r="BS80" i="3"/>
  <c r="BS136" i="3"/>
  <c r="BS67" i="3"/>
  <c r="BS64" i="3"/>
  <c r="BS61" i="3"/>
  <c r="BS106" i="3"/>
  <c r="BS28" i="3"/>
  <c r="BS92" i="3"/>
  <c r="BS112" i="3"/>
  <c r="BS91" i="3"/>
  <c r="BS49" i="3"/>
  <c r="BS111" i="3"/>
  <c r="BT95" i="3"/>
  <c r="BS94" i="3"/>
  <c r="BS11" i="3"/>
  <c r="BS84" i="3"/>
  <c r="BS83" i="3" s="1"/>
  <c r="BS51" i="3"/>
  <c r="BS42" i="3"/>
  <c r="BS140" i="3"/>
  <c r="BS73" i="3"/>
  <c r="BS105" i="3"/>
  <c r="BS45" i="3"/>
  <c r="BS14" i="3"/>
  <c r="BS66" i="3"/>
  <c r="BS18" i="3"/>
  <c r="BS71" i="3"/>
  <c r="BS108" i="3"/>
  <c r="BT144" i="3" l="1"/>
  <c r="BN144" i="3"/>
  <c r="BS145" i="3"/>
  <c r="BT145" i="3"/>
  <c r="BS5" i="3"/>
  <c r="BS89" i="3"/>
  <c r="BS68" i="3"/>
  <c r="BS114" i="3"/>
  <c r="BS100" i="3"/>
  <c r="BS95" i="3"/>
  <c r="BS74" i="3"/>
  <c r="BS23" i="3"/>
  <c r="BS137" i="3"/>
  <c r="BS121" i="3"/>
  <c r="BS47" i="3"/>
  <c r="BS37" i="3"/>
  <c r="BS116" i="3"/>
  <c r="BS34" i="3"/>
  <c r="BS52" i="3"/>
  <c r="BP142" i="3"/>
  <c r="BS142" i="3" s="1"/>
  <c r="BS123" i="3"/>
  <c r="BS53" i="3"/>
  <c r="BS57" i="3"/>
  <c r="BS40" i="3"/>
  <c r="BS54" i="3"/>
  <c r="BS6" i="3"/>
  <c r="BP144" i="3"/>
  <c r="BS90" i="3"/>
  <c r="BS19" i="3"/>
  <c r="BS117" i="3"/>
  <c r="BS69" i="3"/>
  <c r="BS115" i="3"/>
  <c r="BS101" i="3"/>
  <c r="BS96" i="3"/>
  <c r="BS75" i="3"/>
  <c r="BS24" i="3"/>
  <c r="BS128" i="3"/>
  <c r="BS36" i="3"/>
  <c r="BS120" i="3"/>
  <c r="BS118" i="3"/>
  <c r="BS30" i="3"/>
  <c r="BS29" i="3"/>
  <c r="BS138" i="3"/>
  <c r="BS119" i="3"/>
  <c r="BS35" i="3"/>
  <c r="BS31" i="3"/>
  <c r="BS122" i="3"/>
  <c r="BS22" i="3"/>
  <c r="BS38" i="3"/>
  <c r="BS56" i="3"/>
  <c r="BS55" i="3"/>
  <c r="BS48" i="3"/>
  <c r="BS32" i="3"/>
  <c r="BS39" i="3"/>
  <c r="BS127" i="3"/>
  <c r="BS33" i="3"/>
  <c r="BS85" i="3"/>
  <c r="BS20" i="3"/>
  <c r="BU145" i="3"/>
  <c r="BY42" i="3"/>
  <c r="BY131" i="3"/>
  <c r="BY69" i="3"/>
  <c r="BY56" i="3"/>
  <c r="BY134" i="3"/>
  <c r="BX5" i="3"/>
  <c r="BY5" i="3"/>
  <c r="BY45" i="3"/>
  <c r="BY61" i="3"/>
  <c r="BY9" i="3"/>
  <c r="BY141" i="3"/>
  <c r="BY76" i="3"/>
  <c r="BY7" i="3"/>
  <c r="BY119" i="3"/>
  <c r="BY6" i="3"/>
  <c r="BY15" i="3"/>
  <c r="BY25" i="3"/>
  <c r="BY46" i="3"/>
  <c r="BY87" i="3"/>
  <c r="BY97" i="3"/>
  <c r="BY116" i="3"/>
  <c r="BY8" i="3"/>
  <c r="BY54" i="3"/>
  <c r="BY12" i="3"/>
  <c r="BY21" i="3"/>
  <c r="BY37" i="3"/>
  <c r="BY57" i="3"/>
  <c r="BY93" i="3"/>
  <c r="BY127" i="3"/>
  <c r="BY28" i="3"/>
  <c r="BY86" i="3"/>
  <c r="BY27" i="3"/>
  <c r="BY38" i="3"/>
  <c r="BY94" i="3"/>
  <c r="BY33" i="3"/>
  <c r="BY91" i="3"/>
  <c r="BY121" i="3"/>
  <c r="BX121" i="3"/>
  <c r="BY84" i="3"/>
  <c r="BY74" i="3"/>
  <c r="BX74" i="3"/>
  <c r="BY24" i="3"/>
  <c r="BY62" i="3"/>
  <c r="BX62" i="3"/>
  <c r="BY101" i="3"/>
  <c r="BY95" i="3"/>
  <c r="BX95" i="3"/>
  <c r="BY115" i="3"/>
  <c r="BY30" i="3"/>
  <c r="BY96" i="3"/>
  <c r="BY48" i="3"/>
  <c r="BX133" i="3"/>
  <c r="BX134" i="3"/>
  <c r="BY65" i="3"/>
  <c r="BX102" i="3"/>
  <c r="BY139" i="3"/>
  <c r="BX45" i="3"/>
  <c r="BX35" i="3"/>
  <c r="BY35" i="3"/>
  <c r="BY34" i="3"/>
  <c r="BX9" i="3"/>
  <c r="BY77" i="3"/>
  <c r="BX77" i="3"/>
  <c r="BX141" i="3"/>
  <c r="BY140" i="3"/>
  <c r="BX140" i="3"/>
  <c r="BX119" i="3"/>
  <c r="BV144" i="3"/>
  <c r="BX15" i="3"/>
  <c r="BX20" i="3"/>
  <c r="BY20" i="3"/>
  <c r="BY36" i="3"/>
  <c r="BX46" i="3"/>
  <c r="BX60" i="3"/>
  <c r="BY60" i="3"/>
  <c r="BY92" i="3"/>
  <c r="BX97" i="3"/>
  <c r="BX106" i="3"/>
  <c r="BY106" i="3"/>
  <c r="BY126" i="3"/>
  <c r="BX8" i="3"/>
  <c r="BX39" i="3"/>
  <c r="BY39" i="3"/>
  <c r="BY125" i="3"/>
  <c r="BX12" i="3"/>
  <c r="BX16" i="3"/>
  <c r="BY16" i="3"/>
  <c r="BY26" i="3"/>
  <c r="BX37" i="3"/>
  <c r="BX52" i="3"/>
  <c r="BY52" i="3"/>
  <c r="BY88" i="3"/>
  <c r="BX93" i="3"/>
  <c r="BX103" i="3"/>
  <c r="BY103" i="3"/>
  <c r="BY19" i="3"/>
  <c r="BX28" i="3"/>
  <c r="BX44" i="3"/>
  <c r="BY44" i="3"/>
  <c r="BY13" i="3"/>
  <c r="BX27" i="3"/>
  <c r="BX32" i="3"/>
  <c r="BY32" i="3"/>
  <c r="BY85" i="3"/>
  <c r="BX94" i="3"/>
  <c r="BX124" i="3"/>
  <c r="BY124" i="3"/>
  <c r="BY50" i="3"/>
  <c r="BX91" i="3"/>
  <c r="BX129" i="3"/>
  <c r="BY129" i="3"/>
  <c r="BX113" i="3"/>
  <c r="BX98" i="3"/>
  <c r="BY80" i="3"/>
  <c r="BY41" i="3"/>
  <c r="BX41" i="3"/>
  <c r="BX31" i="3"/>
  <c r="BY89" i="3"/>
  <c r="BX89" i="3"/>
  <c r="BX59" i="3"/>
  <c r="BY18" i="3"/>
  <c r="BY75" i="3"/>
  <c r="BX63" i="3"/>
  <c r="BY11" i="3"/>
  <c r="BX117" i="3"/>
  <c r="BX136" i="3"/>
  <c r="BX65" i="3"/>
  <c r="BX139" i="3"/>
  <c r="BX34" i="3"/>
  <c r="BX81" i="3"/>
  <c r="BX82" i="3"/>
  <c r="BY68" i="3"/>
  <c r="BX68" i="3"/>
  <c r="BX36" i="3"/>
  <c r="BX92" i="3"/>
  <c r="BX126" i="3"/>
  <c r="BX125" i="3"/>
  <c r="BX26" i="3"/>
  <c r="BX88" i="3"/>
  <c r="BX19" i="3"/>
  <c r="BX13" i="3"/>
  <c r="BX85" i="3"/>
  <c r="BX50" i="3"/>
  <c r="BY79" i="3"/>
  <c r="BX80" i="3"/>
  <c r="BX79" i="3"/>
  <c r="BX58" i="3"/>
  <c r="BY29" i="3"/>
  <c r="BX30" i="3"/>
  <c r="BX29" i="3"/>
  <c r="BY17" i="3"/>
  <c r="BX18" i="3"/>
  <c r="BX17" i="3"/>
  <c r="BX122" i="3"/>
  <c r="BX112" i="3"/>
  <c r="BX75" i="3"/>
  <c r="BX71" i="3"/>
  <c r="BY64" i="3"/>
  <c r="BX111" i="3"/>
  <c r="BX96" i="3"/>
  <c r="BX73" i="3"/>
  <c r="BX51" i="3"/>
  <c r="BX22" i="3"/>
  <c r="BX118" i="3"/>
  <c r="BX135" i="3"/>
  <c r="BX61" i="3"/>
  <c r="BX7" i="3"/>
  <c r="BV145" i="3"/>
  <c r="BY145" i="3" s="1"/>
  <c r="BX87" i="3"/>
  <c r="BX57" i="3"/>
  <c r="BX33" i="3"/>
  <c r="BX109" i="3"/>
  <c r="BX42" i="3"/>
  <c r="BX90" i="3"/>
  <c r="BX130" i="3"/>
  <c r="BX131" i="3"/>
  <c r="BY130" i="3"/>
  <c r="BX120" i="3"/>
  <c r="BX53" i="3"/>
  <c r="BX114" i="3"/>
  <c r="BX115" i="3"/>
  <c r="BY114" i="3"/>
  <c r="BX137" i="3"/>
  <c r="BY137" i="3"/>
  <c r="BX107" i="3"/>
  <c r="BX116" i="3"/>
  <c r="BX110" i="3"/>
  <c r="BY55" i="3"/>
  <c r="BX55" i="3"/>
  <c r="BX105" i="3"/>
  <c r="BX76" i="3"/>
  <c r="BX25" i="3"/>
  <c r="BX21" i="3"/>
  <c r="BX38" i="3"/>
  <c r="BX40" i="3"/>
  <c r="BX70" i="3"/>
  <c r="BY23" i="3"/>
  <c r="BX24" i="3"/>
  <c r="BX23" i="3"/>
  <c r="BY100" i="3"/>
  <c r="BX101" i="3"/>
  <c r="BX100" i="3"/>
  <c r="BX49" i="3"/>
  <c r="BX56" i="3"/>
  <c r="BX14" i="3"/>
  <c r="BV142" i="3"/>
  <c r="BX142" i="3" s="1"/>
  <c r="BX138" i="3"/>
  <c r="BX104" i="3"/>
  <c r="BX69" i="3"/>
  <c r="BX67" i="3"/>
  <c r="BY67" i="3"/>
  <c r="BX128" i="3"/>
  <c r="BY47" i="3"/>
  <c r="BX48" i="3"/>
  <c r="BX47" i="3"/>
  <c r="BX6" i="3"/>
  <c r="BX132" i="3"/>
  <c r="BX78" i="3"/>
  <c r="BX54" i="3"/>
  <c r="BX86" i="3"/>
  <c r="BX72" i="3"/>
  <c r="BY83" i="3"/>
  <c r="BX84" i="3"/>
  <c r="BX83" i="3"/>
  <c r="BX123" i="3"/>
  <c r="BX99" i="3"/>
  <c r="BY10" i="3"/>
  <c r="BX11" i="3"/>
  <c r="BX10" i="3"/>
  <c r="BX108" i="3"/>
  <c r="BX127" i="3"/>
  <c r="BX43" i="3"/>
  <c r="BX145" i="3" l="1"/>
  <c r="BS144" i="3"/>
  <c r="BY144" i="3"/>
  <c r="BY142" i="3"/>
  <c r="BX144" i="3"/>
  <c r="CD30" i="3"/>
  <c r="CD96" i="3"/>
  <c r="CD88" i="3"/>
  <c r="CD111" i="3"/>
  <c r="CD76" i="3"/>
  <c r="CD64" i="3"/>
  <c r="CD13" i="3"/>
  <c r="CD53" i="3"/>
  <c r="CD31" i="3"/>
  <c r="CD14" i="3"/>
  <c r="CD113" i="3"/>
  <c r="CD34" i="3"/>
  <c r="CD60" i="3"/>
  <c r="CD119" i="3"/>
  <c r="CD52" i="3"/>
  <c r="CD110" i="3"/>
  <c r="CD7" i="3"/>
  <c r="CD47" i="3"/>
  <c r="CD75" i="3"/>
  <c r="CD56" i="3"/>
  <c r="CD83" i="3"/>
  <c r="CD90" i="3"/>
  <c r="CD10" i="3"/>
  <c r="CC10" i="3"/>
  <c r="CD131" i="3"/>
  <c r="CD114" i="3"/>
  <c r="CC114" i="3"/>
  <c r="CC121" i="3"/>
  <c r="CA144" i="3"/>
  <c r="CD38" i="3"/>
  <c r="CD134" i="3"/>
  <c r="CC77" i="3"/>
  <c r="CD77" i="3"/>
  <c r="CC76" i="3"/>
  <c r="CD67" i="3"/>
  <c r="CC65" i="3"/>
  <c r="CC81" i="3"/>
  <c r="CD139" i="3"/>
  <c r="CD16" i="3"/>
  <c r="CC15" i="3"/>
  <c r="CD36" i="3"/>
  <c r="CC135" i="3"/>
  <c r="CC5" i="3"/>
  <c r="CD5" i="3"/>
  <c r="CD61" i="3"/>
  <c r="CC85" i="3"/>
  <c r="CD85" i="3"/>
  <c r="CD46" i="3"/>
  <c r="CC46" i="3"/>
  <c r="CD86" i="3"/>
  <c r="CD137" i="3"/>
  <c r="CC94" i="3"/>
  <c r="CD94" i="3"/>
  <c r="CC106" i="3"/>
  <c r="CC98" i="3"/>
  <c r="CC99" i="3"/>
  <c r="CC128" i="3"/>
  <c r="CD108" i="3"/>
  <c r="CD41" i="3"/>
  <c r="CC41" i="3"/>
  <c r="CC72" i="3"/>
  <c r="CC23" i="3"/>
  <c r="CD23" i="3"/>
  <c r="CD55" i="3"/>
  <c r="CD130" i="3"/>
  <c r="CC79" i="3"/>
  <c r="CD37" i="3"/>
  <c r="CC37" i="3"/>
  <c r="CC16" i="3"/>
  <c r="CC58" i="3"/>
  <c r="CC33" i="3"/>
  <c r="CC59" i="3"/>
  <c r="CC48" i="3"/>
  <c r="CC47" i="3" s="1"/>
  <c r="CD48" i="3"/>
  <c r="CD62" i="3"/>
  <c r="CC21" i="3"/>
  <c r="CC68" i="3"/>
  <c r="CC38" i="3"/>
  <c r="CC133" i="3"/>
  <c r="CC136" i="3"/>
  <c r="CC31" i="3"/>
  <c r="CC14" i="3"/>
  <c r="CD25" i="3"/>
  <c r="CC86" i="3"/>
  <c r="CC52" i="3"/>
  <c r="CC97" i="3"/>
  <c r="CC125" i="3"/>
  <c r="CC28" i="3"/>
  <c r="CC124" i="3"/>
  <c r="CC117" i="3"/>
  <c r="CC43" i="3"/>
  <c r="CC87" i="3"/>
  <c r="CC91" i="3"/>
  <c r="CD74" i="3"/>
  <c r="CD107" i="3"/>
  <c r="CC9" i="3"/>
  <c r="CC42" i="3"/>
  <c r="CC71" i="3"/>
  <c r="CC51" i="3"/>
  <c r="CC20" i="3"/>
  <c r="CC11" i="3"/>
  <c r="CC69" i="3"/>
  <c r="CC100" i="3"/>
  <c r="CC122" i="3"/>
  <c r="CC82" i="3"/>
  <c r="CD12" i="3"/>
  <c r="CC119" i="3"/>
  <c r="CC7" i="3"/>
  <c r="BZ145" i="3" s="1"/>
  <c r="CA145" i="3"/>
  <c r="CC26" i="3"/>
  <c r="CC49" i="3"/>
  <c r="CD89" i="3"/>
  <c r="CC54" i="3"/>
  <c r="CC101" i="3"/>
  <c r="CC132" i="3"/>
  <c r="CC44" i="3"/>
  <c r="CC13" i="3"/>
  <c r="CC113" i="3"/>
  <c r="CC138" i="3"/>
  <c r="CC137" i="3" s="1"/>
  <c r="CC110" i="3"/>
  <c r="CC102" i="3"/>
  <c r="CC116" i="3"/>
  <c r="CC129" i="3"/>
  <c r="CC104" i="3"/>
  <c r="CC123" i="3"/>
  <c r="CC57" i="3"/>
  <c r="CC103" i="3"/>
  <c r="CC126" i="3"/>
  <c r="CC118" i="3"/>
  <c r="CC32" i="3"/>
  <c r="CC40" i="3"/>
  <c r="CC70" i="3"/>
  <c r="CC24" i="3"/>
  <c r="CC50" i="3"/>
  <c r="CC30" i="3"/>
  <c r="CC29" i="3" s="1"/>
  <c r="CD29" i="3"/>
  <c r="CC22" i="3"/>
  <c r="CC131" i="3"/>
  <c r="CC130" i="3" s="1"/>
  <c r="CC96" i="3"/>
  <c r="CC95" i="3"/>
  <c r="CC80" i="3"/>
  <c r="CC115" i="3"/>
  <c r="CC6" i="3"/>
  <c r="CA142" i="3"/>
  <c r="CC39" i="3"/>
  <c r="CC140" i="3"/>
  <c r="CC141" i="3"/>
  <c r="CC78" i="3"/>
  <c r="CC36" i="3"/>
  <c r="CC92" i="3"/>
  <c r="CC120" i="3"/>
  <c r="CC45" i="3"/>
  <c r="CC93" i="3"/>
  <c r="CC35" i="3"/>
  <c r="CC105" i="3"/>
  <c r="CC8" i="3"/>
  <c r="CC73" i="3"/>
  <c r="CC19" i="3"/>
  <c r="CC145" i="3" l="1"/>
  <c r="CD145" i="3"/>
  <c r="CD144" i="3"/>
  <c r="CD142" i="3"/>
  <c r="CC17" i="3"/>
  <c r="CC74" i="3"/>
  <c r="CC60" i="3"/>
  <c r="CC25" i="3"/>
  <c r="CC66" i="3"/>
  <c r="BZ142" i="3"/>
  <c r="CC142" i="3" s="1"/>
  <c r="BZ144" i="3"/>
  <c r="CC64" i="3"/>
  <c r="CC134" i="3"/>
  <c r="CC111" i="3"/>
  <c r="CC88" i="3"/>
  <c r="CC56" i="3"/>
  <c r="CC55" i="3"/>
  <c r="CC127" i="3"/>
  <c r="CC61" i="3"/>
  <c r="CC109" i="3"/>
  <c r="CC139" i="3"/>
  <c r="CC63" i="3"/>
  <c r="CC62" i="3"/>
  <c r="CC27" i="3"/>
  <c r="CC108" i="3"/>
  <c r="CC107" i="3"/>
  <c r="CC90" i="3"/>
  <c r="CC89" i="3"/>
  <c r="CC34" i="3"/>
  <c r="CC75" i="3"/>
  <c r="CC18" i="3"/>
  <c r="CC84" i="3"/>
  <c r="CC83" i="3"/>
  <c r="CC112" i="3"/>
  <c r="CC67" i="3"/>
  <c r="CC53" i="3"/>
  <c r="CC12" i="3"/>
  <c r="CI122" i="3"/>
  <c r="CI18" i="3"/>
  <c r="CI101" i="3"/>
  <c r="CI108" i="3"/>
  <c r="CI56" i="3"/>
  <c r="CI19" i="3"/>
  <c r="CI12" i="3"/>
  <c r="CI130" i="3"/>
  <c r="CI90" i="3"/>
  <c r="CI93" i="3"/>
  <c r="CI77" i="3"/>
  <c r="CI15" i="3"/>
  <c r="CI109" i="3"/>
  <c r="CI115" i="3"/>
  <c r="CI23" i="3"/>
  <c r="CI11" i="3"/>
  <c r="CI62" i="3"/>
  <c r="CI96" i="3"/>
  <c r="CI92" i="3"/>
  <c r="CI75" i="3"/>
  <c r="CI121" i="3"/>
  <c r="CI42" i="3"/>
  <c r="CI123" i="3"/>
  <c r="CI21" i="3"/>
  <c r="CI69" i="3"/>
  <c r="CI35" i="3"/>
  <c r="CI14" i="3"/>
  <c r="CI9" i="3"/>
  <c r="CI29" i="3"/>
  <c r="CI36" i="3"/>
  <c r="CI84" i="3"/>
  <c r="CI49" i="3"/>
  <c r="CI64" i="3"/>
  <c r="CI6" i="3"/>
  <c r="CI48" i="3"/>
  <c r="CI76" i="3"/>
  <c r="CI60" i="3"/>
  <c r="CI131" i="3"/>
  <c r="CI89" i="3"/>
  <c r="CI119" i="3"/>
  <c r="CH25" i="3"/>
  <c r="CI85" i="3"/>
  <c r="CI24" i="3"/>
  <c r="CI63" i="3"/>
  <c r="CI95" i="3"/>
  <c r="CI8" i="3"/>
  <c r="CH120" i="3"/>
  <c r="CH58" i="3"/>
  <c r="CI37" i="3"/>
  <c r="CH37" i="3"/>
  <c r="CH44" i="3"/>
  <c r="CI80" i="3"/>
  <c r="CI5" i="3"/>
  <c r="CH136" i="3"/>
  <c r="CH103" i="3"/>
  <c r="CI13" i="3"/>
  <c r="CH40" i="3"/>
  <c r="CI68" i="3"/>
  <c r="CI137" i="3"/>
  <c r="CF142" i="3"/>
  <c r="CI142" i="3" s="1"/>
  <c r="CH66" i="3"/>
  <c r="CI66" i="3"/>
  <c r="CI55" i="3"/>
  <c r="CH98" i="3"/>
  <c r="CH125" i="3"/>
  <c r="CI138" i="3"/>
  <c r="CI17" i="3"/>
  <c r="CI114" i="3"/>
  <c r="CI10" i="3"/>
  <c r="CI74" i="3"/>
  <c r="CI41" i="3"/>
  <c r="CH123" i="3"/>
  <c r="CH16" i="3"/>
  <c r="CI30" i="3"/>
  <c r="CH116" i="3"/>
  <c r="CI34" i="3"/>
  <c r="CH34" i="3"/>
  <c r="CI94" i="3"/>
  <c r="CH110" i="3"/>
  <c r="CH112" i="3"/>
  <c r="CI38" i="3"/>
  <c r="CH113" i="3"/>
  <c r="CF144" i="3"/>
  <c r="CI7" i="3"/>
  <c r="CH119" i="3"/>
  <c r="CH51" i="3"/>
  <c r="CH26" i="3"/>
  <c r="CH31" i="3"/>
  <c r="CI47" i="3"/>
  <c r="CH43" i="3"/>
  <c r="CH129" i="3"/>
  <c r="CH64" i="3"/>
  <c r="CH118" i="3"/>
  <c r="CI100" i="3"/>
  <c r="CH72" i="3"/>
  <c r="CH8" i="3"/>
  <c r="CI107" i="3"/>
  <c r="CH133" i="3"/>
  <c r="CH117" i="3"/>
  <c r="CI79" i="3"/>
  <c r="CH87" i="3"/>
  <c r="CI33" i="3"/>
  <c r="CH111" i="3"/>
  <c r="CH36" i="3"/>
  <c r="CI83" i="3"/>
  <c r="CH94" i="3"/>
  <c r="CH65" i="3"/>
  <c r="CH82" i="3"/>
  <c r="CH126" i="3"/>
  <c r="CH67" i="3"/>
  <c r="CH59" i="3"/>
  <c r="CH128" i="3"/>
  <c r="CF145" i="3"/>
  <c r="CH104" i="3"/>
  <c r="CH38" i="3"/>
  <c r="CH15" i="3"/>
  <c r="CH57" i="3"/>
  <c r="CH46" i="3"/>
  <c r="CH21" i="3"/>
  <c r="CH35" i="3"/>
  <c r="CH14" i="3"/>
  <c r="CH140" i="3"/>
  <c r="CH9" i="3"/>
  <c r="CH33" i="3"/>
  <c r="CH70" i="3"/>
  <c r="CH73" i="3"/>
  <c r="CH54" i="3"/>
  <c r="CH52" i="3"/>
  <c r="CH132" i="3"/>
  <c r="CH61" i="3"/>
  <c r="CH105" i="3"/>
  <c r="CH135" i="3"/>
  <c r="CH141" i="3"/>
  <c r="CH28" i="3"/>
  <c r="CH32" i="3"/>
  <c r="CH81" i="3"/>
  <c r="CH91" i="3"/>
  <c r="CH60" i="3"/>
  <c r="CH106" i="3"/>
  <c r="CH134" i="3"/>
  <c r="CH139" i="3"/>
  <c r="CH102" i="3"/>
  <c r="CH7" i="3"/>
  <c r="CE145" i="3" s="1"/>
  <c r="CC144" i="3" l="1"/>
  <c r="CI144" i="3"/>
  <c r="CH145" i="3"/>
  <c r="CI145" i="3"/>
  <c r="CH62" i="3"/>
  <c r="CH89" i="3"/>
  <c r="CH5" i="3"/>
  <c r="CH83" i="3"/>
  <c r="CH137" i="3"/>
  <c r="CH114" i="3"/>
  <c r="CH47" i="3"/>
  <c r="CH23" i="3"/>
  <c r="CH121" i="3"/>
  <c r="CH92" i="3"/>
  <c r="CE144" i="3"/>
  <c r="CH99" i="3"/>
  <c r="CH20" i="3"/>
  <c r="CH115" i="3"/>
  <c r="CH124" i="3"/>
  <c r="CH48" i="3"/>
  <c r="CH78" i="3"/>
  <c r="CH84" i="3"/>
  <c r="CH12" i="3"/>
  <c r="CH24" i="3"/>
  <c r="CH122" i="3"/>
  <c r="CH19" i="3"/>
  <c r="CH85" i="3"/>
  <c r="CH10" i="3"/>
  <c r="CH22" i="3"/>
  <c r="CH41" i="3"/>
  <c r="CH71" i="3"/>
  <c r="CH79" i="3"/>
  <c r="CH13" i="3"/>
  <c r="CH39" i="3"/>
  <c r="CH76" i="3"/>
  <c r="CH96" i="3"/>
  <c r="CH95" i="3"/>
  <c r="CH69" i="3"/>
  <c r="CH68" i="3"/>
  <c r="CH45" i="3"/>
  <c r="CH63" i="3"/>
  <c r="CH127" i="3"/>
  <c r="CH97" i="3"/>
  <c r="CH27" i="3"/>
  <c r="CH53" i="3"/>
  <c r="CE142" i="3"/>
  <c r="CH142" i="3" s="1"/>
  <c r="CH56" i="3"/>
  <c r="CH55" i="3"/>
  <c r="CH75" i="3"/>
  <c r="CH74" i="3"/>
  <c r="CH49" i="3"/>
  <c r="CH108" i="3"/>
  <c r="CH107" i="3"/>
  <c r="CH90" i="3"/>
  <c r="CH6" i="3"/>
  <c r="CH18" i="3"/>
  <c r="CH17" i="3"/>
  <c r="CH101" i="3"/>
  <c r="CH100" i="3"/>
  <c r="CH131" i="3"/>
  <c r="CH130" i="3"/>
  <c r="CH138" i="3"/>
  <c r="CH77" i="3"/>
  <c r="CH11" i="3"/>
  <c r="CH42" i="3"/>
  <c r="CH80" i="3"/>
  <c r="CH93" i="3"/>
  <c r="CH30" i="3"/>
  <c r="CH29" i="3"/>
  <c r="CH86" i="3"/>
  <c r="CH50" i="3"/>
  <c r="CH88" i="3"/>
  <c r="CH109" i="3"/>
  <c r="CN138" i="3"/>
  <c r="CN18" i="3"/>
  <c r="CN131" i="3"/>
  <c r="CN108" i="3"/>
  <c r="CN56" i="3"/>
  <c r="CN68" i="3"/>
  <c r="CM68" i="3"/>
  <c r="CN12" i="3"/>
  <c r="CN85" i="3"/>
  <c r="CN90" i="3"/>
  <c r="CM23" i="3"/>
  <c r="CN23" i="3"/>
  <c r="CN11" i="3"/>
  <c r="CN17" i="3"/>
  <c r="CM17" i="3"/>
  <c r="CN84" i="3"/>
  <c r="CM95" i="3"/>
  <c r="CN95" i="3"/>
  <c r="CN115" i="3"/>
  <c r="CN75" i="3"/>
  <c r="CM62" i="3"/>
  <c r="CN62" i="3"/>
  <c r="CN48" i="3"/>
  <c r="CN122" i="3"/>
  <c r="CK142" i="3"/>
  <c r="CM142" i="3" s="1"/>
  <c r="CM5" i="3"/>
  <c r="CN5" i="3"/>
  <c r="CN63" i="3"/>
  <c r="CN6" i="3"/>
  <c r="CK144" i="3"/>
  <c r="CN96" i="3"/>
  <c r="CM132" i="3"/>
  <c r="CM136" i="3"/>
  <c r="CM135" i="3"/>
  <c r="CM140" i="3"/>
  <c r="CM65" i="3"/>
  <c r="CM141" i="3"/>
  <c r="CM76" i="3"/>
  <c r="CM64" i="3"/>
  <c r="CM82" i="3"/>
  <c r="CN69" i="3"/>
  <c r="CN19" i="3"/>
  <c r="CM12" i="3"/>
  <c r="CN13" i="3"/>
  <c r="CM22" i="3"/>
  <c r="CM32" i="3"/>
  <c r="CM40" i="3"/>
  <c r="CM50" i="3"/>
  <c r="CM59" i="3"/>
  <c r="CM85" i="3"/>
  <c r="CN24" i="3"/>
  <c r="CM137" i="3"/>
  <c r="CN137" i="3"/>
  <c r="CN101" i="3"/>
  <c r="CN83" i="3"/>
  <c r="CM83" i="3"/>
  <c r="CM114" i="3"/>
  <c r="CN114" i="3"/>
  <c r="CN42" i="3"/>
  <c r="CN47" i="3"/>
  <c r="CM47" i="3"/>
  <c r="CN80" i="3"/>
  <c r="CM134" i="3"/>
  <c r="CM77" i="3"/>
  <c r="CM69" i="3"/>
  <c r="CM19" i="3"/>
  <c r="CM21" i="3"/>
  <c r="CM31" i="3"/>
  <c r="CM39" i="3"/>
  <c r="CM49" i="3"/>
  <c r="CM58" i="3"/>
  <c r="CM88" i="3"/>
  <c r="CM98" i="3"/>
  <c r="CM112" i="3"/>
  <c r="CM126" i="3"/>
  <c r="CM104" i="3"/>
  <c r="CM123" i="3"/>
  <c r="CM20" i="3"/>
  <c r="CM61" i="3"/>
  <c r="CM102" i="3"/>
  <c r="CM129" i="3"/>
  <c r="CM13" i="3"/>
  <c r="CM109" i="3"/>
  <c r="CM15" i="3"/>
  <c r="CM57" i="3"/>
  <c r="CM111" i="3"/>
  <c r="CM9" i="3"/>
  <c r="CM28" i="3"/>
  <c r="CM37" i="3"/>
  <c r="CM51" i="3"/>
  <c r="CM70" i="3"/>
  <c r="CM91" i="3"/>
  <c r="CM110" i="3"/>
  <c r="CM124" i="3"/>
  <c r="CM25" i="3"/>
  <c r="CM52" i="3"/>
  <c r="CM92" i="3"/>
  <c r="CM116" i="3"/>
  <c r="CM24" i="3"/>
  <c r="CM100" i="3"/>
  <c r="CM101" i="3"/>
  <c r="CN100" i="3"/>
  <c r="CM18" i="3"/>
  <c r="CN55" i="3"/>
  <c r="CM56" i="3"/>
  <c r="CM55" i="3"/>
  <c r="CM96" i="3"/>
  <c r="CM41" i="3"/>
  <c r="CM42" i="3"/>
  <c r="CN41" i="3"/>
  <c r="CM63" i="3"/>
  <c r="CN79" i="3"/>
  <c r="CM80" i="3"/>
  <c r="CM79" i="3"/>
  <c r="CM6" i="3"/>
  <c r="CM133" i="3"/>
  <c r="CM66" i="3"/>
  <c r="CM81" i="3"/>
  <c r="CM7" i="3"/>
  <c r="CK145" i="3"/>
  <c r="CM145" i="3" s="1"/>
  <c r="CM26" i="3"/>
  <c r="CM72" i="3"/>
  <c r="CM94" i="3"/>
  <c r="CM87" i="3"/>
  <c r="CM27" i="3"/>
  <c r="CM73" i="3"/>
  <c r="CM97" i="3"/>
  <c r="CM46" i="3"/>
  <c r="CM119" i="3"/>
  <c r="CM106" i="3"/>
  <c r="CM138" i="3"/>
  <c r="CM130" i="3"/>
  <c r="CM131" i="3"/>
  <c r="CN130" i="3"/>
  <c r="CN74" i="3"/>
  <c r="CM75" i="3"/>
  <c r="CM74" i="3"/>
  <c r="CM48" i="3"/>
  <c r="CN121" i="3"/>
  <c r="CM122" i="3"/>
  <c r="CM121" i="3"/>
  <c r="CM89" i="3"/>
  <c r="CM90" i="3"/>
  <c r="CN89" i="3"/>
  <c r="CM115" i="3"/>
  <c r="CM16" i="3"/>
  <c r="CM53" i="3"/>
  <c r="CM105" i="3"/>
  <c r="CM67" i="3"/>
  <c r="CM35" i="3"/>
  <c r="CM93" i="3"/>
  <c r="CM113" i="3"/>
  <c r="CM120" i="3"/>
  <c r="CM36" i="3"/>
  <c r="CM99" i="3"/>
  <c r="CM125" i="3"/>
  <c r="CM60" i="3"/>
  <c r="CM128" i="3"/>
  <c r="CM84" i="3"/>
  <c r="CM38" i="3"/>
  <c r="CN107" i="3"/>
  <c r="CM108" i="3"/>
  <c r="CM107" i="3"/>
  <c r="CM34" i="3"/>
  <c r="CM43" i="3"/>
  <c r="CM139" i="3"/>
  <c r="CM44" i="3"/>
  <c r="CM103" i="3"/>
  <c r="CM127" i="3"/>
  <c r="CM8" i="3"/>
  <c r="CM45" i="3"/>
  <c r="CM118" i="3"/>
  <c r="CM14" i="3"/>
  <c r="CM86" i="3"/>
  <c r="CM10" i="3"/>
  <c r="CM11" i="3"/>
  <c r="CN10" i="3"/>
  <c r="CM30" i="3"/>
  <c r="CM29" i="3"/>
  <c r="CM78" i="3"/>
  <c r="CM117" i="3"/>
  <c r="CM54" i="3"/>
  <c r="CM33" i="3"/>
  <c r="CM71" i="3"/>
  <c r="CN144" i="3" l="1"/>
  <c r="CH144" i="3"/>
  <c r="CM144" i="3"/>
  <c r="CN142" i="3"/>
  <c r="CS90" i="3"/>
  <c r="CS119" i="3"/>
  <c r="CS93" i="3"/>
  <c r="CS66" i="3"/>
  <c r="CS64" i="3"/>
  <c r="CS7" i="3"/>
  <c r="CS15" i="3"/>
  <c r="CS38" i="3"/>
  <c r="CS21" i="3"/>
  <c r="CS49" i="3"/>
  <c r="CS8" i="3"/>
  <c r="CS85" i="3"/>
  <c r="CS62" i="3"/>
  <c r="CR62" i="3"/>
  <c r="CS14" i="3"/>
  <c r="CS37" i="3"/>
  <c r="CS91" i="3"/>
  <c r="CS30" i="3"/>
  <c r="CR119" i="3"/>
  <c r="CR123" i="3"/>
  <c r="CS123" i="3"/>
  <c r="CS76" i="3"/>
  <c r="CR65" i="3"/>
  <c r="CS77" i="3"/>
  <c r="CR67" i="3"/>
  <c r="CR64" i="3"/>
  <c r="CP145" i="3"/>
  <c r="CS34" i="3"/>
  <c r="CR38" i="3"/>
  <c r="CS92" i="3"/>
  <c r="CR16" i="3"/>
  <c r="CS35" i="3"/>
  <c r="CS109" i="3"/>
  <c r="CR8" i="3"/>
  <c r="CS36" i="3"/>
  <c r="CR36" i="3"/>
  <c r="CR54" i="3"/>
  <c r="CR73" i="3"/>
  <c r="CS114" i="3"/>
  <c r="CR114" i="3"/>
  <c r="CS9" i="3"/>
  <c r="CR14" i="3"/>
  <c r="CS33" i="3"/>
  <c r="CR33" i="3"/>
  <c r="CS60" i="3"/>
  <c r="CR70" i="3"/>
  <c r="CR91" i="3"/>
  <c r="CR130" i="3"/>
  <c r="CS29" i="3"/>
  <c r="CS89" i="3"/>
  <c r="CR137" i="3"/>
  <c r="CR132" i="3"/>
  <c r="CR135" i="3"/>
  <c r="CS24" i="3"/>
  <c r="CR134" i="3"/>
  <c r="CR133" i="3"/>
  <c r="CS5" i="3"/>
  <c r="CR5" i="3"/>
  <c r="CR141" i="3"/>
  <c r="CR34" i="3"/>
  <c r="CR26" i="3"/>
  <c r="CR35" i="3"/>
  <c r="CR58" i="3"/>
  <c r="CR103" i="3"/>
  <c r="CR117" i="3"/>
  <c r="CR32" i="3"/>
  <c r="CR94" i="3"/>
  <c r="CR104" i="3"/>
  <c r="CR118" i="3"/>
  <c r="CS83" i="3"/>
  <c r="CR84" i="3"/>
  <c r="CR83" i="3" s="1"/>
  <c r="CR63" i="3"/>
  <c r="CR9" i="3"/>
  <c r="CR28" i="3"/>
  <c r="CR46" i="3"/>
  <c r="CR60" i="3"/>
  <c r="CR110" i="3"/>
  <c r="CR128" i="3"/>
  <c r="CR101" i="3"/>
  <c r="CR100" i="3"/>
  <c r="CR80" i="3"/>
  <c r="CR79" i="3"/>
  <c r="CR17" i="3"/>
  <c r="CS17" i="3"/>
  <c r="CR120" i="3"/>
  <c r="CS107" i="3"/>
  <c r="CP144" i="3"/>
  <c r="CP142" i="3"/>
  <c r="CS142" i="3" s="1"/>
  <c r="CR136" i="3"/>
  <c r="CR140" i="3"/>
  <c r="CR66" i="3"/>
  <c r="CR139" i="3"/>
  <c r="CR98" i="3"/>
  <c r="CR13" i="3"/>
  <c r="CR113" i="3"/>
  <c r="CS74" i="3"/>
  <c r="CR75" i="3"/>
  <c r="CR74" i="3" s="1"/>
  <c r="CR19" i="3"/>
  <c r="CS23" i="3"/>
  <c r="CR25" i="3"/>
  <c r="CR61" i="3"/>
  <c r="CR111" i="3"/>
  <c r="CR47" i="3"/>
  <c r="CR48" i="3"/>
  <c r="CS47" i="3"/>
  <c r="CR55" i="3"/>
  <c r="CR56" i="3"/>
  <c r="CS55" i="3"/>
  <c r="CR138" i="3"/>
  <c r="CR51" i="3"/>
  <c r="CR7" i="3"/>
  <c r="CO145" i="3" s="1"/>
  <c r="CR12" i="3"/>
  <c r="CR44" i="3"/>
  <c r="CR112" i="3"/>
  <c r="CR59" i="3"/>
  <c r="CR43" i="3"/>
  <c r="CR87" i="3"/>
  <c r="CR129" i="3"/>
  <c r="CR18" i="3"/>
  <c r="CR116" i="3"/>
  <c r="CR96" i="3"/>
  <c r="CR95" i="3" s="1"/>
  <c r="CS10" i="3"/>
  <c r="CR11" i="3"/>
  <c r="CR10" i="3"/>
  <c r="CR6" i="3"/>
  <c r="CR82" i="3"/>
  <c r="CR72" i="3"/>
  <c r="CR57" i="3"/>
  <c r="CR108" i="3"/>
  <c r="CR107" i="3" s="1"/>
  <c r="CR81" i="3"/>
  <c r="CR15" i="3"/>
  <c r="CR21" i="3"/>
  <c r="CR126" i="3"/>
  <c r="CR115" i="3"/>
  <c r="CR37" i="3"/>
  <c r="CR105" i="3"/>
  <c r="CR52" i="3"/>
  <c r="CR106" i="3"/>
  <c r="CR131" i="3"/>
  <c r="CR31" i="3"/>
  <c r="CR40" i="3"/>
  <c r="CR69" i="3"/>
  <c r="CR68" i="3" s="1"/>
  <c r="CR125" i="3"/>
  <c r="CR102" i="3"/>
  <c r="CR145" i="3" l="1"/>
  <c r="CS144" i="3"/>
  <c r="CS145" i="3"/>
  <c r="CR121" i="3"/>
  <c r="CR99" i="3"/>
  <c r="CR92" i="3"/>
  <c r="CR53" i="3"/>
  <c r="CR77" i="3"/>
  <c r="CR124" i="3"/>
  <c r="CR93" i="3"/>
  <c r="CR49" i="3"/>
  <c r="CR50" i="3"/>
  <c r="CR39" i="3"/>
  <c r="CR78" i="3"/>
  <c r="CR22" i="3"/>
  <c r="CR76" i="3"/>
  <c r="CR23" i="3"/>
  <c r="CO142" i="3"/>
  <c r="CR142" i="3" s="1"/>
  <c r="CR71" i="3"/>
  <c r="CR122" i="3"/>
  <c r="CR27" i="3"/>
  <c r="CR45" i="3"/>
  <c r="CR90" i="3"/>
  <c r="CR89" i="3"/>
  <c r="CR97" i="3"/>
  <c r="CR127" i="3"/>
  <c r="CR85" i="3"/>
  <c r="CR88" i="3"/>
  <c r="CR30" i="3"/>
  <c r="CR29" i="3"/>
  <c r="CR109" i="3"/>
  <c r="CR42" i="3"/>
  <c r="CR41" i="3"/>
  <c r="CR86" i="3"/>
  <c r="CR24" i="3"/>
  <c r="CO144" i="3"/>
  <c r="CR20" i="3"/>
  <c r="CR144" i="3" l="1"/>
  <c r="DH42" i="3"/>
  <c r="DH11" i="3"/>
  <c r="DH48" i="3"/>
  <c r="DH135" i="3"/>
  <c r="DH134" i="3"/>
  <c r="DH50" i="3"/>
  <c r="DH6" i="3"/>
  <c r="DH28" i="3"/>
  <c r="DH32" i="3"/>
  <c r="DH14" i="3"/>
  <c r="DH16" i="3"/>
  <c r="DH60" i="3"/>
  <c r="DH22" i="3"/>
  <c r="DH86" i="3"/>
  <c r="DH75" i="3"/>
  <c r="DH19" i="3"/>
  <c r="DH55" i="3"/>
  <c r="DH10" i="3"/>
  <c r="DH115" i="3"/>
  <c r="DH83" i="3"/>
  <c r="DG83" i="3"/>
  <c r="DH131" i="3"/>
  <c r="DH29" i="3"/>
  <c r="DG29" i="3"/>
  <c r="DH41" i="3"/>
  <c r="DH24" i="3"/>
  <c r="DG95" i="3"/>
  <c r="DH95" i="3"/>
  <c r="DG107" i="3"/>
  <c r="DG79" i="3"/>
  <c r="DH84" i="3"/>
  <c r="DH96" i="3"/>
  <c r="DH133" i="3"/>
  <c r="DG133" i="3"/>
  <c r="DH136" i="3"/>
  <c r="DG134" i="3"/>
  <c r="DH132" i="3"/>
  <c r="DG132" i="3"/>
  <c r="DG50" i="3"/>
  <c r="DG128" i="3"/>
  <c r="DH128" i="3"/>
  <c r="DG81" i="3"/>
  <c r="DG65" i="3"/>
  <c r="DG141" i="3"/>
  <c r="DG66" i="3"/>
  <c r="DG82" i="3"/>
  <c r="DE144" i="3"/>
  <c r="DH15" i="3"/>
  <c r="DG32" i="3"/>
  <c r="DH36" i="3"/>
  <c r="DH12" i="3"/>
  <c r="DG16" i="3"/>
  <c r="DH85" i="3"/>
  <c r="DH13" i="3"/>
  <c r="DG22" i="3"/>
  <c r="DG34" i="3"/>
  <c r="DH34" i="3"/>
  <c r="DH74" i="3"/>
  <c r="DH121" i="3"/>
  <c r="DG113" i="3"/>
  <c r="DG103" i="3"/>
  <c r="DG94" i="3"/>
  <c r="DG70" i="3"/>
  <c r="DH56" i="3"/>
  <c r="DH17" i="3"/>
  <c r="DG17" i="3"/>
  <c r="DG110" i="3"/>
  <c r="DG91" i="3"/>
  <c r="DG120" i="3"/>
  <c r="DG45" i="3"/>
  <c r="DG39" i="3"/>
  <c r="DG35" i="3"/>
  <c r="DG8" i="3"/>
  <c r="DG136" i="3"/>
  <c r="DH5" i="3"/>
  <c r="DG5" i="3"/>
  <c r="DG7" i="3"/>
  <c r="DD145" i="3" s="1"/>
  <c r="DE145" i="3"/>
  <c r="DH145" i="3" s="1"/>
  <c r="DG12" i="3"/>
  <c r="DG126" i="3"/>
  <c r="DG52" i="3"/>
  <c r="DG31" i="3"/>
  <c r="DG118" i="3"/>
  <c r="DG71" i="3"/>
  <c r="DG9" i="3"/>
  <c r="DG30" i="3"/>
  <c r="DG111" i="3"/>
  <c r="DG88" i="3"/>
  <c r="DG20" i="3"/>
  <c r="DG6" i="3"/>
  <c r="DE142" i="3"/>
  <c r="DH142" i="3" s="1"/>
  <c r="DG96" i="3"/>
  <c r="DG116" i="3"/>
  <c r="DG84" i="3"/>
  <c r="DG97" i="3"/>
  <c r="DG108" i="3"/>
  <c r="DG80" i="3"/>
  <c r="DG14" i="3"/>
  <c r="DG19" i="3"/>
  <c r="DG109" i="3"/>
  <c r="DG127" i="3"/>
  <c r="DH130" i="3"/>
  <c r="DG119" i="3"/>
  <c r="DG54" i="3"/>
  <c r="DG140" i="3"/>
  <c r="DG67" i="3"/>
  <c r="DG139" i="3"/>
  <c r="DG124" i="3"/>
  <c r="DG117" i="3"/>
  <c r="DG99" i="3"/>
  <c r="DG59" i="3"/>
  <c r="DG21" i="3"/>
  <c r="DG26" i="3"/>
  <c r="DG123" i="3"/>
  <c r="DH114" i="3"/>
  <c r="DG115" i="3"/>
  <c r="DG114" i="3"/>
  <c r="DG104" i="3"/>
  <c r="DG87" i="3"/>
  <c r="DG53" i="3"/>
  <c r="DG112" i="3"/>
  <c r="DG51" i="3"/>
  <c r="DG105" i="3"/>
  <c r="DG106" i="3"/>
  <c r="DH47" i="3"/>
  <c r="DH23" i="3"/>
  <c r="DG76" i="3"/>
  <c r="DG11" i="3"/>
  <c r="DG10" i="3" s="1"/>
  <c r="DG138" i="3"/>
  <c r="DG137" i="3"/>
  <c r="DG49" i="3"/>
  <c r="DG43" i="3"/>
  <c r="DG125" i="3"/>
  <c r="DG57" i="3"/>
  <c r="DG135" i="3"/>
  <c r="DG77" i="3"/>
  <c r="DG78" i="3"/>
  <c r="DG73" i="3"/>
  <c r="DG18" i="3"/>
  <c r="DG102" i="3"/>
  <c r="DG101" i="3"/>
  <c r="DG100" i="3"/>
  <c r="DG27" i="3"/>
  <c r="DG72" i="3"/>
  <c r="DG33" i="3"/>
  <c r="DG92" i="3"/>
  <c r="DH144" i="3" l="1"/>
  <c r="DG145" i="3"/>
  <c r="DG93" i="3"/>
  <c r="DG130" i="3"/>
  <c r="DG47" i="3"/>
  <c r="DG41" i="3"/>
  <c r="DG121" i="3"/>
  <c r="DG38" i="3"/>
  <c r="DG61" i="3"/>
  <c r="DG55" i="3"/>
  <c r="DG74" i="3"/>
  <c r="DG89" i="3"/>
  <c r="DG62" i="3"/>
  <c r="DG46" i="3"/>
  <c r="DG64" i="3"/>
  <c r="DG68" i="3"/>
  <c r="DD144" i="3"/>
  <c r="DG85" i="3"/>
  <c r="DG129" i="3"/>
  <c r="DG15" i="3"/>
  <c r="DG40" i="3"/>
  <c r="DG13" i="3"/>
  <c r="DG36" i="3"/>
  <c r="DG98" i="3"/>
  <c r="DG44" i="3"/>
  <c r="DG28" i="3"/>
  <c r="DG23" i="3"/>
  <c r="DG24" i="3"/>
  <c r="DD142" i="3"/>
  <c r="DG142" i="3" s="1"/>
  <c r="DG131" i="3"/>
  <c r="DG48" i="3"/>
  <c r="DG42" i="3"/>
  <c r="DG122" i="3"/>
  <c r="DG58" i="3"/>
  <c r="DG60" i="3"/>
  <c r="DG56" i="3"/>
  <c r="DG75" i="3"/>
  <c r="DG90" i="3"/>
  <c r="DG63" i="3"/>
  <c r="DG25" i="3"/>
  <c r="DG86" i="3"/>
  <c r="DG69" i="3"/>
  <c r="DG37" i="3"/>
  <c r="DK89" i="3"/>
  <c r="DK41" i="3"/>
  <c r="DK10" i="3"/>
  <c r="DK107" i="3"/>
  <c r="DK65" i="3"/>
  <c r="DK12" i="3"/>
  <c r="DK22" i="3"/>
  <c r="DK36" i="3"/>
  <c r="DK94" i="3"/>
  <c r="DK109" i="3"/>
  <c r="DK57" i="3"/>
  <c r="DK110" i="3"/>
  <c r="DK54" i="3"/>
  <c r="DK34" i="3"/>
  <c r="DK84" i="3"/>
  <c r="DK96" i="3"/>
  <c r="DK56" i="3"/>
  <c r="DK48" i="3"/>
  <c r="DK58" i="3"/>
  <c r="DK111" i="3"/>
  <c r="DK11" i="3"/>
  <c r="DK86" i="3"/>
  <c r="DK120" i="3"/>
  <c r="DK87" i="3"/>
  <c r="DK42" i="3"/>
  <c r="DK30" i="3"/>
  <c r="DK67" i="3"/>
  <c r="DK82" i="3"/>
  <c r="DK71" i="3"/>
  <c r="DK118" i="3"/>
  <c r="DK103" i="3"/>
  <c r="DK46" i="3"/>
  <c r="DK85" i="3"/>
  <c r="DK26" i="3"/>
  <c r="DK9" i="3"/>
  <c r="DK91" i="3"/>
  <c r="DK106" i="3"/>
  <c r="DK63" i="3"/>
  <c r="DK18" i="3"/>
  <c r="DK76" i="3"/>
  <c r="DK64" i="3"/>
  <c r="DK78" i="3"/>
  <c r="DK6" i="3"/>
  <c r="DJ144" i="3"/>
  <c r="DK16" i="3"/>
  <c r="DK45" i="3"/>
  <c r="DK60" i="3"/>
  <c r="DK104" i="3"/>
  <c r="DK113" i="3"/>
  <c r="DK129" i="3"/>
  <c r="DK117" i="3"/>
  <c r="DK13" i="3"/>
  <c r="DK72" i="3"/>
  <c r="DK105" i="3"/>
  <c r="DK119" i="3"/>
  <c r="DK44" i="3"/>
  <c r="DK70" i="3"/>
  <c r="DK112" i="3"/>
  <c r="DK69" i="3"/>
  <c r="DK68" i="3"/>
  <c r="DK14" i="3"/>
  <c r="DK43" i="3"/>
  <c r="DK97" i="3"/>
  <c r="DK90" i="3"/>
  <c r="DK108" i="3"/>
  <c r="DK50" i="3"/>
  <c r="DK8" i="3"/>
  <c r="DK15" i="3"/>
  <c r="DK93" i="3"/>
  <c r="DK73" i="3"/>
  <c r="DK116" i="3"/>
  <c r="DK128" i="3"/>
  <c r="DG144" i="3" l="1"/>
  <c r="DK17" i="3"/>
  <c r="DK47" i="3"/>
  <c r="DK83" i="3"/>
  <c r="DK62" i="3"/>
  <c r="DK55" i="3"/>
  <c r="DK29" i="3"/>
  <c r="DK95" i="3"/>
  <c r="DK5" i="3"/>
  <c r="DJ145" i="3"/>
  <c r="DK88" i="3"/>
  <c r="DK19" i="3"/>
  <c r="DK51" i="3"/>
  <c r="DK24" i="3"/>
  <c r="DK23" i="3" l="1"/>
  <c r="DI144" i="3"/>
  <c r="DK100" i="3"/>
  <c r="DK102" i="3"/>
  <c r="DK20" i="3"/>
  <c r="DK66" i="3"/>
  <c r="DK74" i="3"/>
  <c r="DI142" i="3"/>
  <c r="DK142" i="3" s="1"/>
  <c r="DK49" i="3"/>
  <c r="DK79" i="3"/>
  <c r="DI145" i="3"/>
  <c r="DK145" i="3" s="1"/>
  <c r="DK7" i="3"/>
  <c r="DK33" i="3"/>
  <c r="DK92" i="3"/>
  <c r="DK75" i="3"/>
  <c r="DK59" i="3"/>
  <c r="DK35" i="3"/>
  <c r="DK122" i="3"/>
  <c r="DK121" i="3"/>
  <c r="DK80" i="3"/>
  <c r="DK28" i="3"/>
  <c r="DK81" i="3"/>
  <c r="DK32" i="3"/>
  <c r="DK140" i="3"/>
  <c r="DK125" i="3"/>
  <c r="DK77" i="3"/>
  <c r="DK139" i="3"/>
  <c r="DK126" i="3"/>
  <c r="DK21" i="3"/>
  <c r="DK37" i="3"/>
  <c r="DK25" i="3"/>
  <c r="DK141" i="3"/>
  <c r="DK53" i="3"/>
  <c r="DK101" i="3"/>
  <c r="DK123" i="3"/>
  <c r="DK61" i="3"/>
  <c r="DK138" i="3"/>
  <c r="DK137" i="3"/>
  <c r="DK31" i="3"/>
  <c r="DK115" i="3"/>
  <c r="DK114" i="3"/>
  <c r="DK52" i="3"/>
  <c r="DK124" i="3"/>
  <c r="DP122" i="3"/>
  <c r="DP80" i="3"/>
  <c r="DP63" i="3"/>
  <c r="DP127" i="3"/>
  <c r="DP110" i="3"/>
  <c r="DP58" i="3"/>
  <c r="DP111" i="3"/>
  <c r="DP126" i="3"/>
  <c r="DP87" i="3"/>
  <c r="DP26" i="3"/>
  <c r="DP102" i="3"/>
  <c r="DP129" i="3"/>
  <c r="DP112" i="3"/>
  <c r="DP81" i="3"/>
  <c r="DP130" i="3"/>
  <c r="DO130" i="3"/>
  <c r="DP139" i="3"/>
  <c r="DP86" i="3"/>
  <c r="DP104" i="3"/>
  <c r="DP12" i="3"/>
  <c r="DP52" i="3"/>
  <c r="DP22" i="3"/>
  <c r="DP107" i="3"/>
  <c r="DP18" i="3"/>
  <c r="DP100" i="3"/>
  <c r="DP84" i="3"/>
  <c r="DP62" i="3"/>
  <c r="DO62" i="3"/>
  <c r="DP56" i="3"/>
  <c r="DP29" i="3"/>
  <c r="DO29" i="3"/>
  <c r="DP5" i="3"/>
  <c r="DO5" i="3"/>
  <c r="DP101" i="3"/>
  <c r="DO127" i="3"/>
  <c r="DO123" i="3"/>
  <c r="DP123" i="3"/>
  <c r="DP60" i="3"/>
  <c r="DO58" i="3"/>
  <c r="DO124" i="3"/>
  <c r="DP124" i="3"/>
  <c r="DP61" i="3"/>
  <c r="DO126" i="3"/>
  <c r="DO109" i="3"/>
  <c r="DP109" i="3"/>
  <c r="DP59" i="3"/>
  <c r="DO26" i="3"/>
  <c r="DO128" i="3"/>
  <c r="DP128" i="3"/>
  <c r="DP57" i="3"/>
  <c r="DO129" i="3"/>
  <c r="DO125" i="3"/>
  <c r="DP125" i="3"/>
  <c r="DP66" i="3"/>
  <c r="DO140" i="3"/>
  <c r="DO65" i="3"/>
  <c r="DP65" i="3"/>
  <c r="DO77" i="3"/>
  <c r="DP131" i="3"/>
  <c r="DP82" i="3"/>
  <c r="DO78" i="3"/>
  <c r="DM144" i="3"/>
  <c r="DO35" i="3"/>
  <c r="DP35" i="3"/>
  <c r="DP92" i="3"/>
  <c r="DO9" i="3"/>
  <c r="DP9" i="3"/>
  <c r="DP54" i="3"/>
  <c r="DO52" i="3"/>
  <c r="DO103" i="3"/>
  <c r="DP103" i="3"/>
  <c r="DP121" i="3"/>
  <c r="DO121" i="3"/>
  <c r="DO117" i="3"/>
  <c r="DP108" i="3"/>
  <c r="DP10" i="3"/>
  <c r="DO93" i="3"/>
  <c r="DO71" i="3"/>
  <c r="DO49" i="3"/>
  <c r="DP48" i="3"/>
  <c r="DP17" i="3"/>
  <c r="DO70" i="3"/>
  <c r="DP83" i="3"/>
  <c r="DP55" i="3"/>
  <c r="DO55" i="3"/>
  <c r="DO38" i="3"/>
  <c r="DO28" i="3"/>
  <c r="DO14" i="3"/>
  <c r="DO99" i="3"/>
  <c r="DO45" i="3"/>
  <c r="DP137" i="3"/>
  <c r="DO95" i="3"/>
  <c r="DO114" i="3"/>
  <c r="DO23" i="3"/>
  <c r="DO74" i="3"/>
  <c r="DO68" i="3"/>
  <c r="DO41" i="3"/>
  <c r="DO60" i="3"/>
  <c r="DO61" i="3"/>
  <c r="DO59" i="3"/>
  <c r="DO57" i="3"/>
  <c r="DO66" i="3"/>
  <c r="DO76" i="3"/>
  <c r="DO131" i="3"/>
  <c r="DO82" i="3"/>
  <c r="DO54" i="3"/>
  <c r="DO108" i="3"/>
  <c r="DO107" i="3" s="1"/>
  <c r="DO88" i="3"/>
  <c r="DO44" i="3"/>
  <c r="DO36" i="3"/>
  <c r="DO25" i="3"/>
  <c r="DP89" i="3"/>
  <c r="DP47" i="3"/>
  <c r="DO48" i="3"/>
  <c r="DO47" i="3"/>
  <c r="DO39" i="3"/>
  <c r="DO31" i="3"/>
  <c r="DO94" i="3"/>
  <c r="DO27" i="3"/>
  <c r="DO120" i="3"/>
  <c r="DO116" i="3"/>
  <c r="DO63" i="3"/>
  <c r="DO30" i="3"/>
  <c r="DO6" i="3"/>
  <c r="DM142" i="3"/>
  <c r="DP142" i="3" s="1"/>
  <c r="DO110" i="3"/>
  <c r="DO111" i="3"/>
  <c r="DO87" i="3"/>
  <c r="DO102" i="3"/>
  <c r="DO112" i="3"/>
  <c r="DO81" i="3"/>
  <c r="DO67" i="3"/>
  <c r="DO141" i="3"/>
  <c r="DO64" i="3"/>
  <c r="DO7" i="3"/>
  <c r="DL145" i="3" s="1"/>
  <c r="DM145" i="3"/>
  <c r="DO122" i="3"/>
  <c r="DO119" i="3"/>
  <c r="DO72" i="3"/>
  <c r="DO40" i="3"/>
  <c r="DO32" i="3"/>
  <c r="DO15" i="3"/>
  <c r="DO11" i="3"/>
  <c r="DO10" i="3" s="1"/>
  <c r="DO98" i="3"/>
  <c r="DP79" i="3"/>
  <c r="DO51" i="3"/>
  <c r="DO43" i="3"/>
  <c r="DO21" i="3"/>
  <c r="DO97" i="3"/>
  <c r="DO106" i="3"/>
  <c r="DO53" i="3"/>
  <c r="DO13" i="3"/>
  <c r="DO37" i="3"/>
  <c r="DO16" i="3"/>
  <c r="DO118" i="3"/>
  <c r="DO85" i="3"/>
  <c r="DO73" i="3"/>
  <c r="DO56" i="3"/>
  <c r="DO46" i="3"/>
  <c r="DO34" i="3"/>
  <c r="DO105" i="3"/>
  <c r="DO50" i="3"/>
  <c r="DO33" i="3"/>
  <c r="DO8" i="3"/>
  <c r="DO138" i="3"/>
  <c r="DO137" i="3" s="1"/>
  <c r="DO96" i="3"/>
  <c r="DO115" i="3"/>
  <c r="DO24" i="3"/>
  <c r="DO75" i="3"/>
  <c r="DO69" i="3"/>
  <c r="DO42" i="3"/>
  <c r="DK144" i="3" l="1"/>
  <c r="DO145" i="3"/>
  <c r="DP145" i="3"/>
  <c r="DP144" i="3"/>
  <c r="DO139" i="3"/>
  <c r="DO104" i="3"/>
  <c r="DO19" i="3"/>
  <c r="DO92" i="3"/>
  <c r="DO100" i="3"/>
  <c r="DO80" i="3"/>
  <c r="DO79" i="3"/>
  <c r="DO101" i="3"/>
  <c r="DO86" i="3"/>
  <c r="DO12" i="3"/>
  <c r="DL144" i="3"/>
  <c r="DO91" i="3"/>
  <c r="DO17" i="3"/>
  <c r="DO90" i="3"/>
  <c r="DO89" i="3"/>
  <c r="DO20" i="3"/>
  <c r="DO113" i="3"/>
  <c r="DO22" i="3"/>
  <c r="DO84" i="3"/>
  <c r="DO83" i="3"/>
  <c r="DO18" i="3"/>
  <c r="DL142" i="3"/>
  <c r="DO142" i="3" s="1"/>
  <c r="DU138" i="3"/>
  <c r="DU131" i="3"/>
  <c r="DU24" i="3"/>
  <c r="DU139" i="3"/>
  <c r="DU133" i="3"/>
  <c r="DU127" i="3"/>
  <c r="DU123" i="3"/>
  <c r="DU109" i="3"/>
  <c r="DU98" i="3"/>
  <c r="DU54" i="3"/>
  <c r="DU44" i="3"/>
  <c r="DU13" i="3"/>
  <c r="DU126" i="3"/>
  <c r="DU114" i="3"/>
  <c r="DT114" i="3"/>
  <c r="DU110" i="3"/>
  <c r="DU97" i="3"/>
  <c r="DU96" i="3"/>
  <c r="DU26" i="3"/>
  <c r="DU53" i="3"/>
  <c r="DU140" i="3"/>
  <c r="DU134" i="3"/>
  <c r="DU48" i="3"/>
  <c r="DU122" i="3"/>
  <c r="DU100" i="3"/>
  <c r="DT100" i="3"/>
  <c r="DT107" i="3"/>
  <c r="DU107" i="3"/>
  <c r="DT55" i="3"/>
  <c r="DR144" i="3"/>
  <c r="DU101" i="3"/>
  <c r="DU115" i="3"/>
  <c r="DU137" i="3"/>
  <c r="DT137" i="3"/>
  <c r="DU129" i="3"/>
  <c r="DT127" i="3"/>
  <c r="DU125" i="3"/>
  <c r="DT125" i="3"/>
  <c r="DU111" i="3"/>
  <c r="DT111" i="3"/>
  <c r="DU102" i="3"/>
  <c r="DT98" i="3"/>
  <c r="DT82" i="3"/>
  <c r="DU82" i="3"/>
  <c r="DT71" i="3"/>
  <c r="DT54" i="3"/>
  <c r="DT50" i="3"/>
  <c r="DU50" i="3"/>
  <c r="DU19" i="3"/>
  <c r="DT19" i="3"/>
  <c r="DT13" i="3"/>
  <c r="DT5" i="3"/>
  <c r="DT51" i="3"/>
  <c r="DT35" i="3"/>
  <c r="DT29" i="3"/>
  <c r="DT128" i="3"/>
  <c r="DU128" i="3"/>
  <c r="DU124" i="3"/>
  <c r="DU112" i="3"/>
  <c r="DT110" i="3"/>
  <c r="DT99" i="3"/>
  <c r="DU99" i="3"/>
  <c r="DU95" i="3"/>
  <c r="DT95" i="3"/>
  <c r="DU90" i="3"/>
  <c r="DT87" i="3"/>
  <c r="DU87" i="3"/>
  <c r="DT76" i="3"/>
  <c r="DT74" i="3"/>
  <c r="DT65" i="3"/>
  <c r="DT57" i="3"/>
  <c r="DT46" i="3"/>
  <c r="DT38" i="3"/>
  <c r="DT34" i="3"/>
  <c r="DT26" i="3"/>
  <c r="DT14" i="3"/>
  <c r="DU14" i="3"/>
  <c r="DU66" i="3"/>
  <c r="DT66" i="3"/>
  <c r="DT53" i="3"/>
  <c r="DU23" i="3"/>
  <c r="DT23" i="3"/>
  <c r="DU136" i="3"/>
  <c r="DT134" i="3"/>
  <c r="DT132" i="3"/>
  <c r="DU132" i="3"/>
  <c r="DT118" i="3"/>
  <c r="DT105" i="3"/>
  <c r="DT93" i="3"/>
  <c r="DT85" i="3"/>
  <c r="DT83" i="3"/>
  <c r="DU47" i="3"/>
  <c r="DT47" i="3"/>
  <c r="DU42" i="3"/>
  <c r="DT130" i="3"/>
  <c r="DU130" i="3"/>
  <c r="DR142" i="3"/>
  <c r="DU142" i="3" s="1"/>
  <c r="DT129" i="3"/>
  <c r="DT119" i="3"/>
  <c r="DT113" i="3"/>
  <c r="DT106" i="3"/>
  <c r="DT102" i="3"/>
  <c r="DT92" i="3"/>
  <c r="DT86" i="3"/>
  <c r="DT27" i="3"/>
  <c r="DT21" i="3"/>
  <c r="DU17" i="3"/>
  <c r="DT18" i="3"/>
  <c r="DT17" i="3"/>
  <c r="DT135" i="3"/>
  <c r="DT124" i="3"/>
  <c r="DT115" i="3"/>
  <c r="DT112" i="3"/>
  <c r="DU89" i="3"/>
  <c r="DT90" i="3"/>
  <c r="DT89" i="3"/>
  <c r="DU10" i="3"/>
  <c r="DT11" i="3"/>
  <c r="DT10" i="3"/>
  <c r="DT37" i="3"/>
  <c r="DT136" i="3"/>
  <c r="DU79" i="3"/>
  <c r="DT80" i="3"/>
  <c r="DT79" i="3"/>
  <c r="DT70" i="3"/>
  <c r="DT69" i="3"/>
  <c r="DT68" i="3"/>
  <c r="DU41" i="3"/>
  <c r="DT42" i="3"/>
  <c r="DT41" i="3"/>
  <c r="DT22" i="3"/>
  <c r="DT16" i="3"/>
  <c r="DT8" i="3"/>
  <c r="DT101" i="3"/>
  <c r="DT81" i="3"/>
  <c r="DT49" i="3"/>
  <c r="DT33" i="3"/>
  <c r="DT133" i="3"/>
  <c r="DT117" i="3"/>
  <c r="DT73" i="3"/>
  <c r="DT25" i="3"/>
  <c r="DT77" i="3"/>
  <c r="DT97" i="3"/>
  <c r="DT78" i="3"/>
  <c r="DT52" i="3"/>
  <c r="DT45" i="3"/>
  <c r="DT103" i="3"/>
  <c r="DT72" i="3"/>
  <c r="DU121" i="3"/>
  <c r="DT122" i="3"/>
  <c r="DT121" i="3"/>
  <c r="DT39" i="3"/>
  <c r="DT6" i="3"/>
  <c r="DT56" i="3"/>
  <c r="DT131" i="3"/>
  <c r="DT138" i="3"/>
  <c r="DT32" i="3"/>
  <c r="DT116" i="3"/>
  <c r="DT48" i="3"/>
  <c r="DT108" i="3"/>
  <c r="DT94" i="3"/>
  <c r="DT58" i="3"/>
  <c r="DT63" i="3"/>
  <c r="DT62" i="3"/>
  <c r="DT141" i="3"/>
  <c r="DT96" i="3"/>
  <c r="DT75" i="3"/>
  <c r="DT40" i="3"/>
  <c r="DT31" i="3"/>
  <c r="DT91" i="3"/>
  <c r="DT28" i="3"/>
  <c r="DT7" i="3"/>
  <c r="DR145" i="3"/>
  <c r="DT145" i="3" s="1"/>
  <c r="DT104" i="3"/>
  <c r="DT9" i="3"/>
  <c r="DT126" i="3"/>
  <c r="DT64" i="3"/>
  <c r="DT12" i="3"/>
  <c r="DT139" i="3"/>
  <c r="DT109" i="3"/>
  <c r="DT88" i="3"/>
  <c r="DT15" i="3"/>
  <c r="DT43" i="3"/>
  <c r="DT67" i="3"/>
  <c r="DT36" i="3"/>
  <c r="DT24" i="3"/>
  <c r="DT120" i="3"/>
  <c r="DT84" i="3"/>
  <c r="DT60" i="3"/>
  <c r="DT20" i="3"/>
  <c r="DT123" i="3"/>
  <c r="DT44" i="3"/>
  <c r="DT30" i="3"/>
  <c r="DT61" i="3"/>
  <c r="DT140" i="3"/>
  <c r="DT59" i="3"/>
  <c r="DT142" i="3" l="1"/>
  <c r="DO144" i="3"/>
  <c r="DU144" i="3"/>
  <c r="DU145" i="3"/>
  <c r="DT144" i="3"/>
  <c r="AU138" i="3"/>
  <c r="AU30" i="3"/>
  <c r="AU69" i="3"/>
  <c r="AU96" i="3"/>
  <c r="AU48" i="3"/>
  <c r="AU11" i="3"/>
  <c r="AU132" i="3"/>
  <c r="AU134" i="3"/>
  <c r="AU16" i="3"/>
  <c r="AU65" i="3"/>
  <c r="AU71" i="3"/>
  <c r="AU109" i="3"/>
  <c r="AU66" i="3"/>
  <c r="AU64" i="3"/>
  <c r="AU88" i="3"/>
  <c r="AU140" i="3"/>
  <c r="AU77" i="3"/>
  <c r="AU92" i="3"/>
  <c r="AU103" i="3"/>
  <c r="AU118" i="3"/>
  <c r="AU127" i="3"/>
  <c r="AU128" i="3"/>
  <c r="AU116" i="3"/>
  <c r="AU129" i="3"/>
  <c r="AU93" i="3"/>
  <c r="AU104" i="3"/>
  <c r="AU119" i="3"/>
  <c r="AU94" i="3"/>
  <c r="AU106" i="3"/>
  <c r="AU126" i="3"/>
  <c r="AU86" i="3"/>
  <c r="AU102" i="3"/>
  <c r="AU45" i="3"/>
  <c r="AU25" i="3"/>
  <c r="AU60" i="3"/>
  <c r="AU14" i="3"/>
  <c r="AU24" i="3"/>
  <c r="AU131" i="3"/>
  <c r="AU61" i="3"/>
  <c r="AU31" i="3"/>
  <c r="AU43" i="3"/>
  <c r="AU22" i="3"/>
  <c r="AU58" i="3"/>
  <c r="AU35" i="3"/>
  <c r="AU12" i="3"/>
  <c r="AU75" i="3"/>
  <c r="AU41" i="3"/>
  <c r="AT41" i="3"/>
  <c r="AU90" i="3"/>
  <c r="AU56" i="3"/>
  <c r="AU52" i="3"/>
  <c r="AU122" i="3"/>
  <c r="AU18" i="3"/>
  <c r="AU84" i="3"/>
  <c r="AU133" i="3"/>
  <c r="AT132" i="3"/>
  <c r="AU135" i="3"/>
  <c r="AT134" i="3"/>
  <c r="AT21" i="3"/>
  <c r="AU21" i="3"/>
  <c r="AU9" i="3"/>
  <c r="AT65" i="3"/>
  <c r="AT50" i="3"/>
  <c r="AU50" i="3"/>
  <c r="AU81" i="3"/>
  <c r="AT109" i="3"/>
  <c r="AU67" i="3"/>
  <c r="AT67" i="3"/>
  <c r="AU78" i="3"/>
  <c r="AT64" i="3"/>
  <c r="AU82" i="3"/>
  <c r="AT82" i="3"/>
  <c r="AU141" i="3"/>
  <c r="AT140" i="3"/>
  <c r="AU139" i="3"/>
  <c r="AT139" i="3"/>
  <c r="AU87" i="3"/>
  <c r="AT92" i="3"/>
  <c r="AT98" i="3"/>
  <c r="AU98" i="3"/>
  <c r="AU113" i="3"/>
  <c r="AT118" i="3"/>
  <c r="AT123" i="3"/>
  <c r="AU123" i="3"/>
  <c r="AU7" i="3"/>
  <c r="AU105" i="3"/>
  <c r="AT116" i="3"/>
  <c r="AT125" i="3"/>
  <c r="AU125" i="3"/>
  <c r="AU76" i="3"/>
  <c r="AT93" i="3"/>
  <c r="AT99" i="3"/>
  <c r="AU99" i="3"/>
  <c r="AU110" i="3"/>
  <c r="AT119" i="3"/>
  <c r="AT124" i="3"/>
  <c r="AU124" i="3"/>
  <c r="AU91" i="3"/>
  <c r="AT106" i="3"/>
  <c r="AT117" i="3"/>
  <c r="AU117" i="3"/>
  <c r="AU120" i="3"/>
  <c r="AT86" i="3"/>
  <c r="AT97" i="3"/>
  <c r="AU97" i="3"/>
  <c r="AU59" i="3"/>
  <c r="AT45" i="3"/>
  <c r="AT34" i="3"/>
  <c r="AU34" i="3"/>
  <c r="AU15" i="3"/>
  <c r="AT60" i="3"/>
  <c r="AT28" i="3"/>
  <c r="AU28" i="3"/>
  <c r="AU23" i="3"/>
  <c r="AT23" i="3"/>
  <c r="AU80" i="3"/>
  <c r="AT61" i="3"/>
  <c r="AT36" i="3"/>
  <c r="AU36" i="3"/>
  <c r="AU57" i="3"/>
  <c r="AT43" i="3"/>
  <c r="AT32" i="3"/>
  <c r="AU32" i="3"/>
  <c r="AU13" i="3"/>
  <c r="AT58" i="3"/>
  <c r="AT49" i="3"/>
  <c r="AU49" i="3"/>
  <c r="AU26" i="3"/>
  <c r="AT12" i="3"/>
  <c r="AU42" i="3"/>
  <c r="AU89" i="3"/>
  <c r="AT89" i="3"/>
  <c r="AT52" i="3"/>
  <c r="AU53" i="3"/>
  <c r="AU114" i="3"/>
  <c r="AT114" i="3"/>
  <c r="AU54" i="3"/>
  <c r="AU20" i="3"/>
  <c r="AU33" i="3"/>
  <c r="AU100" i="3"/>
  <c r="AT100" i="3"/>
  <c r="AU44" i="3"/>
  <c r="AU137" i="3"/>
  <c r="AT137" i="3"/>
  <c r="AU6" i="3"/>
  <c r="AU63" i="3"/>
  <c r="AT133" i="3"/>
  <c r="AT135" i="3"/>
  <c r="AT9" i="3"/>
  <c r="AT81" i="3"/>
  <c r="AT78" i="3"/>
  <c r="AT141" i="3"/>
  <c r="AT87" i="3"/>
  <c r="AT113" i="3"/>
  <c r="AT105" i="3"/>
  <c r="AT76" i="3"/>
  <c r="AT110" i="3"/>
  <c r="AT91" i="3"/>
  <c r="AT120" i="3"/>
  <c r="AT59" i="3"/>
  <c r="AT15" i="3"/>
  <c r="AU79" i="3"/>
  <c r="AT80" i="3"/>
  <c r="AT79" i="3"/>
  <c r="AT57" i="3"/>
  <c r="AT13" i="3"/>
  <c r="AT26" i="3"/>
  <c r="AT42" i="3"/>
  <c r="AU10" i="3"/>
  <c r="AT11" i="3"/>
  <c r="AT10" i="3"/>
  <c r="AU19" i="3"/>
  <c r="AU115" i="3"/>
  <c r="AU8" i="3"/>
  <c r="AT54" i="3"/>
  <c r="AT40" i="3"/>
  <c r="AU40" i="3"/>
  <c r="AU46" i="3"/>
  <c r="AT33" i="3"/>
  <c r="AU101" i="3"/>
  <c r="AU27" i="3"/>
  <c r="AT44" i="3"/>
  <c r="AU62" i="3"/>
  <c r="AT62" i="3"/>
  <c r="AT71" i="3"/>
  <c r="AT103" i="3"/>
  <c r="AT128" i="3"/>
  <c r="AT126" i="3"/>
  <c r="AU130" i="3"/>
  <c r="AT131" i="3"/>
  <c r="AT130" i="3"/>
  <c r="AT74" i="3"/>
  <c r="AT75" i="3"/>
  <c r="AU74" i="3"/>
  <c r="AU55" i="3"/>
  <c r="AT56" i="3"/>
  <c r="AT55" i="3"/>
  <c r="AT19" i="3"/>
  <c r="AT8" i="3"/>
  <c r="AT101" i="3"/>
  <c r="AT138" i="3"/>
  <c r="AU47" i="3"/>
  <c r="AT47" i="3"/>
  <c r="AU85" i="3"/>
  <c r="AU38" i="3"/>
  <c r="AU145" i="3"/>
  <c r="AT136" i="3"/>
  <c r="AT25" i="3"/>
  <c r="AT90" i="3"/>
  <c r="AT115" i="3"/>
  <c r="AT46" i="3"/>
  <c r="AT27" i="3"/>
  <c r="AT107" i="3"/>
  <c r="AU107" i="3"/>
  <c r="AT48" i="3"/>
  <c r="AT83" i="3"/>
  <c r="AT84" i="3"/>
  <c r="AU83" i="3"/>
  <c r="AT7" i="3"/>
  <c r="AT66" i="3"/>
  <c r="AT129" i="3"/>
  <c r="AT102" i="3"/>
  <c r="AT95" i="3"/>
  <c r="AT96" i="3"/>
  <c r="AU95" i="3"/>
  <c r="AT68" i="3"/>
  <c r="AT69" i="3"/>
  <c r="AU68" i="3"/>
  <c r="AT108" i="3"/>
  <c r="AU108" i="3"/>
  <c r="AT17" i="3"/>
  <c r="AU17" i="3"/>
  <c r="AT72" i="3"/>
  <c r="AT70" i="3"/>
  <c r="AR144" i="3"/>
  <c r="AU37" i="3"/>
  <c r="AT37" i="3"/>
  <c r="AT16" i="3"/>
  <c r="AT77" i="3"/>
  <c r="AT94" i="3"/>
  <c r="AT14" i="3"/>
  <c r="AT35" i="3"/>
  <c r="AT20" i="3"/>
  <c r="AT18" i="3"/>
  <c r="AU121" i="3"/>
  <c r="AT121" i="3"/>
  <c r="AT111" i="3"/>
  <c r="AT73" i="3"/>
  <c r="AT51" i="3"/>
  <c r="AT85" i="3"/>
  <c r="AU39" i="3"/>
  <c r="AU29" i="3"/>
  <c r="AT29" i="3"/>
  <c r="AT88" i="3"/>
  <c r="AT104" i="3"/>
  <c r="AT24" i="3"/>
  <c r="AT22" i="3"/>
  <c r="AT5" i="3"/>
  <c r="AT142" i="3"/>
  <c r="AT6" i="3"/>
  <c r="AU5" i="3"/>
  <c r="AT39" i="3"/>
  <c r="AT127" i="3"/>
  <c r="AT31" i="3"/>
  <c r="AT53" i="3"/>
  <c r="AT63" i="3"/>
  <c r="AT122" i="3"/>
  <c r="AT112" i="3"/>
  <c r="AT38" i="3"/>
  <c r="AT30" i="3"/>
  <c r="AU144" i="3" l="1"/>
  <c r="AT145" i="3"/>
  <c r="AU142" i="3"/>
  <c r="AT144" i="3"/>
  <c r="CX6" i="3"/>
  <c r="CW130" i="3"/>
  <c r="CW74" i="3"/>
  <c r="CW29" i="3"/>
  <c r="CX5" i="3"/>
  <c r="CW55" i="3"/>
  <c r="CX115" i="3"/>
  <c r="CW89" i="3"/>
  <c r="CW68" i="3"/>
  <c r="CW41" i="3"/>
  <c r="CW10" i="3"/>
  <c r="CW83" i="3"/>
  <c r="CW121" i="3"/>
  <c r="CW122" i="3"/>
  <c r="CW123" i="3"/>
  <c r="CW45" i="3"/>
  <c r="CW131" i="3"/>
  <c r="CW30" i="3"/>
  <c r="CW51" i="3"/>
  <c r="CW81" i="3"/>
  <c r="CW117" i="3"/>
  <c r="CU145" i="3"/>
  <c r="CW145" i="3" s="1"/>
  <c r="CW141" i="3"/>
  <c r="CW85" i="3"/>
  <c r="CW72" i="3"/>
  <c r="CW67" i="3"/>
  <c r="CW99" i="3"/>
  <c r="CX114" i="3"/>
  <c r="CX96" i="3"/>
  <c r="CW82" i="3"/>
  <c r="CW91" i="3"/>
  <c r="CW75" i="3"/>
  <c r="CW97" i="3"/>
  <c r="CW60" i="3"/>
  <c r="CW19" i="3"/>
  <c r="CW71" i="3"/>
  <c r="CW104" i="3"/>
  <c r="CW56" i="3"/>
  <c r="CW112" i="3"/>
  <c r="CW66" i="3"/>
  <c r="CW58" i="3"/>
  <c r="CW120" i="3"/>
  <c r="CW44" i="3"/>
  <c r="CW139" i="3"/>
  <c r="CX95" i="3"/>
  <c r="CW8" i="3"/>
  <c r="CW69" i="3"/>
  <c r="CW11" i="3"/>
  <c r="CW138" i="3"/>
  <c r="CW137" i="3"/>
  <c r="CW98" i="3"/>
  <c r="CW33" i="3"/>
  <c r="CW43" i="3"/>
  <c r="CW46" i="3"/>
  <c r="CW109" i="3"/>
  <c r="CW93" i="3"/>
  <c r="CW84" i="3"/>
  <c r="CW134" i="3"/>
  <c r="CW36" i="3"/>
  <c r="CW140" i="3"/>
  <c r="CW63" i="3"/>
  <c r="CW62" i="3"/>
  <c r="CW14" i="3"/>
  <c r="CW80" i="3"/>
  <c r="CW79" i="3"/>
  <c r="CW20" i="3"/>
  <c r="CW21" i="3"/>
  <c r="CW88" i="3"/>
  <c r="CU144" i="3"/>
  <c r="CW50" i="3"/>
  <c r="CW113" i="3"/>
  <c r="CW90" i="3"/>
  <c r="CW102" i="3"/>
  <c r="CW111" i="3"/>
  <c r="CW26" i="3"/>
  <c r="CW48" i="3"/>
  <c r="CW47" i="3"/>
  <c r="CW18" i="3"/>
  <c r="CW17" i="3"/>
  <c r="CW86" i="3"/>
  <c r="CU142" i="3"/>
  <c r="CW64" i="3"/>
  <c r="CW77" i="3"/>
  <c r="CW135" i="3"/>
  <c r="CW73" i="3"/>
  <c r="CW92" i="3"/>
  <c r="CW35" i="3"/>
  <c r="CW22" i="3"/>
  <c r="CW105" i="3"/>
  <c r="CW65" i="3"/>
  <c r="CW132" i="3"/>
  <c r="CW119" i="3"/>
  <c r="CW28" i="3"/>
  <c r="CW87" i="3"/>
  <c r="CW127" i="3"/>
  <c r="CW133" i="3"/>
  <c r="CW136" i="3"/>
  <c r="CW124" i="3"/>
  <c r="CW59" i="3"/>
  <c r="CW32" i="3"/>
  <c r="CW126" i="3"/>
  <c r="CW70" i="3"/>
  <c r="CW110" i="3"/>
  <c r="CW39" i="3"/>
  <c r="CW54" i="3"/>
  <c r="CW49" i="3"/>
  <c r="CW57" i="3"/>
  <c r="CW106" i="3"/>
  <c r="CW40" i="3"/>
  <c r="CW15" i="3"/>
  <c r="CW53" i="3"/>
  <c r="CW34" i="3"/>
  <c r="CW42" i="3"/>
  <c r="CW52" i="3"/>
  <c r="CW125" i="3"/>
  <c r="CW118" i="3"/>
  <c r="CW76" i="3"/>
  <c r="CW12" i="3"/>
  <c r="CW116" i="3"/>
  <c r="CW78" i="3"/>
  <c r="CW108" i="3"/>
  <c r="CW107" i="3"/>
  <c r="CW38" i="3"/>
  <c r="CW24" i="3"/>
  <c r="CW23" i="3"/>
  <c r="CW31" i="3"/>
  <c r="CW25" i="3"/>
  <c r="CW27" i="3"/>
  <c r="CW7" i="3"/>
  <c r="CT145" i="3" s="1"/>
  <c r="CW61" i="3"/>
  <c r="CW9" i="3"/>
  <c r="CW94" i="3"/>
  <c r="CW37" i="3"/>
  <c r="CW128" i="3"/>
  <c r="CW13" i="3"/>
  <c r="CW16" i="3"/>
  <c r="CW129" i="3"/>
  <c r="CW103" i="3"/>
  <c r="CX144" i="3" l="1"/>
  <c r="CX142" i="3"/>
  <c r="CW5" i="3"/>
  <c r="CT142" i="3"/>
  <c r="CW142" i="3" s="1"/>
  <c r="CW6" i="3"/>
  <c r="CT144" i="3"/>
  <c r="CW115" i="3"/>
  <c r="CW114" i="3"/>
  <c r="CW101" i="3"/>
  <c r="CW100" i="3"/>
  <c r="CW96" i="3"/>
  <c r="CW95" i="3"/>
  <c r="CY142" i="3"/>
  <c r="CY144" i="3"/>
  <c r="CY145" i="3"/>
  <c r="DC18" i="3"/>
  <c r="DB95" i="3"/>
  <c r="DB121" i="3"/>
  <c r="DB29" i="3"/>
  <c r="DB68" i="3"/>
  <c r="DB55" i="3"/>
  <c r="DB23" i="3"/>
  <c r="DB74" i="3"/>
  <c r="DB56" i="3"/>
  <c r="DB24" i="3"/>
  <c r="CZ145" i="3"/>
  <c r="DB145" i="3" s="1"/>
  <c r="DB105" i="3"/>
  <c r="DB33" i="3"/>
  <c r="DB86" i="3"/>
  <c r="DB111" i="3"/>
  <c r="DB124" i="3"/>
  <c r="DB25" i="3"/>
  <c r="DB9" i="3"/>
  <c r="DB106" i="3"/>
  <c r="DB46" i="3"/>
  <c r="DB75" i="3"/>
  <c r="DB98" i="3"/>
  <c r="DB58" i="3"/>
  <c r="DC17" i="3"/>
  <c r="DB17" i="3"/>
  <c r="DB28" i="3"/>
  <c r="DB13" i="3"/>
  <c r="DB73" i="3"/>
  <c r="DB119" i="3"/>
  <c r="DB39" i="3"/>
  <c r="DB85" i="3"/>
  <c r="DB132" i="3"/>
  <c r="DB44" i="3"/>
  <c r="DB8" i="3"/>
  <c r="DB110" i="3"/>
  <c r="DB32" i="3"/>
  <c r="DB70" i="3"/>
  <c r="DB65" i="3"/>
  <c r="DB89" i="3"/>
  <c r="DB100" i="3"/>
  <c r="DB107" i="3"/>
  <c r="DB5" i="3"/>
  <c r="DB77" i="3"/>
  <c r="DB84" i="3"/>
  <c r="DB83" i="3"/>
  <c r="DB7" i="3"/>
  <c r="DB76" i="3"/>
  <c r="DB43" i="3"/>
  <c r="DB16" i="3"/>
  <c r="DB97" i="3"/>
  <c r="DB134" i="3"/>
  <c r="DB22" i="3"/>
  <c r="DB87" i="3"/>
  <c r="DB82" i="3"/>
  <c r="DB51" i="3"/>
  <c r="DB90" i="3"/>
  <c r="DB108" i="3"/>
  <c r="DB50" i="3"/>
  <c r="DB21" i="3"/>
  <c r="DB117" i="3"/>
  <c r="DB126" i="3"/>
  <c r="DB92" i="3"/>
  <c r="DB133" i="3"/>
  <c r="DB14" i="3"/>
  <c r="CZ144" i="3"/>
  <c r="DB42" i="3"/>
  <c r="DB41" i="3"/>
  <c r="DB118" i="3"/>
  <c r="DB99" i="3"/>
  <c r="DB20" i="3"/>
  <c r="DB88" i="3"/>
  <c r="DB101" i="3"/>
  <c r="DB78" i="3"/>
  <c r="DB35" i="3"/>
  <c r="DB6" i="3"/>
  <c r="CZ142" i="3"/>
  <c r="DB38" i="3"/>
  <c r="DB11" i="3"/>
  <c r="DB10" i="3"/>
  <c r="DB45" i="3"/>
  <c r="DB91" i="3"/>
  <c r="DB81" i="3"/>
  <c r="DB60" i="3"/>
  <c r="DB94" i="3"/>
  <c r="DB53" i="3"/>
  <c r="DB141" i="3"/>
  <c r="DB54" i="3"/>
  <c r="DB61" i="3"/>
  <c r="DB96" i="3"/>
  <c r="DB140" i="3"/>
  <c r="DB63" i="3"/>
  <c r="DB62" i="3"/>
  <c r="DB135" i="3"/>
  <c r="DB116" i="3"/>
  <c r="DB67" i="3"/>
  <c r="DB122" i="3"/>
  <c r="DB19" i="3"/>
  <c r="DB34" i="3"/>
  <c r="DB80" i="3"/>
  <c r="DB79" i="3"/>
  <c r="DB69" i="3"/>
  <c r="DB127" i="3"/>
  <c r="DB72" i="3"/>
  <c r="DB31" i="3"/>
  <c r="DB128" i="3"/>
  <c r="DB27" i="3"/>
  <c r="DB136" i="3"/>
  <c r="DB125" i="3"/>
  <c r="DB139" i="3"/>
  <c r="DB52" i="3"/>
  <c r="DB57" i="3"/>
  <c r="DB112" i="3"/>
  <c r="DB123" i="3"/>
  <c r="DB115" i="3"/>
  <c r="DB114" i="3"/>
  <c r="DB37" i="3"/>
  <c r="DB131" i="3"/>
  <c r="DB130" i="3"/>
  <c r="DB120" i="3"/>
  <c r="DB129" i="3"/>
  <c r="DB104" i="3"/>
  <c r="DB103" i="3"/>
  <c r="DB36" i="3"/>
  <c r="DB93" i="3"/>
  <c r="DB18" i="3"/>
  <c r="DB12" i="3"/>
  <c r="DB102" i="3"/>
  <c r="DB15" i="3"/>
  <c r="DB48" i="3"/>
  <c r="DB47" i="3"/>
  <c r="DB109" i="3"/>
  <c r="DB40" i="3"/>
  <c r="DB66" i="3"/>
  <c r="DB71" i="3"/>
  <c r="DB138" i="3"/>
  <c r="DB137" i="3"/>
  <c r="DB59" i="3"/>
  <c r="DB113" i="3"/>
  <c r="DB64" i="3"/>
  <c r="DB49" i="3"/>
  <c r="DB30" i="3"/>
  <c r="DB26" i="3"/>
  <c r="DC144" i="3" l="1"/>
  <c r="CW144" i="3"/>
  <c r="DB142" i="3"/>
  <c r="DB144" i="3"/>
  <c r="DC142" i="3"/>
</calcChain>
</file>

<file path=xl/comments1.xml><?xml version="1.0" encoding="utf-8"?>
<comments xmlns="http://schemas.openxmlformats.org/spreadsheetml/2006/main">
  <authors>
    <author>Баканова Ирина Владимировна</author>
    <author>Пануева Светлана Александровна</author>
    <author>Ищенко Ольга Саидкуловна</author>
  </authors>
  <commentList>
    <comment ref="J24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-20 784,35 (КБК 00010904050000000110 Земельный налог (по обязательствам, возникшим до                1 января 2006 года)</t>
        </r>
      </text>
    </comment>
    <comment ref="AQ24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поселениям, утверждены на 2021 год в сумме 800000,00 рублей</t>
        </r>
      </text>
    </comment>
    <comment ref="AR24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поселениям, исполнены в 2021 году в сумме 800000,00 рублей</t>
        </r>
      </text>
    </comment>
    <comment ref="AS24" authorId="2" shapeId="0">
      <text>
        <r>
          <rPr>
            <b/>
            <sz val="9"/>
            <color indexed="81"/>
            <rFont val="Tahoma"/>
            <family val="2"/>
            <charset val="204"/>
          </rPr>
          <t>Ищенко Ольга Саидкуловна:</t>
        </r>
        <r>
          <rPr>
            <sz val="9"/>
            <color indexed="81"/>
            <rFont val="Tahoma"/>
            <family val="2"/>
            <charset val="204"/>
          </rPr>
          <t xml:space="preserve">
Перечисление части прибыли 100 000</t>
        </r>
      </text>
    </comment>
    <comment ref="H42" authorId="2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 з</t>
        </r>
        <r>
          <rPr>
            <sz val="9"/>
            <color indexed="81"/>
            <rFont val="Tahoma"/>
            <family val="2"/>
            <charset val="204"/>
          </rPr>
          <t>емельный налог (по обязательствам, возникшим до 1 января 2006 года), мобилизуемый на территориях городских поселений, утвержден на 2021 год в сумме 69368,83 руб.</t>
        </r>
      </text>
    </comment>
    <comment ref="I42" authorId="2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 з</t>
        </r>
        <r>
          <rPr>
            <sz val="9"/>
            <color indexed="81"/>
            <rFont val="Tahoma"/>
            <family val="2"/>
            <charset val="204"/>
          </rPr>
          <t>емельный налог (по обязательствам, возникшим до 1 января 2006 года), мобилизуемый на территориях городских поселений, утвержден на 2021 год в сумме 69368,83 руб.</t>
        </r>
      </text>
    </comment>
    <comment ref="J42" authorId="2" shapeId="0">
      <text>
        <r>
          <rPr>
            <b/>
            <sz val="9"/>
            <color indexed="81"/>
            <rFont val="Tahoma"/>
            <family val="2"/>
            <charset val="204"/>
          </rPr>
          <t>Ищенко Ольга Саидкуловна:</t>
        </r>
        <r>
          <rPr>
            <sz val="9"/>
            <color indexed="81"/>
            <rFont val="Tahoma"/>
            <family val="2"/>
            <charset val="204"/>
          </rPr>
          <t xml:space="preserve">
задолж
енность по земельному налогу 69 712,24</t>
        </r>
      </text>
    </comment>
    <comment ref="AQ52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плата по соглашениям об установлении сервитута утверждена на 2021 год в сумме 910,00 руб.</t>
        </r>
      </text>
    </comment>
    <comment ref="AS52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+902,92 руб. КБК 11105325100000120 Плата по соглашениям об установлении сервитута, заключенным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учреждениями..."</t>
        </r>
      </text>
    </comment>
    <comment ref="AQ56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плата по соглашениям об установлении сервитута утверждена на 2021 год в сумме 323,15 руб.</t>
        </r>
      </text>
    </comment>
    <comment ref="AR56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плата по соглашениям об установлении сервитута исполнена в 2021 году в сумме 323,15 руб.</t>
        </r>
      </text>
    </comment>
    <comment ref="AQ60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плата по соглашениям об установлении сервитута утверждена на 2021 год в сумме 1604,01 руб.</t>
        </r>
      </text>
    </comment>
    <comment ref="AR60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плата по соглашениям об установлении сервитута исполнена в 2021 году в сумме 1604,01 руб.</t>
        </r>
      </text>
    </comment>
    <comment ref="AS60" authorId="2" shapeId="0">
      <text>
        <r>
          <rPr>
            <b/>
            <sz val="9"/>
            <color indexed="81"/>
            <rFont val="Tahoma"/>
            <family val="2"/>
            <charset val="204"/>
          </rPr>
          <t>Ищенко Ольга Саидкуловна:</t>
        </r>
        <r>
          <rPr>
            <sz val="9"/>
            <color indexed="81"/>
            <rFont val="Tahoma"/>
            <family val="2"/>
            <charset val="204"/>
          </rPr>
          <t xml:space="preserve">
Сервитуты 766,06
</t>
        </r>
      </text>
    </comment>
    <comment ref="AQ65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доходы от продажи квартир утверждены на 2021 год в сумме 274250,00 руб.</t>
        </r>
      </text>
    </comment>
    <comment ref="AR65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доходы от продажи квартир исполнены в 2021 году в сумме 89620,00 руб.</t>
        </r>
      </text>
    </comment>
    <comment ref="AS65" authorId="2" shapeId="0">
      <text>
        <r>
          <rPr>
            <b/>
            <sz val="9"/>
            <color indexed="81"/>
            <rFont val="Tahoma"/>
            <family val="2"/>
            <charset val="204"/>
          </rPr>
          <t>Ищенко Ольга Саидкуловна:</t>
        </r>
        <r>
          <rPr>
            <sz val="9"/>
            <color indexed="81"/>
            <rFont val="Tahoma"/>
            <family val="2"/>
            <charset val="204"/>
          </rPr>
          <t xml:space="preserve">
Доходы от продажи квартир 124 750</t>
        </r>
      </text>
    </comment>
    <comment ref="AQ85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поселениями, утверждены на 2021 год в сумме 10647,00 руб.</t>
        </r>
      </text>
    </comment>
    <comment ref="AR85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поселениями, исполнены в 2021 году в сумме 10646,80 руб.</t>
        </r>
      </text>
    </comment>
    <comment ref="AQ115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плата по соглашениям об установлении сервитута утверждена на 2021 год в сумме 424,29 руб.</t>
        </r>
      </text>
    </comment>
    <comment ref="AR115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плата по соглашениям об установлении сервитута исполнена в 2021 году в сумме 424,29 руб.</t>
        </r>
      </text>
    </comment>
    <comment ref="AR116" authorId="1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плата по соглашениям об установлении сервитута исполнена в 2021 году в сумме 1508,68 руб.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41" type="1" refreshedVersion="4" saveData="1">
    <dbPr connection="Driver={Microsoft Visual FoxPro Driver};UID=;SourceDB=c:\program files\ks\smeta_ks\;SourceType=DBF;Exclusive=No;BackgroundFetch=Yes;Collate=;Null=Yes;Deleted=Yes;" command="select * from s_data2.dbf"/>
  </connection>
</connections>
</file>

<file path=xl/sharedStrings.xml><?xml version="1.0" encoding="utf-8"?>
<sst xmlns="http://schemas.openxmlformats.org/spreadsheetml/2006/main" count="318" uniqueCount="183">
  <si>
    <t>Китовское сельское поселение</t>
  </si>
  <si>
    <t>Наволокское городское поселение</t>
  </si>
  <si>
    <t>Соболевское сельское поселение</t>
  </si>
  <si>
    <t>Новоталицкое сельское поселение</t>
  </si>
  <si>
    <t>Тимошихское сельское поселение</t>
  </si>
  <si>
    <t>Исаевское сельское поселение</t>
  </si>
  <si>
    <t>Савинское городское поселение</t>
  </si>
  <si>
    <t>Тимирязевское сельское поселение</t>
  </si>
  <si>
    <t>Коляновское сельское поселение</t>
  </si>
  <si>
    <t>Ласкарихинское сельское поселение</t>
  </si>
  <si>
    <t>Новоселковское сельское поселение</t>
  </si>
  <si>
    <t>Архиповское сельское поселение</t>
  </si>
  <si>
    <t>Новогоряновское сельское поселение</t>
  </si>
  <si>
    <t>Нерльское городское поселение</t>
  </si>
  <si>
    <t>Фурмановское городское поселение</t>
  </si>
  <si>
    <t>Афанасьевское сельское поселение</t>
  </si>
  <si>
    <t>Сеготское сельское поселение</t>
  </si>
  <si>
    <t>Ивашевское сельское поселение</t>
  </si>
  <si>
    <t>Пановское сельское поселение</t>
  </si>
  <si>
    <t>Рябовское сельское поселение</t>
  </si>
  <si>
    <t>Большеклочковское сельское поселение</t>
  </si>
  <si>
    <t>Иванковское сельское поселение</t>
  </si>
  <si>
    <t>Осановецкое сельское поселение</t>
  </si>
  <si>
    <t>Кромское сельское поселение</t>
  </si>
  <si>
    <t>Октябрьское сельское поселение</t>
  </si>
  <si>
    <t>Панинское сельское поселение</t>
  </si>
  <si>
    <t>Савинское сельское поселение</t>
  </si>
  <si>
    <t>Богданихское сельское поселение</t>
  </si>
  <si>
    <t>Крапивновское сельское поселение</t>
  </si>
  <si>
    <t>Новское сельское поселение</t>
  </si>
  <si>
    <t>Каминское сельское поселение</t>
  </si>
  <si>
    <t>Воскресенское сельское поселение (Савинский муниципальный район)</t>
  </si>
  <si>
    <t>Мортковское сельское поселение</t>
  </si>
  <si>
    <t>Новоклязьминское сельское поселение</t>
  </si>
  <si>
    <t>Сошниковское сельское поселение</t>
  </si>
  <si>
    <t>Беляницкое сельское поселение</t>
  </si>
  <si>
    <t>Перемиловское сельское поселение</t>
  </si>
  <si>
    <t>Плесское городское поселение</t>
  </si>
  <si>
    <t>Дмитриевское сельское поселение</t>
  </si>
  <si>
    <t>Шекшовское сельское поселение</t>
  </si>
  <si>
    <t>Петровское городское поселение</t>
  </si>
  <si>
    <t>Васильевское сельское поселение</t>
  </si>
  <si>
    <t>Нижнеландеховское сельское поселение</t>
  </si>
  <si>
    <t>Луговское сельское поселение</t>
  </si>
  <si>
    <t>Парское сельское поселение</t>
  </si>
  <si>
    <t>Шилекшинское сельское поселение</t>
  </si>
  <si>
    <t>Озерновское сельское поселение</t>
  </si>
  <si>
    <t>Холуйское сельское поселение</t>
  </si>
  <si>
    <t>Ново-Горкинское сельское поселение</t>
  </si>
  <si>
    <t>Пестяковское сельское поселение</t>
  </si>
  <si>
    <t>Морозовское сельское поселение</t>
  </si>
  <si>
    <t>Лежневское сельское поселение</t>
  </si>
  <si>
    <t>Пестяковское городское поселение</t>
  </si>
  <si>
    <t>Каменское городское поселение</t>
  </si>
  <si>
    <t>Родниковское городское поселение</t>
  </si>
  <si>
    <t>Дуляпинское  сельское поселение</t>
  </si>
  <si>
    <t>Верхнеландеховское городское поселение</t>
  </si>
  <si>
    <t>Елнатское сельское поселение</t>
  </si>
  <si>
    <t>Марковское сельское поселение</t>
  </si>
  <si>
    <t>Раменское сельское поселение</t>
  </si>
  <si>
    <t>Лежневское городское поселение</t>
  </si>
  <si>
    <t>Заволжское городское поселение</t>
  </si>
  <si>
    <t>Новоусадебское сельское поселение</t>
  </si>
  <si>
    <t>Хромцовское сельское поселение</t>
  </si>
  <si>
    <t>Пучежское городское поселение</t>
  </si>
  <si>
    <t>Богородское сельское поселение</t>
  </si>
  <si>
    <t>Щенниковское сельское поселение</t>
  </si>
  <si>
    <t>Волжское сельское поселение</t>
  </si>
  <si>
    <t>Хотимльское сельское поселение</t>
  </si>
  <si>
    <t>Вознесенское сельское поселение</t>
  </si>
  <si>
    <t>Старовичугское городское поселение</t>
  </si>
  <si>
    <t>Батмановское сельское поселение</t>
  </si>
  <si>
    <t>Колобовское городское поселение</t>
  </si>
  <si>
    <t>Балахонковское сельское поселение</t>
  </si>
  <si>
    <t>Приволжское городское поселение</t>
  </si>
  <si>
    <t>Юрьевецкое городское поселение</t>
  </si>
  <si>
    <t>Комсомольское городское поселение</t>
  </si>
  <si>
    <t>Писцовское сельское поселение</t>
  </si>
  <si>
    <t>Подозерское сельское поселение</t>
  </si>
  <si>
    <t>Сунженское сельское поселение</t>
  </si>
  <si>
    <t>Палехское городское поселение</t>
  </si>
  <si>
    <t>Мугреево-Никольское сельское поселение</t>
  </si>
  <si>
    <t>Горковское сельское поселение</t>
  </si>
  <si>
    <t>Симаковское сельское поселение</t>
  </si>
  <si>
    <t>Семейкинское сельское поселение</t>
  </si>
  <si>
    <t>Широковское сельское поселение</t>
  </si>
  <si>
    <t>Сосневское сельское поселение</t>
  </si>
  <si>
    <t>Новописцовское городское поселение</t>
  </si>
  <si>
    <t>Куликовское сельское поселение</t>
  </si>
  <si>
    <t>Рождественское сельское поселение</t>
  </si>
  <si>
    <t>Благовещенское сельское поселение</t>
  </si>
  <si>
    <t>Сабиновское сельское поселение</t>
  </si>
  <si>
    <t>Майдаковское сельское поселение</t>
  </si>
  <si>
    <t>Шилыковское сельское поселение</t>
  </si>
  <si>
    <t>Ингарское сельское поселение</t>
  </si>
  <si>
    <t>Новолеушинское сельское поселение</t>
  </si>
  <si>
    <t>Мытское селькое поселение</t>
  </si>
  <si>
    <t>Затеихинское сельское поселение</t>
  </si>
  <si>
    <t>Чернореченское сельское поселение</t>
  </si>
  <si>
    <t>Подвязновское сельское поселение</t>
  </si>
  <si>
    <t>Порздневское сельское поселение</t>
  </si>
  <si>
    <t>Горячевское сельское поселение</t>
  </si>
  <si>
    <t>Филисовское сельское поселение</t>
  </si>
  <si>
    <t>Гаврилово-Посадское городское поселение</t>
  </si>
  <si>
    <t>Введенское сельское поселение</t>
  </si>
  <si>
    <t>Илья-Высоковское сельское поселение</t>
  </si>
  <si>
    <t>Южское городское поселение</t>
  </si>
  <si>
    <t>Лухское городское поселение</t>
  </si>
  <si>
    <t>Междуреченское сельское поселение</t>
  </si>
  <si>
    <t>Решемское сельское поселение</t>
  </si>
  <si>
    <t>Михайловское сельское поселение</t>
  </si>
  <si>
    <t>Аньковское сельское поселение</t>
  </si>
  <si>
    <t>Ильинское городское поселение</t>
  </si>
  <si>
    <t xml:space="preserve"> </t>
  </si>
  <si>
    <t>НАЛОГОВЫЕ И НЕНАЛОГОВЫЕ ДОХОДЫ - ВСЕГО</t>
  </si>
  <si>
    <t>НАЛОГОВЫЕ ДОХОДЫ</t>
  </si>
  <si>
    <t xml:space="preserve"> Налог на доходы физических лиц (КБК 10102000010000110)</t>
  </si>
  <si>
    <t xml:space="preserve"> Единый сельскохозяйственный налог (КБК 10503000000000110)</t>
  </si>
  <si>
    <t xml:space="preserve"> Налог на имущество физических лиц (КБК 10601000000000110)</t>
  </si>
  <si>
    <t xml:space="preserve"> Земельный налог (КБК 10606000000000110)</t>
  </si>
  <si>
    <t xml:space="preserve"> Государственная пошлина (КБК 10800000000000000)</t>
  </si>
  <si>
    <t>НЕНАЛОГОВЫЕ ДОХОДЫ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</si>
  <si>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(КБК 11105010000000120)</t>
  </si>
  <si>
    <t>Доходы от сдачи в аренду имущества, находящегося в оперативном управлении органов государственной власти, орагнов местного самоуправления, государственных внебюджетных фондов и созданных ими учреждений (за исключнием имущества бюджетных и автономных учреждений) (КБК 1110503000000120)</t>
  </si>
  <si>
    <t>Доходы от сдачи в аренду имущества, составляющего государственную (муниципальную) казну (за исключением земельных участков) (КБК 00011105070000000120)</t>
  </si>
  <si>
    <t xml:space="preserve"> Прочие доходы от использований имущества и прав,находящихся в государственной и муниципальной собственности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(КБК 11109000000000100)</t>
  </si>
  <si>
    <t>Доходы от оказания платных услуг (работ) и компенсации затрат государства  (КБК 11300000000000100)</t>
  </si>
  <si>
    <t xml:space="preserve">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(КБК 11402000000000000)</t>
  </si>
  <si>
    <t xml:space="preserve"> Административные платежи и сборы (КБК 11500000000000100)</t>
  </si>
  <si>
    <t>Штрафы, санкции, возмещение ущерба (КБК 11600000000000100)</t>
  </si>
  <si>
    <t>Невыясненные поступления (КБК 11701000000000100)</t>
  </si>
  <si>
    <t xml:space="preserve"> Прочие неналоговые доходы (КБК 11705000000000100)</t>
  </si>
  <si>
    <t>Наменование организации</t>
  </si>
  <si>
    <t>А</t>
  </si>
  <si>
    <t>В</t>
  </si>
  <si>
    <t>Верхне-Ландеховский муниципальный район</t>
  </si>
  <si>
    <t>Вичугский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</si>
  <si>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</si>
  <si>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</si>
  <si>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 муниципальный район</t>
  </si>
  <si>
    <t>Ильинский муниципальный район</t>
  </si>
  <si>
    <t>Кинешемский муниципальный район</t>
  </si>
  <si>
    <t>Комсомольский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</si>
  <si>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</si>
  <si>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</si>
  <si>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</si>
  <si>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</si>
  <si>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</si>
  <si>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</si>
  <si>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</si>
  <si>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</si>
  <si>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</si>
  <si>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 xml:space="preserve">Фурмановский муниципальный район </t>
  </si>
  <si>
    <t xml:space="preserve">Шуйский муниципальный район </t>
  </si>
  <si>
    <t>Южский муниципальный район</t>
  </si>
  <si>
    <t>Юрьевецкий муниципальный район</t>
  </si>
  <si>
    <t>ВСЕГО</t>
  </si>
  <si>
    <t>Акцизы по подакцизным товарам (продукции), производимым на территории Российской Федерации (КБК 10302000010000110)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</si>
  <si>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 (КБК 11105020000000120)</t>
  </si>
  <si>
    <t>Доходы от продажи земельных участков, государственная собственность на которые не разграничена (КБК 11406010000000430)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</si>
  <si>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 (КБК 11406020000000430)</t>
  </si>
  <si>
    <t>ИТОГО по городским поселениям</t>
  </si>
  <si>
    <t>ИТОГО по сельским поселениям</t>
  </si>
  <si>
    <t xml:space="preserve">Октябрьское сельское поселение 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</si>
  <si>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(11406300000000430)</t>
  </si>
  <si>
    <t>Талицко-Мугреевское сельское поселение</t>
  </si>
  <si>
    <t xml:space="preserve">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(КБК 11406000000000430)</t>
  </si>
  <si>
    <t>Исполнено за 2021 год</t>
  </si>
  <si>
    <t>Процент исполнения доходов за 2021 год</t>
  </si>
  <si>
    <t xml:space="preserve"> Инициативные платежи (КБК 11715000000000150)</t>
  </si>
  <si>
    <t>Остаповское сельское поселение *</t>
  </si>
  <si>
    <t>Исполнено за 2022 год</t>
  </si>
  <si>
    <t>Процент исполнения доходов за 2022 год</t>
  </si>
  <si>
    <t>Темп роста (снижения) (2022 год к 2021 году)</t>
  </si>
  <si>
    <t>Утверждено на 2022  год</t>
  </si>
  <si>
    <t>Утверждено на 2022год</t>
  </si>
  <si>
    <t>Процент исполнения доходов за 2022год</t>
  </si>
  <si>
    <t>Исполнено за 2022год</t>
  </si>
  <si>
    <t>Исполнено за 2021год</t>
  </si>
  <si>
    <t>Темп роста (снижения) (2022год к 2021 году)</t>
  </si>
  <si>
    <t>Утверждено на 2022 год</t>
  </si>
  <si>
    <t>Темп роста (снижения) (2022 год к 2021году)</t>
  </si>
  <si>
    <t>Исполнение налоговых и неналоговых доходов по городским и  сельским поселениям Ивановской области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</si>
</sst>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%"/>
  </numFmts>
  <fonts count="24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4" fontId="14" fillId="0" borderId="6">
      <alignment horizontal="right"/>
    </xf>
    <xf numFmtId="0" fontId="15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0" borderId="0"/>
  </cellStyleXfs>
  <cellXfs count="144">
    <xf numFmtId="0" fontId="0" fillId="0" borderId="0" xfId="0"/>
    <xf numFmtId="0" fontId="2" fillId="0" borderId="0" xfId="1"/>
    <xf numFmtId="0" fontId="5" fillId="0" borderId="1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9" fillId="0" borderId="2" xfId="1" applyFont="1" applyBorder="1" applyAlignment="1">
      <alignment horizontal="center" vertical="center" wrapText="1"/>
    </xf>
    <xf numFmtId="0" fontId="11" fillId="0" borderId="0" xfId="1" applyFont="1"/>
    <xf numFmtId="0" fontId="3" fillId="15" borderId="3" xfId="1" applyFont="1" applyFill="1" applyBorder="1" applyAlignment="1">
      <alignment vertical="top" wrapText="1" readingOrder="1"/>
    </xf>
    <xf numFmtId="4" fontId="3" fillId="15" borderId="2" xfId="1" applyNumberFormat="1" applyFont="1" applyFill="1" applyBorder="1" applyAlignment="1">
      <alignment horizontal="right" shrinkToFit="1"/>
    </xf>
    <xf numFmtId="0" fontId="3" fillId="0" borderId="2" xfId="1" applyFont="1" applyBorder="1" applyAlignment="1">
      <alignment horizontal="justify" vertical="top"/>
    </xf>
    <xf numFmtId="0" fontId="8" fillId="0" borderId="0" xfId="1" applyFont="1" applyAlignment="1">
      <alignment vertical="top"/>
    </xf>
    <xf numFmtId="0" fontId="10" fillId="15" borderId="2" xfId="1" applyFont="1" applyFill="1" applyBorder="1" applyAlignment="1">
      <alignment horizontal="center" vertical="top" wrapText="1"/>
    </xf>
    <xf numFmtId="4" fontId="3" fillId="15" borderId="2" xfId="1" applyNumberFormat="1" applyFont="1" applyFill="1" applyBorder="1" applyAlignment="1">
      <alignment wrapText="1"/>
    </xf>
    <xf numFmtId="0" fontId="3" fillId="15" borderId="2" xfId="1" applyFont="1" applyFill="1" applyBorder="1" applyAlignment="1">
      <alignment horizontal="center" wrapText="1"/>
    </xf>
    <xf numFmtId="0" fontId="2" fillId="15" borderId="0" xfId="1" applyFont="1" applyFill="1"/>
    <xf numFmtId="0" fontId="3" fillId="0" borderId="2" xfId="1" applyFont="1" applyBorder="1" applyAlignment="1">
      <alignment horizontal="center" vertical="top" wrapText="1"/>
    </xf>
    <xf numFmtId="0" fontId="2" fillId="0" borderId="0" xfId="1" applyFont="1" applyAlignment="1">
      <alignment vertical="top"/>
    </xf>
    <xf numFmtId="165" fontId="4" fillId="16" borderId="2" xfId="1" applyNumberFormat="1" applyFont="1" applyFill="1" applyBorder="1" applyAlignment="1">
      <alignment horizontal="right"/>
    </xf>
    <xf numFmtId="4" fontId="3" fillId="15" borderId="3" xfId="1" applyNumberFormat="1" applyFont="1" applyFill="1" applyBorder="1" applyAlignment="1">
      <alignment wrapText="1" readingOrder="1"/>
    </xf>
    <xf numFmtId="165" fontId="3" fillId="15" borderId="2" xfId="1" applyNumberFormat="1" applyFont="1" applyFill="1" applyBorder="1" applyAlignment="1">
      <alignment horizontal="right"/>
    </xf>
    <xf numFmtId="0" fontId="10" fillId="0" borderId="0" xfId="1" applyFont="1"/>
    <xf numFmtId="4" fontId="2" fillId="15" borderId="0" xfId="1" applyNumberFormat="1" applyFill="1" applyBorder="1"/>
    <xf numFmtId="0" fontId="3" fillId="15" borderId="0" xfId="1" applyFont="1" applyFill="1"/>
    <xf numFmtId="4" fontId="13" fillId="0" borderId="2" xfId="0" applyNumberFormat="1" applyFont="1" applyBorder="1"/>
    <xf numFmtId="4" fontId="3" fillId="15" borderId="0" xfId="1" applyNumberFormat="1" applyFont="1" applyFill="1" applyBorder="1"/>
    <xf numFmtId="165" fontId="4" fillId="15" borderId="2" xfId="1" applyNumberFormat="1" applyFont="1" applyFill="1" applyBorder="1" applyAlignment="1">
      <alignment horizontal="right"/>
    </xf>
    <xf numFmtId="0" fontId="2" fillId="0" borderId="0" xfId="1" applyAlignment="1">
      <alignment vertical="top" wrapText="1"/>
    </xf>
    <xf numFmtId="4" fontId="2" fillId="0" borderId="0" xfId="1" applyNumberFormat="1" applyAlignment="1">
      <alignment vertical="top" wrapText="1"/>
    </xf>
    <xf numFmtId="4" fontId="13" fillId="15" borderId="2" xfId="0" applyNumberFormat="1" applyFont="1" applyFill="1" applyBorder="1"/>
    <xf numFmtId="0" fontId="9" fillId="16" borderId="5" xfId="1" applyFont="1" applyFill="1" applyBorder="1"/>
    <xf numFmtId="4" fontId="2" fillId="15" borderId="2" xfId="1" applyNumberFormat="1" applyFill="1" applyBorder="1"/>
    <xf numFmtId="0" fontId="10" fillId="0" borderId="2" xfId="1" applyFont="1" applyBorder="1"/>
    <xf numFmtId="0" fontId="10" fillId="15" borderId="2" xfId="1" applyFont="1" applyFill="1" applyBorder="1" applyAlignment="1">
      <alignment horizontal="center" vertical="top" wrapText="1"/>
    </xf>
    <xf numFmtId="9" fontId="4" fillId="16" borderId="2" xfId="1" applyNumberFormat="1" applyFont="1" applyFill="1" applyBorder="1" applyAlignment="1">
      <alignment horizontal="right"/>
    </xf>
    <xf numFmtId="10" fontId="4" fillId="16" borderId="2" xfId="1" applyNumberFormat="1" applyFont="1" applyFill="1" applyBorder="1" applyAlignment="1">
      <alignment horizontal="right"/>
    </xf>
    <xf numFmtId="165" fontId="3" fillId="16" borderId="2" xfId="1" applyNumberFormat="1" applyFont="1" applyFill="1" applyBorder="1" applyAlignment="1">
      <alignment horizontal="right"/>
    </xf>
    <xf numFmtId="4" fontId="3" fillId="16" borderId="2" xfId="1" applyNumberFormat="1" applyFont="1" applyFill="1" applyBorder="1" applyAlignment="1">
      <alignment horizontal="right"/>
    </xf>
    <xf numFmtId="4" fontId="0" fillId="0" borderId="2" xfId="0" applyNumberFormat="1" applyBorder="1"/>
    <xf numFmtId="0" fontId="21" fillId="0" borderId="0" xfId="1" applyFont="1"/>
    <xf numFmtId="4" fontId="13" fillId="0" borderId="2" xfId="6" applyNumberFormat="1" applyFont="1" applyBorder="1"/>
    <xf numFmtId="0" fontId="3" fillId="0" borderId="3" xfId="1" applyFont="1" applyFill="1" applyBorder="1" applyAlignment="1">
      <alignment vertical="top" wrapText="1" readingOrder="1"/>
    </xf>
    <xf numFmtId="4" fontId="3" fillId="0" borderId="3" xfId="1" applyNumberFormat="1" applyFont="1" applyFill="1" applyBorder="1" applyAlignment="1">
      <alignment wrapText="1" readingOrder="1"/>
    </xf>
    <xf numFmtId="0" fontId="3" fillId="0" borderId="0" xfId="1" applyFont="1"/>
    <xf numFmtId="4" fontId="3" fillId="15" borderId="0" xfId="1" applyNumberFormat="1" applyFont="1" applyFill="1"/>
    <xf numFmtId="4" fontId="3" fillId="0" borderId="0" xfId="1" applyNumberFormat="1" applyFont="1" applyAlignment="1">
      <alignment vertical="top"/>
    </xf>
    <xf numFmtId="4" fontId="3" fillId="15" borderId="0" xfId="1" applyNumberFormat="1" applyFont="1" applyFill="1" applyAlignment="1">
      <alignment vertical="top"/>
    </xf>
    <xf numFmtId="4" fontId="13" fillId="0" borderId="2" xfId="0" applyNumberFormat="1" applyFont="1" applyFill="1" applyBorder="1"/>
    <xf numFmtId="4" fontId="4" fillId="15" borderId="0" xfId="1" applyNumberFormat="1" applyFont="1" applyFill="1" applyAlignment="1">
      <alignment vertical="top"/>
    </xf>
    <xf numFmtId="0" fontId="3" fillId="15" borderId="0" xfId="1" applyFont="1" applyFill="1" applyAlignment="1">
      <alignment vertical="top" wrapText="1"/>
    </xf>
    <xf numFmtId="0" fontId="4" fillId="0" borderId="2" xfId="1" applyFont="1" applyBorder="1" applyAlignment="1">
      <alignment horizontal="center" vertical="top" wrapText="1"/>
    </xf>
    <xf numFmtId="0" fontId="4" fillId="16" borderId="3" xfId="1" applyFont="1" applyFill="1" applyBorder="1" applyAlignment="1">
      <alignment vertical="top" wrapText="1"/>
    </xf>
    <xf numFmtId="4" fontId="4" fillId="16" borderId="2" xfId="1" applyNumberFormat="1" applyFont="1" applyFill="1" applyBorder="1" applyAlignment="1">
      <alignment horizontal="right" vertical="top" shrinkToFit="1"/>
    </xf>
    <xf numFmtId="165" fontId="4" fillId="16" borderId="2" xfId="1" applyNumberFormat="1" applyFont="1" applyFill="1" applyBorder="1" applyAlignment="1">
      <alignment horizontal="right" vertical="top"/>
    </xf>
    <xf numFmtId="4" fontId="4" fillId="16" borderId="2" xfId="1" applyNumberFormat="1" applyFont="1" applyFill="1" applyBorder="1" applyAlignment="1">
      <alignment vertical="top" wrapText="1"/>
    </xf>
    <xf numFmtId="165" fontId="3" fillId="16" borderId="2" xfId="1" applyNumberFormat="1" applyFont="1" applyFill="1" applyBorder="1" applyAlignment="1">
      <alignment horizontal="right" vertical="top"/>
    </xf>
    <xf numFmtId="0" fontId="12" fillId="0" borderId="0" xfId="1" applyFont="1" applyAlignment="1">
      <alignment vertical="top"/>
    </xf>
    <xf numFmtId="4" fontId="4" fillId="16" borderId="3" xfId="1" applyNumberFormat="1" applyFont="1" applyFill="1" applyBorder="1" applyAlignment="1">
      <alignment vertical="top" wrapText="1"/>
    </xf>
    <xf numFmtId="165" fontId="4" fillId="16" borderId="2" xfId="1" applyNumberFormat="1" applyFont="1" applyFill="1" applyBorder="1" applyAlignment="1">
      <alignment horizontal="right" vertical="top" shrinkToFit="1"/>
    </xf>
    <xf numFmtId="0" fontId="4" fillId="0" borderId="2" xfId="1" applyFont="1" applyFill="1" applyBorder="1" applyAlignment="1">
      <alignment horizontal="center" vertical="top" wrapText="1"/>
    </xf>
    <xf numFmtId="4" fontId="4" fillId="16" borderId="2" xfId="1" applyNumberFormat="1" applyFont="1" applyFill="1" applyBorder="1" applyAlignment="1">
      <alignment horizontal="right" vertical="top" wrapText="1"/>
    </xf>
    <xf numFmtId="4" fontId="18" fillId="16" borderId="2" xfId="1" applyNumberFormat="1" applyFont="1" applyFill="1" applyBorder="1" applyAlignment="1">
      <alignment horizontal="right" vertical="top" shrinkToFit="1"/>
    </xf>
    <xf numFmtId="0" fontId="12" fillId="0" borderId="2" xfId="1" applyFont="1" applyBorder="1" applyAlignment="1">
      <alignment vertical="top"/>
    </xf>
    <xf numFmtId="0" fontId="4" fillId="16" borderId="5" xfId="1" applyFont="1" applyFill="1" applyBorder="1" applyAlignment="1">
      <alignment horizontal="justify" vertical="top" wrapText="1"/>
    </xf>
    <xf numFmtId="165" fontId="3" fillId="0" borderId="2" xfId="1" applyNumberFormat="1" applyFont="1" applyFill="1" applyBorder="1" applyAlignment="1">
      <alignment horizontal="right" vertical="top"/>
    </xf>
    <xf numFmtId="4" fontId="22" fillId="0" borderId="0" xfId="1" applyNumberFormat="1" applyFont="1" applyAlignment="1">
      <alignment vertical="top"/>
    </xf>
    <xf numFmtId="4" fontId="22" fillId="15" borderId="0" xfId="1" applyNumberFormat="1" applyFont="1" applyFill="1" applyAlignment="1">
      <alignment vertical="top"/>
    </xf>
    <xf numFmtId="4" fontId="23" fillId="15" borderId="0" xfId="1" applyNumberFormat="1" applyFont="1" applyFill="1" applyAlignment="1">
      <alignment vertical="top"/>
    </xf>
    <xf numFmtId="4" fontId="22" fillId="0" borderId="0" xfId="1" applyNumberFormat="1" applyFont="1" applyFill="1" applyAlignment="1">
      <alignment vertical="top"/>
    </xf>
    <xf numFmtId="4" fontId="23" fillId="0" borderId="0" xfId="1" applyNumberFormat="1" applyFont="1" applyAlignment="1">
      <alignment vertical="top"/>
    </xf>
    <xf numFmtId="4" fontId="18" fillId="0" borderId="2" xfId="0" applyNumberFormat="1" applyFont="1" applyBorder="1"/>
    <xf numFmtId="4" fontId="3" fillId="0" borderId="2" xfId="0" applyNumberFormat="1" applyFont="1" applyFill="1" applyBorder="1"/>
    <xf numFmtId="4" fontId="3" fillId="0" borderId="2" xfId="0" applyNumberFormat="1" applyFont="1" applyBorder="1"/>
    <xf numFmtId="0" fontId="22" fillId="15" borderId="0" xfId="1" applyFont="1" applyFill="1"/>
    <xf numFmtId="4" fontId="22" fillId="15" borderId="0" xfId="1" applyNumberFormat="1" applyFont="1" applyFill="1"/>
    <xf numFmtId="4" fontId="23" fillId="0" borderId="0" xfId="1" applyNumberFormat="1" applyFont="1" applyFill="1" applyAlignment="1">
      <alignment vertical="top"/>
    </xf>
    <xf numFmtId="0" fontId="3" fillId="0" borderId="0" xfId="1" applyFont="1" applyFill="1"/>
    <xf numFmtId="4" fontId="22" fillId="0" borderId="0" xfId="1" applyNumberFormat="1" applyFont="1" applyBorder="1" applyAlignment="1">
      <alignment vertical="top"/>
    </xf>
    <xf numFmtId="4" fontId="22" fillId="15" borderId="0" xfId="1" applyNumberFormat="1" applyFont="1" applyFill="1" applyBorder="1" applyAlignment="1">
      <alignment vertical="top"/>
    </xf>
    <xf numFmtId="4" fontId="22" fillId="0" borderId="0" xfId="1" applyNumberFormat="1" applyFont="1" applyFill="1" applyBorder="1" applyAlignment="1">
      <alignment vertical="top"/>
    </xf>
    <xf numFmtId="4" fontId="23" fillId="15" borderId="0" xfId="1" applyNumberFormat="1" applyFont="1" applyFill="1" applyBorder="1" applyAlignment="1">
      <alignment vertical="top"/>
    </xf>
    <xf numFmtId="0" fontId="22" fillId="15" borderId="0" xfId="1" applyFont="1" applyFill="1" applyBorder="1"/>
    <xf numFmtId="164" fontId="22" fillId="15" borderId="0" xfId="1" applyNumberFormat="1" applyFont="1" applyFill="1" applyBorder="1"/>
    <xf numFmtId="0" fontId="3" fillId="0" borderId="2" xfId="1" applyFont="1" applyFill="1" applyBorder="1" applyAlignment="1">
      <alignment horizontal="center" wrapText="1"/>
    </xf>
    <xf numFmtId="165" fontId="3" fillId="0" borderId="2" xfId="1" applyNumberFormat="1" applyFont="1" applyFill="1" applyBorder="1" applyAlignment="1">
      <alignment horizontal="right"/>
    </xf>
    <xf numFmtId="4" fontId="3" fillId="0" borderId="2" xfId="1" applyNumberFormat="1" applyFont="1" applyFill="1" applyBorder="1" applyAlignment="1">
      <alignment wrapText="1"/>
    </xf>
    <xf numFmtId="4" fontId="3" fillId="0" borderId="2" xfId="1" applyNumberFormat="1" applyFont="1" applyFill="1" applyBorder="1" applyAlignment="1">
      <alignment horizontal="right" shrinkToFit="1"/>
    </xf>
    <xf numFmtId="165" fontId="4" fillId="0" borderId="2" xfId="1" applyNumberFormat="1" applyFont="1" applyFill="1" applyBorder="1" applyAlignment="1">
      <alignment horizontal="right"/>
    </xf>
    <xf numFmtId="4" fontId="3" fillId="0" borderId="2" xfId="6" applyNumberFormat="1" applyFont="1" applyFill="1" applyBorder="1"/>
    <xf numFmtId="0" fontId="2" fillId="0" borderId="0" xfId="1" applyFont="1" applyFill="1"/>
    <xf numFmtId="0" fontId="6" fillId="0" borderId="4" xfId="1" applyFont="1" applyBorder="1" applyAlignment="1">
      <alignment horizontal="center" vertical="center"/>
    </xf>
    <xf numFmtId="0" fontId="22" fillId="15" borderId="0" xfId="1" applyFont="1" applyFill="1" applyAlignment="1">
      <alignment horizontal="left" vertical="top" wrapText="1"/>
    </xf>
    <xf numFmtId="0" fontId="4" fillId="8" borderId="3" xfId="1" applyFont="1" applyFill="1" applyBorder="1" applyAlignment="1">
      <alignment horizontal="center" vertical="center" wrapText="1"/>
    </xf>
    <xf numFmtId="0" fontId="4" fillId="8" borderId="4" xfId="1" applyFont="1" applyFill="1" applyBorder="1" applyAlignment="1">
      <alignment horizontal="center" vertical="center" wrapText="1"/>
    </xf>
    <xf numFmtId="0" fontId="4" fillId="8" borderId="5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12" borderId="3" xfId="1" applyFont="1" applyFill="1" applyBorder="1" applyAlignment="1">
      <alignment horizontal="center" vertical="top" wrapText="1"/>
    </xf>
    <xf numFmtId="0" fontId="4" fillId="12" borderId="4" xfId="1" applyFont="1" applyFill="1" applyBorder="1" applyAlignment="1">
      <alignment horizontal="center" vertical="top" wrapText="1"/>
    </xf>
    <xf numFmtId="0" fontId="4" fillId="12" borderId="5" xfId="1" applyFont="1" applyFill="1" applyBorder="1" applyAlignment="1">
      <alignment horizontal="center" vertical="top" wrapText="1"/>
    </xf>
    <xf numFmtId="0" fontId="4" fillId="12" borderId="3" xfId="1" applyFont="1" applyFill="1" applyBorder="1" applyAlignment="1">
      <alignment horizontal="center" vertical="center" wrapText="1"/>
    </xf>
    <xf numFmtId="0" fontId="4" fillId="12" borderId="4" xfId="1" applyFont="1" applyFill="1" applyBorder="1" applyAlignment="1">
      <alignment horizontal="center" vertical="center" wrapText="1"/>
    </xf>
    <xf numFmtId="0" fontId="4" fillId="12" borderId="5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top" wrapText="1"/>
    </xf>
    <xf numFmtId="0" fontId="4" fillId="11" borderId="4" xfId="1" applyFont="1" applyFill="1" applyBorder="1" applyAlignment="1">
      <alignment horizontal="center" vertical="top" wrapText="1"/>
    </xf>
    <xf numFmtId="0" fontId="4" fillId="11" borderId="5" xfId="1" applyFont="1" applyFill="1" applyBorder="1" applyAlignment="1">
      <alignment horizontal="center" vertical="top" wrapText="1"/>
    </xf>
    <xf numFmtId="0" fontId="4" fillId="4" borderId="3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0" fontId="4" fillId="4" borderId="5" xfId="1" applyFont="1" applyFill="1" applyBorder="1" applyAlignment="1">
      <alignment horizontal="center" vertical="top" wrapText="1"/>
    </xf>
    <xf numFmtId="0" fontId="4" fillId="13" borderId="3" xfId="1" applyFont="1" applyFill="1" applyBorder="1" applyAlignment="1">
      <alignment horizontal="center" vertical="center" wrapText="1"/>
    </xf>
    <xf numFmtId="0" fontId="4" fillId="13" borderId="4" xfId="1" applyFont="1" applyFill="1" applyBorder="1" applyAlignment="1">
      <alignment horizontal="center" vertical="center" wrapText="1"/>
    </xf>
    <xf numFmtId="0" fontId="4" fillId="13" borderId="5" xfId="1" applyFont="1" applyFill="1" applyBorder="1" applyAlignment="1">
      <alignment horizontal="center" vertical="center" wrapText="1"/>
    </xf>
    <xf numFmtId="0" fontId="4" fillId="14" borderId="3" xfId="1" applyFont="1" applyFill="1" applyBorder="1" applyAlignment="1">
      <alignment horizontal="center" vertical="top" wrapText="1"/>
    </xf>
    <xf numFmtId="0" fontId="4" fillId="14" borderId="4" xfId="1" applyFont="1" applyFill="1" applyBorder="1" applyAlignment="1">
      <alignment horizontal="center" vertical="top" wrapText="1"/>
    </xf>
    <xf numFmtId="0" fontId="4" fillId="14" borderId="5" xfId="1" applyFont="1" applyFill="1" applyBorder="1" applyAlignment="1">
      <alignment horizontal="center" vertical="top" wrapText="1"/>
    </xf>
    <xf numFmtId="0" fontId="4" fillId="20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17" borderId="3" xfId="1" applyFont="1" applyFill="1" applyBorder="1" applyAlignment="1">
      <alignment horizontal="center" vertical="center" wrapText="1"/>
    </xf>
    <xf numFmtId="0" fontId="4" fillId="17" borderId="4" xfId="1" applyFont="1" applyFill="1" applyBorder="1" applyAlignment="1">
      <alignment horizontal="center" vertical="center" wrapText="1"/>
    </xf>
    <xf numFmtId="0" fontId="4" fillId="17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top" wrapText="1"/>
    </xf>
    <xf numFmtId="0" fontId="4" fillId="6" borderId="4" xfId="1" applyFont="1" applyFill="1" applyBorder="1" applyAlignment="1">
      <alignment horizontal="center" vertical="top" wrapText="1"/>
    </xf>
    <xf numFmtId="0" fontId="4" fillId="6" borderId="5" xfId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4" xfId="1" applyFont="1" applyFill="1" applyBorder="1" applyAlignment="1">
      <alignment horizontal="center" vertical="center" wrapText="1"/>
    </xf>
    <xf numFmtId="0" fontId="4" fillId="9" borderId="5" xfId="1" applyFont="1" applyFill="1" applyBorder="1" applyAlignment="1">
      <alignment horizontal="center" vertical="center" wrapText="1"/>
    </xf>
    <xf numFmtId="0" fontId="4" fillId="10" borderId="3" xfId="1" applyFont="1" applyFill="1" applyBorder="1" applyAlignment="1">
      <alignment horizontal="center" vertical="center" wrapText="1"/>
    </xf>
    <xf numFmtId="0" fontId="4" fillId="10" borderId="4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center" wrapText="1"/>
    </xf>
    <xf numFmtId="0" fontId="4" fillId="11" borderId="4" xfId="1" applyFont="1" applyFill="1" applyBorder="1" applyAlignment="1">
      <alignment horizontal="center" vertical="center" wrapText="1"/>
    </xf>
    <xf numFmtId="0" fontId="4" fillId="11" borderId="5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4" fillId="7" borderId="4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center" vertical="center" wrapText="1"/>
    </xf>
  </cellXfs>
  <cellStyles count="7">
    <cellStyle name="20% — акцент4 2" xfId="4"/>
    <cellStyle name="20% — акцент5 2" xfId="5"/>
    <cellStyle name="xl60" xfId="2"/>
    <cellStyle name="Обычный" xfId="0" builtinId="0"/>
    <cellStyle name="Обычный 2" xfId="1"/>
    <cellStyle name="Обычный 2 2" xfId="6"/>
    <cellStyle name="Обычный 3" xfId="3"/>
  </cellStyles>
  <dxfs count="0"/>
  <tableStyles count="0" defaultTableStyle="TableStyleMedium2" defaultPivotStyle="PivotStyleLight16"/>
  <colors>
    <mruColors>
      <color rgb="FF99FFCC"/>
      <color rgb="FF00FFCC"/>
      <color rgb="FF9900FF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headers="0" backgroundRefresh="0" connectionId="1" autoFormatId="0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dep"/>
      <queryTableField id="2" name="name_dep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GL156"/>
  <sheetViews>
    <sheetView showGridLines="0" tabSelected="1" zoomScale="70" zoomScaleNormal="70" zoomScaleSheetLayoutView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" sqref="B2"/>
    </sheetView>
  </sheetViews>
  <sheetFormatPr defaultColWidth="9.140625" defaultRowHeight="12.75" outlineLevelRow="1" outlineLevelCol="1" x14ac:dyDescent="0.2"/>
  <cols>
    <col min="1" max="1" width="6.140625" style="1" customWidth="1"/>
    <col min="2" max="2" width="45.28515625" style="1" customWidth="1"/>
    <col min="3" max="3" width="19.5703125" style="1" customWidth="1"/>
    <col min="4" max="5" width="18.7109375" style="1" customWidth="1"/>
    <col min="6" max="6" width="15.28515625" style="1" customWidth="1"/>
    <col min="7" max="7" width="12.7109375" style="1" customWidth="1"/>
    <col min="8" max="10" width="18.7109375" style="1" customWidth="1"/>
    <col min="11" max="11" width="12.7109375" style="1" customWidth="1"/>
    <col min="12" max="12" width="13.7109375" style="1" customWidth="1"/>
    <col min="13" max="13" width="16.7109375" style="1" customWidth="1"/>
    <col min="14" max="14" width="18.28515625" style="1" customWidth="1"/>
    <col min="15" max="15" width="16.7109375" style="1" customWidth="1"/>
    <col min="16" max="17" width="12.7109375" style="1" customWidth="1"/>
    <col min="18" max="18" width="17.5703125" style="1" customWidth="1"/>
    <col min="19" max="20" width="15.5703125" style="1" customWidth="1"/>
    <col min="21" max="21" width="12.85546875" style="1" customWidth="1"/>
    <col min="22" max="22" width="12.140625" style="1" customWidth="1"/>
    <col min="23" max="25" width="14.28515625" style="1" customWidth="1"/>
    <col min="26" max="26" width="12.7109375" style="1" customWidth="1"/>
    <col min="27" max="27" width="11.85546875" style="1" customWidth="1"/>
    <col min="28" max="30" width="15.5703125" style="1" customWidth="1"/>
    <col min="31" max="31" width="11.7109375" style="1" customWidth="1"/>
    <col min="32" max="32" width="11.85546875" style="1" customWidth="1"/>
    <col min="33" max="35" width="16.7109375" style="1" customWidth="1"/>
    <col min="36" max="36" width="10.7109375" style="1" customWidth="1"/>
    <col min="37" max="37" width="11.140625" style="1" customWidth="1"/>
    <col min="38" max="40" width="12.28515625" style="1" customWidth="1"/>
    <col min="41" max="41" width="12" style="1" customWidth="1"/>
    <col min="42" max="42" width="13" style="1" customWidth="1"/>
    <col min="43" max="43" width="18.42578125" style="1" customWidth="1"/>
    <col min="44" max="44" width="17.7109375" style="1" customWidth="1"/>
    <col min="45" max="45" width="15.5703125" style="1" customWidth="1"/>
    <col min="46" max="46" width="11.140625" style="1" customWidth="1"/>
    <col min="47" max="47" width="12.85546875" style="1" customWidth="1"/>
    <col min="48" max="50" width="15.5703125" style="1" customWidth="1"/>
    <col min="51" max="52" width="12.7109375" style="1" customWidth="1"/>
    <col min="53" max="55" width="14.28515625" style="1" customWidth="1"/>
    <col min="56" max="56" width="11.28515625" style="1" customWidth="1"/>
    <col min="57" max="57" width="12.7109375" style="1" customWidth="1"/>
    <col min="58" max="60" width="14.28515625" style="1" customWidth="1"/>
    <col min="61" max="61" width="11.85546875" style="1" customWidth="1"/>
    <col min="62" max="62" width="11.28515625" style="1" customWidth="1"/>
    <col min="63" max="65" width="14.28515625" style="1" customWidth="1"/>
    <col min="66" max="66" width="10.7109375" style="1" customWidth="1"/>
    <col min="67" max="67" width="11.140625" style="1" customWidth="1"/>
    <col min="68" max="70" width="15.5703125" style="1" customWidth="1"/>
    <col min="71" max="71" width="11.28515625" style="1" customWidth="1"/>
    <col min="72" max="72" width="11.7109375" style="1" customWidth="1"/>
    <col min="73" max="75" width="15.5703125" style="1" customWidth="1"/>
    <col min="76" max="76" width="11.42578125" style="1" customWidth="1"/>
    <col min="77" max="77" width="10.7109375" style="1" customWidth="1"/>
    <col min="78" max="78" width="15.85546875" style="1" customWidth="1"/>
    <col min="79" max="79" width="16.42578125" style="1" customWidth="1"/>
    <col min="80" max="80" width="14.28515625" style="1" customWidth="1"/>
    <col min="81" max="81" width="11.42578125" style="1" customWidth="1"/>
    <col min="82" max="82" width="12.7109375" style="1" customWidth="1"/>
    <col min="83" max="85" width="15.5703125" style="37" customWidth="1"/>
    <col min="86" max="87" width="12.7109375" style="1" customWidth="1"/>
    <col min="88" max="90" width="14.28515625" style="1" customWidth="1"/>
    <col min="91" max="92" width="12.7109375" style="1" customWidth="1"/>
    <col min="93" max="93" width="16.140625" style="1" customWidth="1"/>
    <col min="94" max="94" width="15.42578125" style="1" customWidth="1"/>
    <col min="95" max="95" width="14.28515625" style="1" customWidth="1"/>
    <col min="96" max="97" width="12.7109375" style="1" customWidth="1"/>
    <col min="98" max="98" width="13.7109375" style="1" customWidth="1"/>
    <col min="99" max="99" width="12.28515625" style="1" customWidth="1"/>
    <col min="100" max="100" width="13" style="1" customWidth="1"/>
    <col min="101" max="101" width="12.7109375" style="1" customWidth="1"/>
    <col min="102" max="102" width="12.5703125" style="1" customWidth="1"/>
    <col min="103" max="103" width="12.28515625" style="1" customWidth="1"/>
    <col min="104" max="104" width="15.140625" style="1" customWidth="1"/>
    <col min="105" max="105" width="12" style="1" customWidth="1"/>
    <col min="106" max="106" width="10.28515625" style="1" customWidth="1"/>
    <col min="107" max="107" width="11.140625" style="1" customWidth="1"/>
    <col min="108" max="108" width="15.85546875" style="1" customWidth="1"/>
    <col min="109" max="109" width="17.5703125" style="1" customWidth="1"/>
    <col min="110" max="110" width="13.85546875" style="1" customWidth="1"/>
    <col min="111" max="111" width="10.85546875" style="1" customWidth="1"/>
    <col min="112" max="112" width="11.28515625" style="1" customWidth="1"/>
    <col min="113" max="113" width="12.5703125" style="1" customWidth="1"/>
    <col min="114" max="114" width="11.7109375" style="1" customWidth="1"/>
    <col min="115" max="115" width="12.5703125" style="1" customWidth="1"/>
    <col min="116" max="116" width="14.28515625" style="1" customWidth="1"/>
    <col min="117" max="117" width="15.42578125" style="1" customWidth="1"/>
    <col min="118" max="118" width="14.28515625" style="1" customWidth="1"/>
    <col min="119" max="119" width="11.42578125" style="1" customWidth="1"/>
    <col min="120" max="120" width="12" style="1" customWidth="1"/>
    <col min="121" max="122" width="14.28515625" style="1" customWidth="1"/>
    <col min="123" max="123" width="14.28515625" style="1" customWidth="1" outlineLevel="1"/>
    <col min="124" max="125" width="12.7109375" style="1" customWidth="1" outlineLevel="1"/>
    <col min="126" max="16384" width="9.140625" style="1"/>
  </cols>
  <sheetData>
    <row r="1" spans="1:125" ht="38.25" customHeight="1" x14ac:dyDescent="0.2">
      <c r="A1" s="2"/>
      <c r="B1" s="88" t="s">
        <v>182</v>
      </c>
      <c r="C1" s="88"/>
      <c r="D1" s="88"/>
      <c r="E1" s="88"/>
      <c r="F1" s="88"/>
      <c r="G1" s="88"/>
      <c r="H1" s="88"/>
      <c r="I1" s="88"/>
      <c r="J1" s="88"/>
      <c r="K1" s="88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2"/>
      <c r="AK1" s="2"/>
      <c r="AL1" s="3"/>
      <c r="AM1" s="3"/>
      <c r="AN1" s="3"/>
      <c r="AO1" s="2"/>
      <c r="AP1" s="2"/>
      <c r="AQ1" s="2"/>
      <c r="AR1" s="2"/>
      <c r="AS1" s="2"/>
      <c r="AT1" s="2"/>
      <c r="AU1" s="2"/>
      <c r="AV1" s="3"/>
      <c r="AW1" s="3"/>
      <c r="AX1" s="3"/>
      <c r="AY1" s="2"/>
      <c r="AZ1" s="2"/>
      <c r="BA1" s="3"/>
      <c r="BB1" s="3"/>
      <c r="BC1" s="3"/>
      <c r="BD1" s="2"/>
      <c r="BE1" s="2"/>
      <c r="BF1" s="3"/>
      <c r="BG1" s="3"/>
      <c r="BH1" s="3"/>
      <c r="BI1" s="2"/>
      <c r="BJ1" s="2"/>
      <c r="BK1" s="3"/>
      <c r="BL1" s="3"/>
      <c r="BM1" s="3"/>
      <c r="BN1" s="2"/>
      <c r="BO1" s="2"/>
      <c r="BP1" s="3"/>
      <c r="BQ1" s="3"/>
      <c r="BR1" s="3"/>
      <c r="BS1" s="2"/>
      <c r="BT1" s="2"/>
      <c r="BU1" s="3"/>
      <c r="BV1" s="3"/>
      <c r="BW1" s="3"/>
      <c r="BX1" s="2"/>
      <c r="BY1" s="2"/>
      <c r="BZ1" s="3"/>
      <c r="CA1" s="3"/>
      <c r="CB1" s="3"/>
      <c r="CC1" s="2"/>
      <c r="CD1" s="2"/>
      <c r="CE1" s="3"/>
      <c r="CF1" s="3"/>
      <c r="CG1" s="2"/>
      <c r="CH1" s="2"/>
      <c r="CI1" s="2"/>
      <c r="CJ1" s="3"/>
      <c r="CK1" s="3"/>
      <c r="CL1" s="3"/>
      <c r="CM1" s="2"/>
      <c r="CN1" s="2"/>
      <c r="CO1" s="3"/>
      <c r="CP1" s="3"/>
      <c r="CQ1" s="3"/>
      <c r="CR1" s="2"/>
      <c r="CS1" s="2"/>
      <c r="CT1" s="3"/>
      <c r="CU1" s="3"/>
      <c r="CV1" s="3"/>
      <c r="CW1" s="2"/>
      <c r="CX1" s="2"/>
      <c r="CY1" s="3"/>
      <c r="CZ1" s="3"/>
      <c r="DA1" s="3"/>
      <c r="DB1" s="2"/>
      <c r="DC1" s="2"/>
      <c r="DD1" s="3"/>
      <c r="DE1" s="3"/>
      <c r="DF1" s="3"/>
      <c r="DG1" s="2"/>
      <c r="DH1" s="2"/>
      <c r="DI1" s="3"/>
      <c r="DJ1" s="3"/>
      <c r="DK1" s="2"/>
      <c r="DL1" s="3"/>
      <c r="DM1" s="3"/>
      <c r="DN1" s="3"/>
      <c r="DO1" s="2"/>
      <c r="DP1" s="2"/>
      <c r="DQ1" s="3"/>
      <c r="DR1" s="3"/>
      <c r="DS1" s="3"/>
      <c r="DT1" s="2"/>
      <c r="DU1" s="2"/>
    </row>
    <row r="2" spans="1:125" s="9" customFormat="1" ht="101.25" customHeight="1" x14ac:dyDescent="0.2">
      <c r="A2" s="8"/>
      <c r="B2" s="8"/>
      <c r="C2" s="115" t="s">
        <v>114</v>
      </c>
      <c r="D2" s="116"/>
      <c r="E2" s="116"/>
      <c r="F2" s="116"/>
      <c r="G2" s="116"/>
      <c r="H2" s="93" t="s">
        <v>115</v>
      </c>
      <c r="I2" s="94"/>
      <c r="J2" s="94"/>
      <c r="K2" s="94"/>
      <c r="L2" s="95"/>
      <c r="M2" s="117" t="s">
        <v>116</v>
      </c>
      <c r="N2" s="118"/>
      <c r="O2" s="118"/>
      <c r="P2" s="118"/>
      <c r="Q2" s="119"/>
      <c r="R2" s="120" t="s">
        <v>157</v>
      </c>
      <c r="S2" s="121"/>
      <c r="T2" s="121"/>
      <c r="U2" s="121"/>
      <c r="V2" s="122"/>
      <c r="W2" s="126" t="s">
        <v>117</v>
      </c>
      <c r="X2" s="127"/>
      <c r="Y2" s="127"/>
      <c r="Z2" s="127"/>
      <c r="AA2" s="128"/>
      <c r="AB2" s="129" t="s">
        <v>118</v>
      </c>
      <c r="AC2" s="130"/>
      <c r="AD2" s="130"/>
      <c r="AE2" s="130"/>
      <c r="AF2" s="131"/>
      <c r="AG2" s="140" t="s">
        <v>119</v>
      </c>
      <c r="AH2" s="141"/>
      <c r="AI2" s="141"/>
      <c r="AJ2" s="141"/>
      <c r="AK2" s="142"/>
      <c r="AL2" s="90" t="s">
        <v>120</v>
      </c>
      <c r="AM2" s="91"/>
      <c r="AN2" s="91"/>
      <c r="AO2" s="91"/>
      <c r="AP2" s="92"/>
      <c r="AQ2" s="93" t="s">
        <v>121</v>
      </c>
      <c r="AR2" s="94"/>
      <c r="AS2" s="94"/>
      <c r="AT2" s="94"/>
      <c r="AU2" s="95"/>
      <c r="AV2" s="132" t="s">
        <v>122</v>
      </c>
      <c r="AW2" s="133"/>
      <c r="AX2" s="133"/>
      <c r="AY2" s="133"/>
      <c r="AZ2" s="134"/>
      <c r="BA2" s="135" t="s">
        <v>158</v>
      </c>
      <c r="BB2" s="136"/>
      <c r="BC2" s="136"/>
      <c r="BD2" s="136"/>
      <c r="BE2" s="136"/>
      <c r="BF2" s="137" t="s">
        <v>123</v>
      </c>
      <c r="BG2" s="138"/>
      <c r="BH2" s="138"/>
      <c r="BI2" s="138"/>
      <c r="BJ2" s="139"/>
      <c r="BK2" s="99" t="s">
        <v>124</v>
      </c>
      <c r="BL2" s="100"/>
      <c r="BM2" s="100"/>
      <c r="BN2" s="100"/>
      <c r="BO2" s="101"/>
      <c r="BP2" s="105" t="s">
        <v>125</v>
      </c>
      <c r="BQ2" s="106"/>
      <c r="BR2" s="106"/>
      <c r="BS2" s="106"/>
      <c r="BT2" s="107"/>
      <c r="BU2" s="108" t="s">
        <v>126</v>
      </c>
      <c r="BV2" s="109"/>
      <c r="BW2" s="109"/>
      <c r="BX2" s="109"/>
      <c r="BY2" s="110"/>
      <c r="BZ2" s="111" t="s">
        <v>127</v>
      </c>
      <c r="CA2" s="112"/>
      <c r="CB2" s="112"/>
      <c r="CC2" s="112"/>
      <c r="CD2" s="113"/>
      <c r="CE2" s="102" t="s">
        <v>166</v>
      </c>
      <c r="CF2" s="103"/>
      <c r="CG2" s="103"/>
      <c r="CH2" s="103"/>
      <c r="CI2" s="104"/>
      <c r="CJ2" s="96" t="s">
        <v>159</v>
      </c>
      <c r="CK2" s="97"/>
      <c r="CL2" s="97"/>
      <c r="CM2" s="97"/>
      <c r="CN2" s="98"/>
      <c r="CO2" s="96" t="s">
        <v>160</v>
      </c>
      <c r="CP2" s="97"/>
      <c r="CQ2" s="97"/>
      <c r="CR2" s="97"/>
      <c r="CS2" s="98"/>
      <c r="CT2" s="123" t="s">
        <v>164</v>
      </c>
      <c r="CU2" s="124"/>
      <c r="CV2" s="124"/>
      <c r="CW2" s="124"/>
      <c r="CX2" s="125"/>
      <c r="CY2" s="90" t="s">
        <v>128</v>
      </c>
      <c r="CZ2" s="91"/>
      <c r="DA2" s="91"/>
      <c r="DB2" s="91"/>
      <c r="DC2" s="92"/>
      <c r="DD2" s="140" t="s">
        <v>129</v>
      </c>
      <c r="DE2" s="141"/>
      <c r="DF2" s="141"/>
      <c r="DG2" s="141"/>
      <c r="DH2" s="142"/>
      <c r="DI2" s="117" t="s">
        <v>130</v>
      </c>
      <c r="DJ2" s="118"/>
      <c r="DK2" s="119"/>
      <c r="DL2" s="143" t="s">
        <v>131</v>
      </c>
      <c r="DM2" s="143"/>
      <c r="DN2" s="143"/>
      <c r="DO2" s="143"/>
      <c r="DP2" s="143"/>
      <c r="DQ2" s="114" t="s">
        <v>169</v>
      </c>
      <c r="DR2" s="114"/>
      <c r="DS2" s="114"/>
      <c r="DT2" s="114"/>
      <c r="DU2" s="114"/>
    </row>
    <row r="3" spans="1:125" s="15" customFormat="1" ht="63.75" customHeight="1" x14ac:dyDescent="0.2">
      <c r="A3" s="8"/>
      <c r="B3" s="14" t="s">
        <v>132</v>
      </c>
      <c r="C3" s="31" t="s">
        <v>174</v>
      </c>
      <c r="D3" s="31" t="s">
        <v>171</v>
      </c>
      <c r="E3" s="31" t="s">
        <v>167</v>
      </c>
      <c r="F3" s="31" t="s">
        <v>172</v>
      </c>
      <c r="G3" s="31" t="s">
        <v>173</v>
      </c>
      <c r="H3" s="31" t="s">
        <v>175</v>
      </c>
      <c r="I3" s="31" t="s">
        <v>171</v>
      </c>
      <c r="J3" s="31" t="s">
        <v>167</v>
      </c>
      <c r="K3" s="31" t="s">
        <v>172</v>
      </c>
      <c r="L3" s="31" t="s">
        <v>173</v>
      </c>
      <c r="M3" s="10" t="s">
        <v>174</v>
      </c>
      <c r="N3" s="10" t="s">
        <v>171</v>
      </c>
      <c r="O3" s="31" t="s">
        <v>167</v>
      </c>
      <c r="P3" s="10" t="s">
        <v>176</v>
      </c>
      <c r="Q3" s="10" t="s">
        <v>173</v>
      </c>
      <c r="R3" s="31" t="s">
        <v>174</v>
      </c>
      <c r="S3" s="31" t="s">
        <v>177</v>
      </c>
      <c r="T3" s="31" t="s">
        <v>178</v>
      </c>
      <c r="U3" s="31" t="s">
        <v>176</v>
      </c>
      <c r="V3" s="31" t="s">
        <v>179</v>
      </c>
      <c r="W3" s="31" t="s">
        <v>174</v>
      </c>
      <c r="X3" s="31" t="s">
        <v>171</v>
      </c>
      <c r="Y3" s="31" t="s">
        <v>167</v>
      </c>
      <c r="Z3" s="31" t="s">
        <v>176</v>
      </c>
      <c r="AA3" s="31" t="s">
        <v>173</v>
      </c>
      <c r="AB3" s="31" t="s">
        <v>180</v>
      </c>
      <c r="AC3" s="31" t="s">
        <v>171</v>
      </c>
      <c r="AD3" s="31" t="s">
        <v>167</v>
      </c>
      <c r="AE3" s="31" t="s">
        <v>176</v>
      </c>
      <c r="AF3" s="31" t="s">
        <v>173</v>
      </c>
      <c r="AG3" s="31" t="s">
        <v>174</v>
      </c>
      <c r="AH3" s="31" t="s">
        <v>171</v>
      </c>
      <c r="AI3" s="31" t="s">
        <v>167</v>
      </c>
      <c r="AJ3" s="31" t="s">
        <v>176</v>
      </c>
      <c r="AK3" s="31" t="s">
        <v>173</v>
      </c>
      <c r="AL3" s="31" t="s">
        <v>174</v>
      </c>
      <c r="AM3" s="31" t="s">
        <v>171</v>
      </c>
      <c r="AN3" s="31" t="s">
        <v>167</v>
      </c>
      <c r="AO3" s="31" t="s">
        <v>172</v>
      </c>
      <c r="AP3" s="31" t="s">
        <v>173</v>
      </c>
      <c r="AQ3" s="31" t="s">
        <v>174</v>
      </c>
      <c r="AR3" s="31" t="s">
        <v>177</v>
      </c>
      <c r="AS3" s="31" t="s">
        <v>167</v>
      </c>
      <c r="AT3" s="31" t="s">
        <v>172</v>
      </c>
      <c r="AU3" s="31" t="s">
        <v>173</v>
      </c>
      <c r="AV3" s="31" t="s">
        <v>174</v>
      </c>
      <c r="AW3" s="31" t="s">
        <v>177</v>
      </c>
      <c r="AX3" s="31" t="s">
        <v>178</v>
      </c>
      <c r="AY3" s="31" t="s">
        <v>172</v>
      </c>
      <c r="AZ3" s="31" t="s">
        <v>179</v>
      </c>
      <c r="BA3" s="31" t="s">
        <v>174</v>
      </c>
      <c r="BB3" s="31" t="s">
        <v>171</v>
      </c>
      <c r="BC3" s="31" t="s">
        <v>167</v>
      </c>
      <c r="BD3" s="31" t="s">
        <v>172</v>
      </c>
      <c r="BE3" s="31" t="s">
        <v>173</v>
      </c>
      <c r="BF3" s="31" t="s">
        <v>174</v>
      </c>
      <c r="BG3" s="31" t="s">
        <v>171</v>
      </c>
      <c r="BH3" s="31" t="s">
        <v>167</v>
      </c>
      <c r="BI3" s="31" t="s">
        <v>172</v>
      </c>
      <c r="BJ3" s="31" t="s">
        <v>173</v>
      </c>
      <c r="BK3" s="31" t="s">
        <v>174</v>
      </c>
      <c r="BL3" s="31" t="s">
        <v>171</v>
      </c>
      <c r="BM3" s="31" t="s">
        <v>167</v>
      </c>
      <c r="BN3" s="31" t="s">
        <v>172</v>
      </c>
      <c r="BO3" s="31" t="s">
        <v>181</v>
      </c>
      <c r="BP3" s="31" t="s">
        <v>174</v>
      </c>
      <c r="BQ3" s="31" t="s">
        <v>171</v>
      </c>
      <c r="BR3" s="31" t="s">
        <v>167</v>
      </c>
      <c r="BS3" s="31" t="s">
        <v>172</v>
      </c>
      <c r="BT3" s="31" t="s">
        <v>173</v>
      </c>
      <c r="BU3" s="31" t="s">
        <v>174</v>
      </c>
      <c r="BV3" s="31" t="s">
        <v>177</v>
      </c>
      <c r="BW3" s="31" t="s">
        <v>167</v>
      </c>
      <c r="BX3" s="31" t="s">
        <v>172</v>
      </c>
      <c r="BY3" s="31" t="s">
        <v>173</v>
      </c>
      <c r="BZ3" s="31" t="s">
        <v>174</v>
      </c>
      <c r="CA3" s="31" t="s">
        <v>177</v>
      </c>
      <c r="CB3" s="31" t="s">
        <v>167</v>
      </c>
      <c r="CC3" s="31" t="s">
        <v>172</v>
      </c>
      <c r="CD3" s="31" t="s">
        <v>173</v>
      </c>
      <c r="CE3" s="31" t="s">
        <v>174</v>
      </c>
      <c r="CF3" s="31" t="s">
        <v>177</v>
      </c>
      <c r="CG3" s="31" t="s">
        <v>178</v>
      </c>
      <c r="CH3" s="31" t="s">
        <v>172</v>
      </c>
      <c r="CI3" s="31" t="s">
        <v>173</v>
      </c>
      <c r="CJ3" s="31" t="s">
        <v>174</v>
      </c>
      <c r="CK3" s="31" t="s">
        <v>171</v>
      </c>
      <c r="CL3" s="31" t="s">
        <v>167</v>
      </c>
      <c r="CM3" s="31" t="s">
        <v>172</v>
      </c>
      <c r="CN3" s="31" t="s">
        <v>173</v>
      </c>
      <c r="CO3" s="31" t="s">
        <v>174</v>
      </c>
      <c r="CP3" s="31" t="s">
        <v>171</v>
      </c>
      <c r="CQ3" s="31" t="s">
        <v>167</v>
      </c>
      <c r="CR3" s="31" t="s">
        <v>172</v>
      </c>
      <c r="CS3" s="31" t="s">
        <v>173</v>
      </c>
      <c r="CT3" s="31" t="s">
        <v>174</v>
      </c>
      <c r="CU3" s="31" t="s">
        <v>171</v>
      </c>
      <c r="CV3" s="31" t="s">
        <v>167</v>
      </c>
      <c r="CW3" s="31" t="s">
        <v>176</v>
      </c>
      <c r="CX3" s="31" t="s">
        <v>181</v>
      </c>
      <c r="CY3" s="31" t="s">
        <v>180</v>
      </c>
      <c r="CZ3" s="31" t="s">
        <v>177</v>
      </c>
      <c r="DA3" s="31" t="s">
        <v>167</v>
      </c>
      <c r="DB3" s="31" t="s">
        <v>168</v>
      </c>
      <c r="DC3" s="31" t="s">
        <v>179</v>
      </c>
      <c r="DD3" s="31" t="s">
        <v>174</v>
      </c>
      <c r="DE3" s="31" t="s">
        <v>171</v>
      </c>
      <c r="DF3" s="31" t="s">
        <v>178</v>
      </c>
      <c r="DG3" s="31" t="s">
        <v>176</v>
      </c>
      <c r="DH3" s="31" t="s">
        <v>173</v>
      </c>
      <c r="DI3" s="31" t="s">
        <v>171</v>
      </c>
      <c r="DJ3" s="31" t="s">
        <v>167</v>
      </c>
      <c r="DK3" s="10" t="s">
        <v>181</v>
      </c>
      <c r="DL3" s="31" t="s">
        <v>174</v>
      </c>
      <c r="DM3" s="31" t="s">
        <v>171</v>
      </c>
      <c r="DN3" s="31" t="s">
        <v>178</v>
      </c>
      <c r="DO3" s="31" t="s">
        <v>172</v>
      </c>
      <c r="DP3" s="31" t="s">
        <v>181</v>
      </c>
      <c r="DQ3" s="31" t="s">
        <v>180</v>
      </c>
      <c r="DR3" s="31" t="s">
        <v>171</v>
      </c>
      <c r="DS3" s="31" t="s">
        <v>167</v>
      </c>
      <c r="DT3" s="31" t="s">
        <v>176</v>
      </c>
      <c r="DU3" s="31" t="s">
        <v>173</v>
      </c>
    </row>
    <row r="4" spans="1:125" s="5" customFormat="1" ht="18" customHeight="1" x14ac:dyDescent="0.25">
      <c r="A4" s="4" t="s">
        <v>133</v>
      </c>
      <c r="B4" s="4" t="s">
        <v>134</v>
      </c>
      <c r="C4" s="4">
        <v>1</v>
      </c>
      <c r="D4" s="4">
        <f>C4+1</f>
        <v>2</v>
      </c>
      <c r="E4" s="4">
        <f>D4+1</f>
        <v>3</v>
      </c>
      <c r="F4" s="4">
        <f t="shared" ref="F4:Q4" si="0">E4+1</f>
        <v>4</v>
      </c>
      <c r="G4" s="4">
        <f t="shared" si="0"/>
        <v>5</v>
      </c>
      <c r="H4" s="4">
        <f t="shared" si="0"/>
        <v>6</v>
      </c>
      <c r="I4" s="4">
        <f t="shared" si="0"/>
        <v>7</v>
      </c>
      <c r="J4" s="4">
        <f t="shared" si="0"/>
        <v>8</v>
      </c>
      <c r="K4" s="4">
        <f t="shared" si="0"/>
        <v>9</v>
      </c>
      <c r="L4" s="4">
        <f t="shared" si="0"/>
        <v>10</v>
      </c>
      <c r="M4" s="4">
        <f t="shared" si="0"/>
        <v>11</v>
      </c>
      <c r="N4" s="4">
        <f t="shared" si="0"/>
        <v>12</v>
      </c>
      <c r="O4" s="4">
        <f t="shared" si="0"/>
        <v>13</v>
      </c>
      <c r="P4" s="4">
        <f t="shared" si="0"/>
        <v>14</v>
      </c>
      <c r="Q4" s="4">
        <f t="shared" si="0"/>
        <v>15</v>
      </c>
      <c r="R4" s="4">
        <f t="shared" ref="R4" si="1">Q4+1</f>
        <v>16</v>
      </c>
      <c r="S4" s="4">
        <f t="shared" ref="S4" si="2">R4+1</f>
        <v>17</v>
      </c>
      <c r="T4" s="4">
        <f t="shared" ref="T4" si="3">S4+1</f>
        <v>18</v>
      </c>
      <c r="U4" s="4">
        <f t="shared" ref="U4" si="4">T4+1</f>
        <v>19</v>
      </c>
      <c r="V4" s="4">
        <f t="shared" ref="V4" si="5">U4+1</f>
        <v>20</v>
      </c>
      <c r="W4" s="4">
        <f t="shared" ref="W4" si="6">V4+1</f>
        <v>21</v>
      </c>
      <c r="X4" s="4">
        <f t="shared" ref="X4" si="7">W4+1</f>
        <v>22</v>
      </c>
      <c r="Y4" s="4">
        <f t="shared" ref="Y4" si="8">X4+1</f>
        <v>23</v>
      </c>
      <c r="Z4" s="4">
        <f t="shared" ref="Z4" si="9">Y4+1</f>
        <v>24</v>
      </c>
      <c r="AA4" s="4">
        <f t="shared" ref="AA4" si="10">Z4+1</f>
        <v>25</v>
      </c>
      <c r="AB4" s="4">
        <f t="shared" ref="AB4" si="11">AA4+1</f>
        <v>26</v>
      </c>
      <c r="AC4" s="4">
        <f t="shared" ref="AC4" si="12">AB4+1</f>
        <v>27</v>
      </c>
      <c r="AD4" s="4">
        <f t="shared" ref="AD4" si="13">AC4+1</f>
        <v>28</v>
      </c>
      <c r="AE4" s="4">
        <f t="shared" ref="AE4" si="14">AD4+1</f>
        <v>29</v>
      </c>
      <c r="AF4" s="4">
        <f t="shared" ref="AF4" si="15">AE4+1</f>
        <v>30</v>
      </c>
      <c r="AG4" s="4">
        <f t="shared" ref="AG4" si="16">AF4+1</f>
        <v>31</v>
      </c>
      <c r="AH4" s="4">
        <f t="shared" ref="AH4" si="17">AG4+1</f>
        <v>32</v>
      </c>
      <c r="AI4" s="4">
        <f t="shared" ref="AI4" si="18">AH4+1</f>
        <v>33</v>
      </c>
      <c r="AJ4" s="4">
        <f t="shared" ref="AJ4" si="19">AI4+1</f>
        <v>34</v>
      </c>
      <c r="AK4" s="4">
        <f t="shared" ref="AK4" si="20">AJ4+1</f>
        <v>35</v>
      </c>
      <c r="AL4" s="4">
        <f t="shared" ref="AL4" si="21">AK4+1</f>
        <v>36</v>
      </c>
      <c r="AM4" s="4">
        <f t="shared" ref="AM4" si="22">AL4+1</f>
        <v>37</v>
      </c>
      <c r="AN4" s="4">
        <f t="shared" ref="AN4" si="23">AM4+1</f>
        <v>38</v>
      </c>
      <c r="AO4" s="4">
        <f t="shared" ref="AO4" si="24">AN4+1</f>
        <v>39</v>
      </c>
      <c r="AP4" s="4">
        <f t="shared" ref="AP4" si="25">AO4+1</f>
        <v>40</v>
      </c>
      <c r="AQ4" s="4">
        <f t="shared" ref="AQ4" si="26">AP4+1</f>
        <v>41</v>
      </c>
      <c r="AR4" s="4">
        <f t="shared" ref="AR4" si="27">AQ4+1</f>
        <v>42</v>
      </c>
      <c r="AS4" s="4">
        <f t="shared" ref="AS4" si="28">AR4+1</f>
        <v>43</v>
      </c>
      <c r="AT4" s="4">
        <f t="shared" ref="AT4" si="29">AS4+1</f>
        <v>44</v>
      </c>
      <c r="AU4" s="4">
        <f t="shared" ref="AU4" si="30">AT4+1</f>
        <v>45</v>
      </c>
      <c r="AV4" s="4">
        <f t="shared" ref="AV4" si="31">AU4+1</f>
        <v>46</v>
      </c>
      <c r="AW4" s="4">
        <f t="shared" ref="AW4" si="32">AV4+1</f>
        <v>47</v>
      </c>
      <c r="AX4" s="4">
        <f t="shared" ref="AX4" si="33">AW4+1</f>
        <v>48</v>
      </c>
      <c r="AY4" s="4">
        <f t="shared" ref="AY4" si="34">AX4+1</f>
        <v>49</v>
      </c>
      <c r="AZ4" s="4">
        <f t="shared" ref="AZ4" si="35">AY4+1</f>
        <v>50</v>
      </c>
      <c r="BA4" s="4">
        <f t="shared" ref="BA4" si="36">AZ4+1</f>
        <v>51</v>
      </c>
      <c r="BB4" s="4">
        <f t="shared" ref="BB4" si="37">BA4+1</f>
        <v>52</v>
      </c>
      <c r="BC4" s="4">
        <f t="shared" ref="BC4" si="38">BB4+1</f>
        <v>53</v>
      </c>
      <c r="BD4" s="4">
        <f t="shared" ref="BD4" si="39">BC4+1</f>
        <v>54</v>
      </c>
      <c r="BE4" s="4">
        <f t="shared" ref="BE4" si="40">BD4+1</f>
        <v>55</v>
      </c>
      <c r="BF4" s="4">
        <f t="shared" ref="BF4" si="41">BE4+1</f>
        <v>56</v>
      </c>
      <c r="BG4" s="4">
        <f t="shared" ref="BG4" si="42">BF4+1</f>
        <v>57</v>
      </c>
      <c r="BH4" s="4">
        <f t="shared" ref="BH4" si="43">BG4+1</f>
        <v>58</v>
      </c>
      <c r="BI4" s="4">
        <f t="shared" ref="BI4" si="44">BH4+1</f>
        <v>59</v>
      </c>
      <c r="BJ4" s="4">
        <f t="shared" ref="BJ4" si="45">BI4+1</f>
        <v>60</v>
      </c>
      <c r="BK4" s="4">
        <f t="shared" ref="BK4" si="46">BJ4+1</f>
        <v>61</v>
      </c>
      <c r="BL4" s="4">
        <f t="shared" ref="BL4" si="47">BK4+1</f>
        <v>62</v>
      </c>
      <c r="BM4" s="4">
        <f t="shared" ref="BM4" si="48">BL4+1</f>
        <v>63</v>
      </c>
      <c r="BN4" s="4">
        <f t="shared" ref="BN4" si="49">BM4+1</f>
        <v>64</v>
      </c>
      <c r="BO4" s="4">
        <f t="shared" ref="BO4" si="50">BN4+1</f>
        <v>65</v>
      </c>
      <c r="BP4" s="4">
        <f t="shared" ref="BP4" si="51">BO4+1</f>
        <v>66</v>
      </c>
      <c r="BQ4" s="4">
        <f t="shared" ref="BQ4" si="52">BP4+1</f>
        <v>67</v>
      </c>
      <c r="BR4" s="4">
        <f t="shared" ref="BR4" si="53">BQ4+1</f>
        <v>68</v>
      </c>
      <c r="BS4" s="4">
        <f t="shared" ref="BS4" si="54">BR4+1</f>
        <v>69</v>
      </c>
      <c r="BT4" s="4">
        <f t="shared" ref="BT4" si="55">BS4+1</f>
        <v>70</v>
      </c>
      <c r="BU4" s="4">
        <f t="shared" ref="BU4" si="56">BT4+1</f>
        <v>71</v>
      </c>
      <c r="BV4" s="4">
        <f t="shared" ref="BV4" si="57">BU4+1</f>
        <v>72</v>
      </c>
      <c r="BW4" s="4">
        <f t="shared" ref="BW4" si="58">BV4+1</f>
        <v>73</v>
      </c>
      <c r="BX4" s="4">
        <f t="shared" ref="BX4" si="59">BW4+1</f>
        <v>74</v>
      </c>
      <c r="BY4" s="4">
        <f t="shared" ref="BY4" si="60">BX4+1</f>
        <v>75</v>
      </c>
      <c r="BZ4" s="4">
        <f t="shared" ref="BZ4" si="61">BY4+1</f>
        <v>76</v>
      </c>
      <c r="CA4" s="4">
        <f t="shared" ref="CA4" si="62">BZ4+1</f>
        <v>77</v>
      </c>
      <c r="CB4" s="4">
        <f t="shared" ref="CB4" si="63">CA4+1</f>
        <v>78</v>
      </c>
      <c r="CC4" s="4">
        <f t="shared" ref="CC4" si="64">CB4+1</f>
        <v>79</v>
      </c>
      <c r="CD4" s="4">
        <f t="shared" ref="CD4:CG4" si="65">CC4+1</f>
        <v>80</v>
      </c>
      <c r="CE4" s="4">
        <f t="shared" si="65"/>
        <v>81</v>
      </c>
      <c r="CF4" s="4">
        <f t="shared" si="65"/>
        <v>82</v>
      </c>
      <c r="CG4" s="4">
        <f t="shared" si="65"/>
        <v>83</v>
      </c>
      <c r="CH4" s="4">
        <f t="shared" ref="CH4" si="66">CG4+1</f>
        <v>84</v>
      </c>
      <c r="CI4" s="4">
        <f t="shared" ref="CI4" si="67">CH4+1</f>
        <v>85</v>
      </c>
      <c r="CJ4" s="4">
        <f t="shared" ref="CJ4" si="68">CI4+1</f>
        <v>86</v>
      </c>
      <c r="CK4" s="4">
        <f t="shared" ref="CK4" si="69">CJ4+1</f>
        <v>87</v>
      </c>
      <c r="CL4" s="4">
        <f t="shared" ref="CL4" si="70">CK4+1</f>
        <v>88</v>
      </c>
      <c r="CM4" s="4">
        <f t="shared" ref="CM4" si="71">CL4+1</f>
        <v>89</v>
      </c>
      <c r="CN4" s="4">
        <f t="shared" ref="CN4" si="72">CM4+1</f>
        <v>90</v>
      </c>
      <c r="CO4" s="4">
        <f t="shared" ref="CO4" si="73">CN4+1</f>
        <v>91</v>
      </c>
      <c r="CP4" s="4">
        <f t="shared" ref="CP4" si="74">CO4+1</f>
        <v>92</v>
      </c>
      <c r="CQ4" s="4">
        <f t="shared" ref="CQ4" si="75">CP4+1</f>
        <v>93</v>
      </c>
      <c r="CR4" s="4">
        <f t="shared" ref="CR4" si="76">CQ4+1</f>
        <v>94</v>
      </c>
      <c r="CS4" s="4">
        <f t="shared" ref="CS4" si="77">CR4+1</f>
        <v>95</v>
      </c>
      <c r="CT4" s="4">
        <f t="shared" ref="CT4" si="78">CS4+1</f>
        <v>96</v>
      </c>
      <c r="CU4" s="4">
        <f t="shared" ref="CU4" si="79">CT4+1</f>
        <v>97</v>
      </c>
      <c r="CV4" s="4">
        <f t="shared" ref="CV4" si="80">CU4+1</f>
        <v>98</v>
      </c>
      <c r="CW4" s="4">
        <f t="shared" ref="CW4" si="81">CV4+1</f>
        <v>99</v>
      </c>
      <c r="CX4" s="4">
        <f t="shared" ref="CX4" si="82">CW4+1</f>
        <v>100</v>
      </c>
      <c r="CY4" s="4">
        <f t="shared" ref="CY4" si="83">CX4+1</f>
        <v>101</v>
      </c>
      <c r="CZ4" s="4">
        <f t="shared" ref="CZ4" si="84">CY4+1</f>
        <v>102</v>
      </c>
      <c r="DA4" s="4">
        <f t="shared" ref="DA4" si="85">CZ4+1</f>
        <v>103</v>
      </c>
      <c r="DB4" s="4">
        <f t="shared" ref="DB4" si="86">DA4+1</f>
        <v>104</v>
      </c>
      <c r="DC4" s="4">
        <f t="shared" ref="DC4" si="87">DB4+1</f>
        <v>105</v>
      </c>
      <c r="DD4" s="4">
        <f t="shared" ref="DD4" si="88">DC4+1</f>
        <v>106</v>
      </c>
      <c r="DE4" s="4">
        <f t="shared" ref="DE4" si="89">DD4+1</f>
        <v>107</v>
      </c>
      <c r="DF4" s="4">
        <f t="shared" ref="DF4" si="90">DE4+1</f>
        <v>108</v>
      </c>
      <c r="DG4" s="4">
        <f t="shared" ref="DG4" si="91">DF4+1</f>
        <v>109</v>
      </c>
      <c r="DH4" s="4">
        <f t="shared" ref="DH4:DI4" si="92">DG4+1</f>
        <v>110</v>
      </c>
      <c r="DI4" s="4">
        <f t="shared" si="92"/>
        <v>111</v>
      </c>
      <c r="DJ4" s="4">
        <f t="shared" ref="DJ4" si="93">DI4+1</f>
        <v>112</v>
      </c>
      <c r="DK4" s="4">
        <f t="shared" ref="DK4" si="94">DJ4+1</f>
        <v>113</v>
      </c>
      <c r="DL4" s="4">
        <f t="shared" ref="DL4" si="95">DK4+1</f>
        <v>114</v>
      </c>
      <c r="DM4" s="4">
        <f t="shared" ref="DM4" si="96">DL4+1</f>
        <v>115</v>
      </c>
      <c r="DN4" s="4">
        <f t="shared" ref="DN4" si="97">DM4+1</f>
        <v>116</v>
      </c>
      <c r="DO4" s="4">
        <f t="shared" ref="DO4" si="98">DN4+1</f>
        <v>117</v>
      </c>
      <c r="DP4" s="4">
        <f t="shared" ref="DP4:DU4" si="99">DO4+1</f>
        <v>118</v>
      </c>
      <c r="DQ4" s="4">
        <f t="shared" si="99"/>
        <v>119</v>
      </c>
      <c r="DR4" s="4">
        <f t="shared" si="99"/>
        <v>120</v>
      </c>
      <c r="DS4" s="4">
        <f t="shared" si="99"/>
        <v>121</v>
      </c>
      <c r="DT4" s="4">
        <f t="shared" si="99"/>
        <v>122</v>
      </c>
      <c r="DU4" s="4">
        <f t="shared" si="99"/>
        <v>123</v>
      </c>
    </row>
    <row r="5" spans="1:125" s="54" customFormat="1" ht="32.1" customHeight="1" x14ac:dyDescent="0.2">
      <c r="A5" s="48"/>
      <c r="B5" s="49" t="s">
        <v>135</v>
      </c>
      <c r="C5" s="50">
        <f>SUM(C6:C9)</f>
        <v>10071175.620000001</v>
      </c>
      <c r="D5" s="50">
        <f>SUM(D6:D9)</f>
        <v>11231271.069999998</v>
      </c>
      <c r="E5" s="50">
        <f>SUM(E6:E9)</f>
        <v>12542735.380000001</v>
      </c>
      <c r="F5" s="51"/>
      <c r="G5" s="51">
        <f t="shared" ref="G5:G36" si="100">IF(E5=0," ",IF(D5/E5*100&gt;200,"св.200",D5/E5))</f>
        <v>0.8954403269887049</v>
      </c>
      <c r="H5" s="50">
        <v>9160635</v>
      </c>
      <c r="I5" s="50">
        <v>10234537.74</v>
      </c>
      <c r="J5" s="50">
        <v>10119808.619999999</v>
      </c>
      <c r="K5" s="51">
        <f t="shared" ref="K5:K29" si="101">IF(I5&lt;=0," ",IF(I5/H5*100&gt;200,"СВ.200",I5/H5))</f>
        <v>1.1172301636294864</v>
      </c>
      <c r="L5" s="51">
        <f>IF(J5=0," ",IF(I5/J5*100&gt;200,"св.200",I5/J5))</f>
        <v>1.0113370839615741</v>
      </c>
      <c r="M5" s="50">
        <f>SUM(M6:M9)</f>
        <v>7124960</v>
      </c>
      <c r="N5" s="50">
        <v>7714706.0700000003</v>
      </c>
      <c r="O5" s="50">
        <v>7981806.6700000009</v>
      </c>
      <c r="P5" s="51">
        <f t="shared" ref="P5:P36" si="102">IF(N5&lt;=0," ",IF(M5&lt;=0," ",IF(N5/M5*100&gt;200,"СВ.200",N5/M5)))</f>
        <v>1.0827718429296445</v>
      </c>
      <c r="Q5" s="51">
        <f>IF(O5=0," ",IF(N5/O5*100&gt;200,"св.200",N5/O5))</f>
        <v>0.96653632303524584</v>
      </c>
      <c r="R5" s="50">
        <f>SUM(R6:R9)</f>
        <v>945770</v>
      </c>
      <c r="S5" s="50">
        <f>SUM(S6:S9)</f>
        <v>1091352.18</v>
      </c>
      <c r="T5" s="50">
        <f>SUM(T6:T9)</f>
        <v>914882.42</v>
      </c>
      <c r="U5" s="51">
        <f t="shared" ref="U5:U36" si="103">IF(S5&lt;=0," ",IF(R5&lt;=0," ",IF(S5/R5*100&gt;200,"СВ.200",S5/R5)))</f>
        <v>1.1539297926557197</v>
      </c>
      <c r="V5" s="51">
        <f>IF(T5=0," ",IF(S5/T5*100&gt;200,"св.200",S5/T5))</f>
        <v>1.1928879123068075</v>
      </c>
      <c r="W5" s="50">
        <f>SUM(W6:W9)</f>
        <v>43300</v>
      </c>
      <c r="X5" s="50">
        <f>SUM(X6:X9)</f>
        <v>32802.85</v>
      </c>
      <c r="Y5" s="50">
        <v>47309.95</v>
      </c>
      <c r="Z5" s="51">
        <f t="shared" ref="Z5:Z36" si="104">IF(X5&lt;=0," ",IF(W5&lt;=0," ",IF(X5/W5*100&gt;200,"СВ.200",X5/W5)))</f>
        <v>0.75757159353348724</v>
      </c>
      <c r="AA5" s="51">
        <f>IF(Y5=0," ",IF(X5/Y5*100&gt;200,"св.200",X5/Y5))</f>
        <v>0.69336048759299052</v>
      </c>
      <c r="AB5" s="50">
        <v>279850</v>
      </c>
      <c r="AC5" s="50">
        <v>442106.17</v>
      </c>
      <c r="AD5" s="50">
        <f>SUM(AD6:AD9)</f>
        <v>349421.23</v>
      </c>
      <c r="AE5" s="51">
        <f t="shared" ref="AE5:AE36" si="105">IF(AC5&lt;=0," ",IF(AB5&lt;=0," ",IF(AC5/AB5*100&gt;200,"СВ.200",AC5/AB5)))</f>
        <v>1.5797969269251384</v>
      </c>
      <c r="AF5" s="51">
        <f>IF(AD5=0," ",IF(AC5/AD5*100&gt;200,"св.200",AC5/AD5))</f>
        <v>1.2652527438015144</v>
      </c>
      <c r="AG5" s="50">
        <v>761555</v>
      </c>
      <c r="AH5" s="50">
        <v>951370.47000000009</v>
      </c>
      <c r="AI5" s="50">
        <f>SUM(AI6:AI9)</f>
        <v>822688.35</v>
      </c>
      <c r="AJ5" s="51">
        <f t="shared" ref="AJ5:AJ36" si="106">IF(AH5&lt;=0," ",IF(AG5&lt;=0," ",IF(AH5/AG5*100&gt;200,"СВ.200",AH5/AG5)))</f>
        <v>1.2492472244289645</v>
      </c>
      <c r="AK5" s="51">
        <f>IF(AI5=0," ",IF(AH5/AI5*100&gt;200,"св.200",AH5/AI5))</f>
        <v>1.156416606604433</v>
      </c>
      <c r="AL5" s="50">
        <v>5200</v>
      </c>
      <c r="AM5" s="50">
        <v>2200</v>
      </c>
      <c r="AN5" s="50">
        <f>SUM(AN6:AN9)</f>
        <v>3700</v>
      </c>
      <c r="AO5" s="51">
        <f>IF(AM5&lt;=0," ",IF(AL5&lt;=0," ",IF(AM5/AL5*100&gt;200,"СВ.200",AM5/AL5)))</f>
        <v>0.42307692307692307</v>
      </c>
      <c r="AP5" s="51">
        <f>IF(AN5=0," ",IF(AM5/AN5*100&gt;200,"св.200",AM5/AN5))</f>
        <v>0.59459459459459463</v>
      </c>
      <c r="AQ5" s="52">
        <v>910540.62</v>
      </c>
      <c r="AR5" s="52">
        <v>996733.33000000007</v>
      </c>
      <c r="AS5" s="52">
        <v>2422926.7599999998</v>
      </c>
      <c r="AT5" s="51">
        <f t="shared" ref="AT5:AT36" si="107">IF(AR5&lt;=0," ",IF(AQ5&lt;=0," ",IF(AR5/AQ5*100&gt;200,"СВ.200",AR5/AQ5)))</f>
        <v>1.0946610267645172</v>
      </c>
      <c r="AU5" s="51">
        <f>IF(AS5=0," ",IF(AR5/AS5*100&gt;200,"св.200",AR5/AS5))</f>
        <v>0.41137575697913387</v>
      </c>
      <c r="AV5" s="50">
        <v>275000</v>
      </c>
      <c r="AW5" s="50">
        <v>286243.03000000003</v>
      </c>
      <c r="AX5" s="50">
        <v>467341.3</v>
      </c>
      <c r="AY5" s="51">
        <f t="shared" ref="AY5:AY36" si="108">IF(AW5&lt;=0," ",IF(AV5&lt;=0," ",IF(AW5/AV5*100&gt;200,"СВ.200",AW5/AV5)))</f>
        <v>1.0408837454545457</v>
      </c>
      <c r="AZ5" s="51">
        <f>IF(AX5=0," ",IF(AW5/AX5*100&gt;200,"св.200",AW5/AX5))</f>
        <v>0.61249247605550816</v>
      </c>
      <c r="BA5" s="50">
        <v>86270.39</v>
      </c>
      <c r="BB5" s="50">
        <v>94470.720000000001</v>
      </c>
      <c r="BC5" s="50">
        <v>70971.5</v>
      </c>
      <c r="BD5" s="51">
        <f>IF(BB5&lt;=0," ",IF(BA5&lt;=0," ",IF(BB5/BA5*100&gt;200,"СВ.200",BB5/BA5)))</f>
        <v>1.0950538185813232</v>
      </c>
      <c r="BE5" s="51">
        <f>IF(BC5=0," ",IF(BB5/BC5*100&gt;200,"св.200",BB5/BC5))</f>
        <v>1.3311078390621587</v>
      </c>
      <c r="BF5" s="50">
        <v>12500</v>
      </c>
      <c r="BG5" s="50">
        <v>12415.12</v>
      </c>
      <c r="BH5" s="50">
        <v>0</v>
      </c>
      <c r="BI5" s="51">
        <f t="shared" ref="BI5:BI36" si="109">IF(BG5&lt;=0," ",IF(BF5&lt;=0," ",IF(BG5/BF5*100&gt;200,"СВ.200",BG5/BF5)))</f>
        <v>0.99320960000000003</v>
      </c>
      <c r="BJ5" s="51" t="str">
        <f>IF(BH5=0," ",IF(BG5/BH5*100&gt;200,"св.200",BG5/BH5))</f>
        <v xml:space="preserve"> </v>
      </c>
      <c r="BK5" s="50">
        <v>0</v>
      </c>
      <c r="BL5" s="50">
        <v>0</v>
      </c>
      <c r="BM5" s="50">
        <v>0</v>
      </c>
      <c r="BN5" s="51" t="str">
        <f>IF(BL5&lt;=0," ",IF(BK5&lt;=0," ",IF(BL5/BK5*100&gt;200,"СВ.200",BL5/BK5)))</f>
        <v xml:space="preserve"> </v>
      </c>
      <c r="BO5" s="51" t="str">
        <f>IF(BM5=0," ",IF(BL5/BM5*100&gt;200,"св.200",BL5/BM5))</f>
        <v xml:space="preserve"> </v>
      </c>
      <c r="BP5" s="50">
        <v>40000</v>
      </c>
      <c r="BQ5" s="50">
        <v>43948.66</v>
      </c>
      <c r="BR5" s="50">
        <v>30000</v>
      </c>
      <c r="BS5" s="51">
        <f t="shared" ref="BS5:BS36" si="110">IF(BQ5&lt;=0," ",IF(BP5&lt;=0," ",IF(BQ5/BP5*100&gt;200,"СВ.200",BQ5/BP5)))</f>
        <v>1.0987165000000001</v>
      </c>
      <c r="BT5" s="51">
        <f t="shared" ref="BT5:BT11" si="111">IF(BR5=0," ",IF(BQ5/BR5*100&gt;200,"св.200",BQ5/BR5))</f>
        <v>1.4649553333333334</v>
      </c>
      <c r="BU5" s="50">
        <v>384300</v>
      </c>
      <c r="BV5" s="50">
        <v>437040.05</v>
      </c>
      <c r="BW5" s="50">
        <v>1607281.29</v>
      </c>
      <c r="BX5" s="51">
        <f t="shared" ref="BX5:BX36" si="112">IF(BV5&lt;=0," ",IF(BU5&lt;=0," ",IF(BV5/BU5*100&gt;200,"СВ.200",BV5/BU5)))</f>
        <v>1.1372366640645328</v>
      </c>
      <c r="BY5" s="51">
        <f>IF(BW5=0," ",IF(BV5/BW5*100&gt;200,"св.200",BV5/BW5))</f>
        <v>0.27191260964656661</v>
      </c>
      <c r="BZ5" s="50">
        <v>0</v>
      </c>
      <c r="CA5" s="50">
        <v>0</v>
      </c>
      <c r="CB5" s="50">
        <v>105210</v>
      </c>
      <c r="CC5" s="51" t="str">
        <f t="shared" ref="CC5:CC16" si="113">IF(CA5&lt;=0," ",IF(BZ5&lt;=0," ",IF(CA5/BZ5*100&gt;200,"СВ.200",CA5/BZ5)))</f>
        <v xml:space="preserve"> </v>
      </c>
      <c r="CD5" s="51">
        <f>IF(CB5=0," ",IF(CA5/CB5*100&gt;200,"св.200",CA5/CB5))</f>
        <v>0</v>
      </c>
      <c r="CE5" s="50">
        <v>17000</v>
      </c>
      <c r="CF5" s="50">
        <v>27172.09</v>
      </c>
      <c r="CG5" s="50">
        <v>41873.39</v>
      </c>
      <c r="CH5" s="51">
        <f>IF(CF5&lt;=0," ",IF(CE5&lt;=0," ",IF(CF5/CE5*100&gt;200,"СВ.200",CF5/CE5)))</f>
        <v>1.5983582352941177</v>
      </c>
      <c r="CI5" s="51">
        <f>IF(CG5=0," ",IF(CF5/CG5*100&gt;200,"св.200",CF5/CG5))</f>
        <v>0.64891068050616396</v>
      </c>
      <c r="CJ5" s="50">
        <v>17000</v>
      </c>
      <c r="CK5" s="50">
        <v>27172.09</v>
      </c>
      <c r="CL5" s="50">
        <v>12877.52</v>
      </c>
      <c r="CM5" s="51">
        <f>IF(CK5&lt;=0," ",IF(CJ5&lt;=0," ",IF(CK5/CJ5*100&gt;200,"СВ.200",CK5/CJ5)))</f>
        <v>1.5983582352941177</v>
      </c>
      <c r="CN5" s="51" t="str">
        <f>IF(CL5=0," ",IF(CK5/CL5*100&gt;200,"св.200",CK5/CL5))</f>
        <v>св.200</v>
      </c>
      <c r="CO5" s="50">
        <v>0</v>
      </c>
      <c r="CP5" s="50">
        <v>0</v>
      </c>
      <c r="CQ5" s="50">
        <v>28995.870000000003</v>
      </c>
      <c r="CR5" s="51" t="str">
        <f>IF(CP5&lt;=0," ",IF(CO5&lt;=0," ",IF(CP5/CO5*100&gt;200,"СВ.200",CP5/CO5)))</f>
        <v xml:space="preserve"> </v>
      </c>
      <c r="CS5" s="51">
        <f>IF(CQ5=0," ",IF(CP5/CQ5*100&gt;200,"св.200",CP5/CQ5))</f>
        <v>0</v>
      </c>
      <c r="CT5" s="50">
        <v>30500</v>
      </c>
      <c r="CU5" s="50">
        <v>30473.43</v>
      </c>
      <c r="CV5" s="50">
        <v>29575.34</v>
      </c>
      <c r="CW5" s="53">
        <f>IF(CU5&lt;=0," ",IF(CT5&lt;=0," ",IF(CU5/CT5*100&gt;200,"СВ.200",CU5/CT5)))</f>
        <v>0.99912885245901639</v>
      </c>
      <c r="CX5" s="53">
        <f>IF(CV5=0," ",IF(CU5/CV5*100&gt;200,"св.200",CU5/CV5))</f>
        <v>1.0303661766863881</v>
      </c>
      <c r="CY5" s="50">
        <v>0</v>
      </c>
      <c r="CZ5" s="50">
        <v>0</v>
      </c>
      <c r="DA5" s="50">
        <v>0</v>
      </c>
      <c r="DB5" s="51" t="str">
        <f t="shared" ref="DB5:DB36" si="114">IF(CZ5&lt;=0," ",IF(CY5&lt;=0," ",IF(CZ5/CY5*100&gt;200,"СВ.200",CZ5/CY5)))</f>
        <v xml:space="preserve"> </v>
      </c>
      <c r="DC5" s="51" t="str">
        <f>IF(DA5=0," ",IF(CZ5/DA5*100&gt;200,"св.200",CZ5/DA5))</f>
        <v xml:space="preserve"> </v>
      </c>
      <c r="DD5" s="50">
        <v>0</v>
      </c>
      <c r="DE5" s="50">
        <v>0</v>
      </c>
      <c r="DF5" s="50">
        <v>541.30999999999995</v>
      </c>
      <c r="DG5" s="51" t="str">
        <f t="shared" ref="DG5:DG36" si="115">IF(DE5&lt;=0," ",IF(DD5&lt;=0," ",IF(DE5/DD5*100&gt;200,"СВ.200",DE5/DD5)))</f>
        <v xml:space="preserve"> </v>
      </c>
      <c r="DH5" s="51">
        <f>IF(DF5=0," ",IF(DE5/DF5*100&gt;200,"св.200",DE5/DF5))</f>
        <v>0</v>
      </c>
      <c r="DI5" s="50">
        <v>0</v>
      </c>
      <c r="DJ5" s="50">
        <v>0</v>
      </c>
      <c r="DK5" s="51" t="str">
        <f>IF(DI5=0," ",IF(DI5/DJ5*100&gt;200,"св.200",DI5/DJ5))</f>
        <v xml:space="preserve"> </v>
      </c>
      <c r="DL5" s="50">
        <v>0</v>
      </c>
      <c r="DM5" s="50">
        <v>0</v>
      </c>
      <c r="DN5" s="50">
        <v>70132.63</v>
      </c>
      <c r="DO5" s="51" t="str">
        <f t="shared" ref="DO5:DO36" si="116">IF(DM5&lt;=0," ",IF(DL5&lt;=0," ",IF(DM5/DL5*100&gt;200,"СВ.200",DM5/DL5)))</f>
        <v xml:space="preserve"> </v>
      </c>
      <c r="DP5" s="51">
        <f>IF(DN5=0," ",IF(DM5/DN5*100&gt;200,"св.200",DM5/DN5))</f>
        <v>0</v>
      </c>
      <c r="DQ5" s="50">
        <v>64970.229999999996</v>
      </c>
      <c r="DR5" s="50">
        <v>64970.229999999996</v>
      </c>
      <c r="DS5" s="50">
        <v>0</v>
      </c>
      <c r="DT5" s="51">
        <f t="shared" ref="DT5:DT68" si="117">IF(DR5&lt;=0," ",IF(DQ5&lt;=0," ",IF(DR5/DQ5*100&gt;200,"СВ.200",DR5/DQ5)))</f>
        <v>1</v>
      </c>
      <c r="DU5" s="51" t="str">
        <f>IF(DS5=0," ",IF(DR5/DS5*100&gt;200,"св.200",DR5/DS5))</f>
        <v xml:space="preserve"> </v>
      </c>
    </row>
    <row r="6" spans="1:125" s="13" customFormat="1" ht="15.75" customHeight="1" outlineLevel="1" x14ac:dyDescent="0.25">
      <c r="A6" s="12">
        <v>1</v>
      </c>
      <c r="B6" s="6" t="s">
        <v>56</v>
      </c>
      <c r="C6" s="17">
        <v>9284031.8900000006</v>
      </c>
      <c r="D6" s="17">
        <v>10402814.83</v>
      </c>
      <c r="E6" s="17">
        <v>11556258.699999999</v>
      </c>
      <c r="F6" s="18">
        <f t="shared" ref="F6:F37" si="118">IF(D6&lt;=0," ",IF(D6/C6*100&gt;200,"СВ.200",D6/C6))</f>
        <v>1.1205061500494264</v>
      </c>
      <c r="G6" s="18">
        <f t="shared" si="100"/>
        <v>0.90018881543383944</v>
      </c>
      <c r="H6" s="11">
        <v>8565770</v>
      </c>
      <c r="I6" s="11">
        <v>9604648.1799999997</v>
      </c>
      <c r="J6" s="11">
        <v>9484188.7899999991</v>
      </c>
      <c r="K6" s="18">
        <f t="shared" si="101"/>
        <v>1.121282521010954</v>
      </c>
      <c r="L6" s="18">
        <f t="shared" ref="L6:L63" si="119">IF(J6=0," ",IF(I6/J6*100&gt;200,"св.200",I6/J6))</f>
        <v>1.0127010746693499</v>
      </c>
      <c r="M6" s="22">
        <v>6995000</v>
      </c>
      <c r="N6" s="22">
        <v>7573796.3300000001</v>
      </c>
      <c r="O6" s="22">
        <v>7834328.5</v>
      </c>
      <c r="P6" s="18">
        <f t="shared" si="102"/>
        <v>1.0827442930664761</v>
      </c>
      <c r="Q6" s="18">
        <f t="shared" ref="Q6:Q63" si="120">IF(O6=0," ",IF(N6/O6*100&gt;200,"св.200",N6/O6))</f>
        <v>0.96674479886821185</v>
      </c>
      <c r="R6" s="22">
        <v>945770</v>
      </c>
      <c r="S6" s="22">
        <v>1091352.18</v>
      </c>
      <c r="T6" s="22">
        <v>914882.42</v>
      </c>
      <c r="U6" s="18">
        <f>IF(S6&lt;=0," ",IF(R6&lt;=0," ",IF(S6/R6*100&gt;200,"СВ.200",S6/R6)))</f>
        <v>1.1539297926557197</v>
      </c>
      <c r="V6" s="18">
        <f>IF(T6=0," ",IF(S6/T6*100&gt;200,"св.200",S6/T6))</f>
        <v>1.1928879123068075</v>
      </c>
      <c r="W6" s="22">
        <v>25000</v>
      </c>
      <c r="X6" s="22">
        <v>18988.16</v>
      </c>
      <c r="Y6" s="22">
        <v>37972.75</v>
      </c>
      <c r="Z6" s="18">
        <f t="shared" si="104"/>
        <v>0.75952640000000005</v>
      </c>
      <c r="AA6" s="18">
        <f t="shared" ref="AA6:AA63" si="121">IF(Y6=0," ",IF(X6/Y6*100&gt;200,"св.200",X6/Y6))</f>
        <v>0.50004700739345975</v>
      </c>
      <c r="AB6" s="22">
        <v>200000</v>
      </c>
      <c r="AC6" s="22">
        <v>357045.08</v>
      </c>
      <c r="AD6" s="22">
        <v>251891.86</v>
      </c>
      <c r="AE6" s="18">
        <f t="shared" si="105"/>
        <v>1.7852254000000001</v>
      </c>
      <c r="AF6" s="18">
        <f t="shared" ref="AF6:AF61" si="122">IF(AD6=0," ",IF(AC6/AD6*100&gt;200,"св.200",AC6/AD6))</f>
        <v>1.4174538232398619</v>
      </c>
      <c r="AG6" s="22">
        <v>400000</v>
      </c>
      <c r="AH6" s="22">
        <v>563466.43000000005</v>
      </c>
      <c r="AI6" s="22">
        <v>445113.26</v>
      </c>
      <c r="AJ6" s="18">
        <f t="shared" si="106"/>
        <v>1.4086660750000002</v>
      </c>
      <c r="AK6" s="18">
        <f t="shared" ref="AK6:AK63" si="123">IF(AI6=0," ",IF(AH6/AI6*100&gt;200,"св.200",AH6/AI6))</f>
        <v>1.2658945051423542</v>
      </c>
      <c r="AL6" s="22">
        <v>0</v>
      </c>
      <c r="AM6" s="22">
        <v>0</v>
      </c>
      <c r="AN6" s="22">
        <v>0</v>
      </c>
      <c r="AO6" s="18" t="str">
        <f>IF(AM6&lt;=0," ",IF(AL6&lt;=0," ",IF(AM6/AL6*100&gt;200,"СВ.200",AM6/AL6)))</f>
        <v xml:space="preserve"> </v>
      </c>
      <c r="AP6" s="18" t="str">
        <f t="shared" ref="AP6:AP63" si="124">IF(AN6=0," ",IF(AM6/AN6*100&gt;200,"св.200",AM6/AN6))</f>
        <v xml:space="preserve"> </v>
      </c>
      <c r="AQ6" s="7">
        <v>718261.89</v>
      </c>
      <c r="AR6" s="7">
        <v>798166.65</v>
      </c>
      <c r="AS6" s="7">
        <v>2072069.9100000001</v>
      </c>
      <c r="AT6" s="18">
        <f t="shared" si="107"/>
        <v>1.1112473891660881</v>
      </c>
      <c r="AU6" s="18">
        <f t="shared" ref="AU6:AU63" si="125">IF(AS6=0," ",IF(AR6/AS6*100&gt;200,"св.200",AR6/AS6))</f>
        <v>0.38520256780332279</v>
      </c>
      <c r="AV6" s="22">
        <v>275000</v>
      </c>
      <c r="AW6" s="22">
        <v>286243.03000000003</v>
      </c>
      <c r="AX6" s="22">
        <v>467341.3</v>
      </c>
      <c r="AY6" s="18">
        <f t="shared" si="108"/>
        <v>1.0408837454545457</v>
      </c>
      <c r="AZ6" s="18">
        <f t="shared" ref="AZ6:AZ63" si="126">IF(AX6=0," ",IF(AW6/AX6*100&gt;200,"св.200",AW6/AX6))</f>
        <v>0.61249247605550816</v>
      </c>
      <c r="BA6" s="22">
        <v>0</v>
      </c>
      <c r="BB6" s="22">
        <v>0</v>
      </c>
      <c r="BC6" s="22"/>
      <c r="BD6" s="18" t="str">
        <f t="shared" ref="BD6:BD63" si="127">IF(BB6&lt;=0," ",IF(BA6&lt;=0," ",IF(BB6/BA6*100&gt;200,"СВ.200",BB6/BA6)))</f>
        <v xml:space="preserve"> </v>
      </c>
      <c r="BE6" s="18" t="str">
        <f t="shared" ref="BE6:BE63" si="128">IF(BC6=0," ",IF(BB6/BC6*100&gt;200,"св.200",BB6/BC6))</f>
        <v xml:space="preserve"> </v>
      </c>
      <c r="BF6" s="22">
        <v>0</v>
      </c>
      <c r="BG6" s="22">
        <v>0</v>
      </c>
      <c r="BH6" s="22"/>
      <c r="BI6" s="18" t="str">
        <f t="shared" si="109"/>
        <v xml:space="preserve"> </v>
      </c>
      <c r="BJ6" s="18" t="str">
        <f t="shared" ref="BJ6:BJ63" si="129">IF(BH6=0," ",IF(BG6/BH6*100&gt;200,"св.200",BG6/BH6))</f>
        <v xml:space="preserve"> </v>
      </c>
      <c r="BK6" s="22">
        <v>0</v>
      </c>
      <c r="BL6" s="22">
        <v>0</v>
      </c>
      <c r="BM6" s="22"/>
      <c r="BN6" s="18" t="str">
        <f>IF(BL6&lt;=0," ",IF(BK6&lt;=0," ",IF(BL6/BK6*100&gt;200,"СВ.200",BL6/BK6)))</f>
        <v xml:space="preserve"> </v>
      </c>
      <c r="BO6" s="18" t="str">
        <f t="shared" ref="BO6:BO63" si="130">IF(BM6=0," ",IF(BL6/BM6*100&gt;200,"св.200",BL6/BM6))</f>
        <v xml:space="preserve"> </v>
      </c>
      <c r="BP6" s="22">
        <v>40000</v>
      </c>
      <c r="BQ6" s="22">
        <v>43948.66</v>
      </c>
      <c r="BR6" s="36">
        <v>30000</v>
      </c>
      <c r="BS6" s="18">
        <f t="shared" ref="BS6:BS11" si="131">IF(BQ6&lt;=0," ",IF(BP6&lt;=0," ",IF(BQ6/BP6*100&gt;200,"СВ.200",BQ6/BP6)))</f>
        <v>1.0987165000000001</v>
      </c>
      <c r="BT6" s="18">
        <f t="shared" si="111"/>
        <v>1.4649553333333334</v>
      </c>
      <c r="BU6" s="22">
        <v>313000</v>
      </c>
      <c r="BV6" s="22">
        <v>367567.55</v>
      </c>
      <c r="BW6" s="22">
        <v>1531734.44</v>
      </c>
      <c r="BX6" s="18">
        <f t="shared" si="112"/>
        <v>1.1743372204472844</v>
      </c>
      <c r="BY6" s="18">
        <f t="shared" ref="BY6:BY63" si="132">IF(BW6=0," ",IF(BV6/BW6*100&gt;200,"св.200",BV6/BW6))</f>
        <v>0.23996819579247694</v>
      </c>
      <c r="BZ6" s="22">
        <v>0</v>
      </c>
      <c r="CA6" s="22">
        <v>0</v>
      </c>
      <c r="CB6" s="22"/>
      <c r="CC6" s="18" t="str">
        <f t="shared" si="113"/>
        <v xml:space="preserve"> </v>
      </c>
      <c r="CD6" s="18" t="str">
        <f t="shared" ref="CD6:CD63" si="133">IF(CB6=0," ",IF(CA6/CB6*100&gt;200,"св.200",CA6/CB6))</f>
        <v xml:space="preserve"> </v>
      </c>
      <c r="CE6" s="17">
        <v>17000</v>
      </c>
      <c r="CF6" s="17">
        <v>27172.09</v>
      </c>
      <c r="CG6" s="17">
        <v>12877.52</v>
      </c>
      <c r="CH6" s="18">
        <f t="shared" ref="CH6:CH63" si="134">IF(CF6&lt;=0," ",IF(CE6&lt;=0," ",IF(CF6/CE6*100&gt;200,"СВ.200",CF6/CE6)))</f>
        <v>1.5983582352941177</v>
      </c>
      <c r="CI6" s="18" t="str">
        <f>IF(CG6=0," ",IF(CF6/CG6*100&gt;200,"св.200",CF6/CG6))</f>
        <v>св.200</v>
      </c>
      <c r="CJ6" s="22">
        <v>17000</v>
      </c>
      <c r="CK6" s="22">
        <v>27172.09</v>
      </c>
      <c r="CL6" s="22">
        <v>12877.52</v>
      </c>
      <c r="CM6" s="18">
        <f t="shared" ref="CM6:CM63" si="135">IF(CK6&lt;=0," ",IF(CJ6&lt;=0," ",IF(CK6/CJ6*100&gt;200,"СВ.200",CK6/CJ6)))</f>
        <v>1.5983582352941177</v>
      </c>
      <c r="CN6" s="18" t="str">
        <f t="shared" ref="CN6:CN62" si="136">IF(CL6=0," ",IF(CK6/CL6*100&gt;200,"св.200",CK6/CL6))</f>
        <v>св.200</v>
      </c>
      <c r="CO6" s="22">
        <v>0</v>
      </c>
      <c r="CP6" s="22">
        <v>0</v>
      </c>
      <c r="CQ6" s="22"/>
      <c r="CR6" s="18" t="str">
        <f t="shared" ref="CR6:CR62" si="137">IF(CP6&lt;=0," ",IF(CO6&lt;=0," ",IF(CP6/CO6*100&gt;200,"СВ.200",CP6/CO6)))</f>
        <v xml:space="preserve"> </v>
      </c>
      <c r="CS6" s="18" t="str">
        <f t="shared" ref="CS6:CS62" si="138">IF(CQ6=0," ",IF(CP6/CQ6*100&gt;200,"св.200",CP6/CQ6))</f>
        <v xml:space="preserve"> </v>
      </c>
      <c r="CT6" s="22">
        <v>30500</v>
      </c>
      <c r="CU6" s="22">
        <v>30473.43</v>
      </c>
      <c r="CV6" s="22">
        <v>29575.34</v>
      </c>
      <c r="CW6" s="18">
        <f t="shared" ref="CW6:CW69" si="139">IF(CU6&lt;=0," ",IF(CT6&lt;=0," ",IF(CU6/CT6*100&gt;200,"СВ.200",CU6/CT6)))</f>
        <v>0.99912885245901639</v>
      </c>
      <c r="CX6" s="18">
        <f t="shared" ref="CX6:CX69" si="140">IF(CV6=0," ",IF(CU6/CV6*100&gt;200,"св.200",CU6/CV6))</f>
        <v>1.0303661766863881</v>
      </c>
      <c r="CY6" s="22">
        <v>0</v>
      </c>
      <c r="CZ6" s="22">
        <v>0</v>
      </c>
      <c r="DA6" s="22"/>
      <c r="DB6" s="18" t="str">
        <f t="shared" si="114"/>
        <v xml:space="preserve"> </v>
      </c>
      <c r="DC6" s="18" t="str">
        <f t="shared" ref="DC6:DC63" si="141">IF(DA6=0," ",IF(CZ6/DA6*100&gt;200,"св.200",CZ6/DA6))</f>
        <v xml:space="preserve"> </v>
      </c>
      <c r="DD6" s="22">
        <v>0</v>
      </c>
      <c r="DE6" s="22">
        <v>0</v>
      </c>
      <c r="DF6" s="22">
        <v>541.30999999999995</v>
      </c>
      <c r="DG6" s="18" t="str">
        <f t="shared" si="115"/>
        <v xml:space="preserve"> </v>
      </c>
      <c r="DH6" s="18">
        <f t="shared" ref="DH6:DH63" si="142">IF(DF6=0," ",IF(DE6/DF6*100&gt;200,"св.200",DE6/DF6))</f>
        <v>0</v>
      </c>
      <c r="DI6" s="22">
        <v>0</v>
      </c>
      <c r="DJ6" s="22"/>
      <c r="DK6" s="18" t="str">
        <f t="shared" ref="DK6:DK67" si="143">IF(DJ6=0," ",IF(DI6/DJ6*100&gt;200,"св.200",DI6/DJ6))</f>
        <v xml:space="preserve"> </v>
      </c>
      <c r="DL6" s="22">
        <v>0</v>
      </c>
      <c r="DM6" s="22">
        <v>0</v>
      </c>
      <c r="DN6" s="22"/>
      <c r="DO6" s="18" t="str">
        <f t="shared" si="116"/>
        <v xml:space="preserve"> </v>
      </c>
      <c r="DP6" s="18" t="str">
        <f t="shared" ref="DP6:DP63" si="144">IF(DN6=0," ",IF(DM6/DN6*100&gt;200,"св.200",DM6/DN6))</f>
        <v xml:space="preserve"> </v>
      </c>
      <c r="DQ6" s="38">
        <v>42761.89</v>
      </c>
      <c r="DR6" s="38">
        <v>42761.89</v>
      </c>
      <c r="DS6" s="22"/>
      <c r="DT6" s="18">
        <f t="shared" si="117"/>
        <v>1</v>
      </c>
      <c r="DU6" s="18" t="str">
        <f t="shared" ref="DU6:DU25" si="145">IF(DS6=0," ",IF(DR6/DS6*100&gt;200,"св.200",DR6/DS6))</f>
        <v xml:space="preserve"> </v>
      </c>
    </row>
    <row r="7" spans="1:125" s="13" customFormat="1" ht="15.75" customHeight="1" outlineLevel="1" x14ac:dyDescent="0.25">
      <c r="A7" s="12">
        <v>2</v>
      </c>
      <c r="B7" s="6" t="s">
        <v>23</v>
      </c>
      <c r="C7" s="17">
        <v>122500</v>
      </c>
      <c r="D7" s="17">
        <v>139198.70000000001</v>
      </c>
      <c r="E7" s="17">
        <v>231613.49</v>
      </c>
      <c r="F7" s="18">
        <f t="shared" si="118"/>
        <v>1.136315918367347</v>
      </c>
      <c r="G7" s="18">
        <f t="shared" si="100"/>
        <v>0.60099565012383349</v>
      </c>
      <c r="H7" s="11">
        <v>86000</v>
      </c>
      <c r="I7" s="11">
        <v>104878.33</v>
      </c>
      <c r="J7" s="11">
        <v>107795.68</v>
      </c>
      <c r="K7" s="18">
        <f t="shared" si="101"/>
        <v>1.2195154651162792</v>
      </c>
      <c r="L7" s="18">
        <f t="shared" si="119"/>
        <v>0.97293629948806859</v>
      </c>
      <c r="M7" s="22">
        <v>27000</v>
      </c>
      <c r="N7" s="22">
        <v>28431.759999999998</v>
      </c>
      <c r="O7" s="22">
        <v>31227.24</v>
      </c>
      <c r="P7" s="18">
        <f t="shared" si="102"/>
        <v>1.053028148148148</v>
      </c>
      <c r="Q7" s="18">
        <f t="shared" si="120"/>
        <v>0.9104794403860218</v>
      </c>
      <c r="R7" s="22">
        <v>0</v>
      </c>
      <c r="S7" s="22">
        <v>0</v>
      </c>
      <c r="T7" s="22">
        <v>0</v>
      </c>
      <c r="U7" s="18" t="str">
        <f>IF(S7&lt;=0," ",IF(R7&lt;=0," ",IF(S7/R7*100&gt;200,"СВ.200",S7/R7)))</f>
        <v xml:space="preserve"> </v>
      </c>
      <c r="V7" s="18" t="str">
        <f>IF(S7=0," ",IF(S7/T7*100&gt;200,"св.200",S7/T7))</f>
        <v xml:space="preserve"> </v>
      </c>
      <c r="W7" s="22">
        <v>17000</v>
      </c>
      <c r="X7" s="22">
        <v>12494.7</v>
      </c>
      <c r="Y7" s="22">
        <v>8952</v>
      </c>
      <c r="Z7" s="18">
        <f t="shared" si="104"/>
        <v>0.73498235294117653</v>
      </c>
      <c r="AA7" s="18">
        <f t="shared" si="121"/>
        <v>1.3957439678284183</v>
      </c>
      <c r="AB7" s="22">
        <v>10000</v>
      </c>
      <c r="AC7" s="22">
        <v>17127.849999999999</v>
      </c>
      <c r="AD7" s="22">
        <v>23572.21</v>
      </c>
      <c r="AE7" s="18">
        <f t="shared" si="105"/>
        <v>1.7127849999999998</v>
      </c>
      <c r="AF7" s="18">
        <f t="shared" si="122"/>
        <v>0.72661197231825103</v>
      </c>
      <c r="AG7" s="22">
        <v>32000</v>
      </c>
      <c r="AH7" s="22">
        <v>46824.02</v>
      </c>
      <c r="AI7" s="22">
        <v>44044.23</v>
      </c>
      <c r="AJ7" s="18">
        <f t="shared" si="106"/>
        <v>1.4632506249999999</v>
      </c>
      <c r="AK7" s="18">
        <f t="shared" si="123"/>
        <v>1.0631136019405945</v>
      </c>
      <c r="AL7" s="22">
        <v>0</v>
      </c>
      <c r="AM7" s="22">
        <v>0</v>
      </c>
      <c r="AN7" s="22">
        <v>0</v>
      </c>
      <c r="AO7" s="18" t="str">
        <f>IF(AM7&lt;=0," ",IF(AL7&lt;=0," ",IF(AM7/AL7*100&gt;200,"СВ.200",AM7/AL7)))</f>
        <v xml:space="preserve"> </v>
      </c>
      <c r="AP7" s="18" t="str">
        <f>IF(AM7=0," ",IF(AM7/AN7*100&gt;200,"св.200",AM7/AN7))</f>
        <v xml:space="preserve"> </v>
      </c>
      <c r="AQ7" s="7">
        <v>36500</v>
      </c>
      <c r="AR7" s="7">
        <v>34320.369999999995</v>
      </c>
      <c r="AS7" s="7">
        <v>123817.81</v>
      </c>
      <c r="AT7" s="18">
        <f t="shared" si="107"/>
        <v>0.94028410958904096</v>
      </c>
      <c r="AU7" s="18">
        <f t="shared" si="125"/>
        <v>0.27718443736002113</v>
      </c>
      <c r="AV7" s="22">
        <v>0</v>
      </c>
      <c r="AW7" s="22">
        <v>0</v>
      </c>
      <c r="AX7" s="22">
        <v>0</v>
      </c>
      <c r="AY7" s="18" t="str">
        <f t="shared" si="108"/>
        <v xml:space="preserve"> </v>
      </c>
      <c r="AZ7" s="18" t="str">
        <f t="shared" si="126"/>
        <v xml:space="preserve"> </v>
      </c>
      <c r="BA7" s="22">
        <v>18000</v>
      </c>
      <c r="BB7" s="22">
        <v>17805.25</v>
      </c>
      <c r="BC7" s="22">
        <v>10496.94</v>
      </c>
      <c r="BD7" s="18">
        <f t="shared" si="127"/>
        <v>0.98918055555555551</v>
      </c>
      <c r="BE7" s="18">
        <f t="shared" si="128"/>
        <v>1.6962324258307659</v>
      </c>
      <c r="BF7" s="22">
        <v>12500</v>
      </c>
      <c r="BG7" s="22">
        <v>12415.12</v>
      </c>
      <c r="BH7" s="22"/>
      <c r="BI7" s="18">
        <f t="shared" si="109"/>
        <v>0.99320960000000003</v>
      </c>
      <c r="BJ7" s="18" t="str">
        <f t="shared" si="129"/>
        <v xml:space="preserve"> </v>
      </c>
      <c r="BK7" s="22">
        <v>0</v>
      </c>
      <c r="BL7" s="22">
        <v>0</v>
      </c>
      <c r="BM7" s="22"/>
      <c r="BN7" s="18" t="str">
        <f>IF(BL7&lt;=0," ",IF(BK7&lt;=0," ",IF(BL7/BK7*100&gt;200,"СВ.200",BL7/BK7)))</f>
        <v xml:space="preserve"> </v>
      </c>
      <c r="BO7" s="18" t="str">
        <f t="shared" si="130"/>
        <v xml:space="preserve"> </v>
      </c>
      <c r="BP7" s="22">
        <v>0</v>
      </c>
      <c r="BQ7" s="22">
        <v>0</v>
      </c>
      <c r="BR7" s="22"/>
      <c r="BS7" s="18" t="str">
        <f t="shared" si="131"/>
        <v xml:space="preserve"> </v>
      </c>
      <c r="BT7" s="18" t="str">
        <f t="shared" si="111"/>
        <v xml:space="preserve"> </v>
      </c>
      <c r="BU7" s="22">
        <v>6000</v>
      </c>
      <c r="BV7" s="22">
        <v>4100</v>
      </c>
      <c r="BW7" s="22">
        <v>3910.87</v>
      </c>
      <c r="BX7" s="18">
        <f t="shared" si="112"/>
        <v>0.68333333333333335</v>
      </c>
      <c r="BY7" s="18">
        <f t="shared" si="132"/>
        <v>1.0483600835619695</v>
      </c>
      <c r="BZ7" s="22">
        <v>0</v>
      </c>
      <c r="CA7" s="22">
        <v>0</v>
      </c>
      <c r="CB7" s="22">
        <v>105210</v>
      </c>
      <c r="CC7" s="18" t="str">
        <f t="shared" si="113"/>
        <v xml:space="preserve"> </v>
      </c>
      <c r="CD7" s="18">
        <f t="shared" si="133"/>
        <v>0</v>
      </c>
      <c r="CE7" s="17">
        <v>0</v>
      </c>
      <c r="CF7" s="17">
        <v>0</v>
      </c>
      <c r="CG7" s="17">
        <v>4200</v>
      </c>
      <c r="CH7" s="18" t="str">
        <f t="shared" si="134"/>
        <v xml:space="preserve"> </v>
      </c>
      <c r="CI7" s="18">
        <f t="shared" ref="CI7:CI63" si="146">IF(CG7=0," ",IF(CF7/CG7*100&gt;200,"св.200",CF7/CG7))</f>
        <v>0</v>
      </c>
      <c r="CJ7" s="22">
        <v>0</v>
      </c>
      <c r="CK7" s="22">
        <v>0</v>
      </c>
      <c r="CL7" s="22"/>
      <c r="CM7" s="18" t="str">
        <f t="shared" si="135"/>
        <v xml:space="preserve"> </v>
      </c>
      <c r="CN7" s="18" t="str">
        <f t="shared" si="136"/>
        <v xml:space="preserve"> </v>
      </c>
      <c r="CO7" s="22">
        <v>0</v>
      </c>
      <c r="CP7" s="22">
        <v>0</v>
      </c>
      <c r="CQ7" s="22">
        <v>4200</v>
      </c>
      <c r="CR7" s="18" t="str">
        <f t="shared" si="137"/>
        <v xml:space="preserve"> </v>
      </c>
      <c r="CS7" s="18">
        <f t="shared" si="138"/>
        <v>0</v>
      </c>
      <c r="CT7" s="22">
        <v>0</v>
      </c>
      <c r="CU7" s="22">
        <v>0</v>
      </c>
      <c r="CV7" s="22"/>
      <c r="CW7" s="18" t="str">
        <f t="shared" si="139"/>
        <v xml:space="preserve"> </v>
      </c>
      <c r="CX7" s="18" t="str">
        <f t="shared" si="140"/>
        <v xml:space="preserve"> </v>
      </c>
      <c r="CY7" s="22">
        <v>0</v>
      </c>
      <c r="CZ7" s="22">
        <v>0</v>
      </c>
      <c r="DA7" s="22"/>
      <c r="DB7" s="18" t="str">
        <f t="shared" si="114"/>
        <v xml:space="preserve"> </v>
      </c>
      <c r="DC7" s="18" t="str">
        <f t="shared" si="141"/>
        <v xml:space="preserve"> </v>
      </c>
      <c r="DD7" s="22">
        <v>0</v>
      </c>
      <c r="DE7" s="22">
        <v>0</v>
      </c>
      <c r="DF7" s="22"/>
      <c r="DG7" s="18" t="str">
        <f t="shared" si="115"/>
        <v xml:space="preserve"> </v>
      </c>
      <c r="DH7" s="18" t="str">
        <f t="shared" si="142"/>
        <v xml:space="preserve"> </v>
      </c>
      <c r="DI7" s="22">
        <v>0</v>
      </c>
      <c r="DJ7" s="22"/>
      <c r="DK7" s="18" t="str">
        <f>IF(DI7=0," ",IF(DI7/DJ7*100&gt;200,"св.200",DI7/DJ7))</f>
        <v xml:space="preserve"> </v>
      </c>
      <c r="DL7" s="22">
        <v>0</v>
      </c>
      <c r="DM7" s="22">
        <v>0</v>
      </c>
      <c r="DN7" s="22"/>
      <c r="DO7" s="18" t="str">
        <f t="shared" si="116"/>
        <v xml:space="preserve"> </v>
      </c>
      <c r="DP7" s="18" t="str">
        <f t="shared" si="144"/>
        <v xml:space="preserve"> </v>
      </c>
      <c r="DQ7" s="38">
        <v>0</v>
      </c>
      <c r="DR7" s="38">
        <v>0</v>
      </c>
      <c r="DS7" s="22"/>
      <c r="DT7" s="18" t="str">
        <f t="shared" si="117"/>
        <v xml:space="preserve"> </v>
      </c>
      <c r="DU7" s="18" t="str">
        <f t="shared" si="145"/>
        <v xml:space="preserve"> </v>
      </c>
    </row>
    <row r="8" spans="1:125" s="13" customFormat="1" ht="15.75" customHeight="1" outlineLevel="1" x14ac:dyDescent="0.25">
      <c r="A8" s="12">
        <v>3</v>
      </c>
      <c r="B8" s="6" t="s">
        <v>96</v>
      </c>
      <c r="C8" s="17">
        <v>504565</v>
      </c>
      <c r="D8" s="17">
        <v>514900.54</v>
      </c>
      <c r="E8" s="17">
        <v>493186.81000000006</v>
      </c>
      <c r="F8" s="18">
        <f t="shared" si="118"/>
        <v>1.0204840605273848</v>
      </c>
      <c r="G8" s="18">
        <f t="shared" si="100"/>
        <v>1.044027394001068</v>
      </c>
      <c r="H8" s="11">
        <v>408865</v>
      </c>
      <c r="I8" s="11">
        <v>419113.79000000004</v>
      </c>
      <c r="J8" s="11">
        <v>418545.80000000005</v>
      </c>
      <c r="K8" s="18">
        <f t="shared" si="101"/>
        <v>1.0250664400229905</v>
      </c>
      <c r="L8" s="18">
        <f t="shared" si="119"/>
        <v>1.0013570557869653</v>
      </c>
      <c r="M8" s="22">
        <v>82960</v>
      </c>
      <c r="N8" s="22">
        <v>90032.15</v>
      </c>
      <c r="O8" s="22">
        <v>92817.48</v>
      </c>
      <c r="P8" s="18">
        <f t="shared" si="102"/>
        <v>1.0852477097396336</v>
      </c>
      <c r="Q8" s="18">
        <f t="shared" si="120"/>
        <v>0.96999132060038684</v>
      </c>
      <c r="R8" s="22">
        <v>0</v>
      </c>
      <c r="S8" s="22">
        <v>0</v>
      </c>
      <c r="T8" s="22">
        <v>0</v>
      </c>
      <c r="U8" s="18" t="str">
        <f>IF(S8&lt;=0," ",IF(R8&lt;=0," ",IF(S8/R8*100&gt;200,"СВ.200",S8/R8)))</f>
        <v xml:space="preserve"> </v>
      </c>
      <c r="V8" s="18" t="str">
        <f>IF(S8=0," ",IF(S8/T8*100&gt;200,"св.200",S8/T8))</f>
        <v xml:space="preserve"> </v>
      </c>
      <c r="W8" s="22">
        <v>1300</v>
      </c>
      <c r="X8" s="22">
        <v>1319.99</v>
      </c>
      <c r="Y8" s="22">
        <v>385.2</v>
      </c>
      <c r="Z8" s="18">
        <f t="shared" si="104"/>
        <v>1.0153769230769232</v>
      </c>
      <c r="AA8" s="18" t="str">
        <f t="shared" si="121"/>
        <v>св.200</v>
      </c>
      <c r="AB8" s="22">
        <v>62850</v>
      </c>
      <c r="AC8" s="22">
        <v>63144.54</v>
      </c>
      <c r="AD8" s="22">
        <v>67540.66</v>
      </c>
      <c r="AE8" s="18">
        <f t="shared" si="105"/>
        <v>1.0046863961813843</v>
      </c>
      <c r="AF8" s="18">
        <f t="shared" si="122"/>
        <v>0.93491150367793263</v>
      </c>
      <c r="AG8" s="22">
        <v>259555</v>
      </c>
      <c r="AH8" s="22">
        <v>262417.11</v>
      </c>
      <c r="AI8" s="22">
        <v>254102.46</v>
      </c>
      <c r="AJ8" s="18">
        <f t="shared" si="106"/>
        <v>1.0110269884995473</v>
      </c>
      <c r="AK8" s="18">
        <f t="shared" si="123"/>
        <v>1.0327216430726409</v>
      </c>
      <c r="AL8" s="22">
        <v>2200</v>
      </c>
      <c r="AM8" s="22">
        <v>2200</v>
      </c>
      <c r="AN8" s="22">
        <v>3700</v>
      </c>
      <c r="AO8" s="18">
        <f>IF(AM8&lt;=0," ",IF(AL8&lt;=0," ",IF(AM8/AL8*100&gt;200,"СВ.200",AM8/AL8)))</f>
        <v>1</v>
      </c>
      <c r="AP8" s="18">
        <f t="shared" si="124"/>
        <v>0.59459459459459463</v>
      </c>
      <c r="AQ8" s="7">
        <v>95700</v>
      </c>
      <c r="AR8" s="7">
        <v>95786.75</v>
      </c>
      <c r="AS8" s="7">
        <v>74641.009999999995</v>
      </c>
      <c r="AT8" s="18">
        <f t="shared" si="107"/>
        <v>1.0009064785788924</v>
      </c>
      <c r="AU8" s="18">
        <f t="shared" si="125"/>
        <v>1.2832992211654157</v>
      </c>
      <c r="AV8" s="22">
        <v>0</v>
      </c>
      <c r="AW8" s="22">
        <v>0</v>
      </c>
      <c r="AX8" s="22">
        <v>0</v>
      </c>
      <c r="AY8" s="18" t="str">
        <f t="shared" si="108"/>
        <v xml:space="preserve"> </v>
      </c>
      <c r="AZ8" s="18" t="str">
        <f t="shared" si="126"/>
        <v xml:space="preserve"> </v>
      </c>
      <c r="BA8" s="22">
        <v>40400</v>
      </c>
      <c r="BB8" s="22">
        <v>40474.25</v>
      </c>
      <c r="BC8" s="22">
        <v>8718.27</v>
      </c>
      <c r="BD8" s="18">
        <f t="shared" si="127"/>
        <v>1.0018378712871288</v>
      </c>
      <c r="BE8" s="18" t="str">
        <f t="shared" si="128"/>
        <v>св.200</v>
      </c>
      <c r="BF8" s="22">
        <v>0</v>
      </c>
      <c r="BG8" s="22">
        <v>0</v>
      </c>
      <c r="BH8" s="22"/>
      <c r="BI8" s="18" t="str">
        <f t="shared" si="109"/>
        <v xml:space="preserve"> </v>
      </c>
      <c r="BJ8" s="18" t="str">
        <f t="shared" si="129"/>
        <v xml:space="preserve"> </v>
      </c>
      <c r="BK8" s="22">
        <v>0</v>
      </c>
      <c r="BL8" s="22">
        <v>0</v>
      </c>
      <c r="BM8" s="22"/>
      <c r="BN8" s="18" t="str">
        <f>IF(BL8&lt;=0," ",IF(BK8&lt;=0," ",IF(BL8/BK8*100&gt;200,"СВ.200",BL8/BK8)))</f>
        <v xml:space="preserve"> </v>
      </c>
      <c r="BO8" s="18" t="str">
        <f t="shared" si="130"/>
        <v xml:space="preserve"> </v>
      </c>
      <c r="BP8" s="22">
        <v>0</v>
      </c>
      <c r="BQ8" s="22">
        <v>0</v>
      </c>
      <c r="BR8" s="22"/>
      <c r="BS8" s="18" t="str">
        <f t="shared" si="131"/>
        <v xml:space="preserve"> </v>
      </c>
      <c r="BT8" s="18" t="str">
        <f t="shared" si="111"/>
        <v xml:space="preserve"> </v>
      </c>
      <c r="BU8" s="22">
        <v>55300</v>
      </c>
      <c r="BV8" s="22">
        <v>55312.5</v>
      </c>
      <c r="BW8" s="22">
        <v>61635.98</v>
      </c>
      <c r="BX8" s="18">
        <f t="shared" si="112"/>
        <v>1.0002260397830018</v>
      </c>
      <c r="BY8" s="18">
        <f t="shared" si="132"/>
        <v>0.89740602810241676</v>
      </c>
      <c r="BZ8" s="22">
        <v>0</v>
      </c>
      <c r="CA8" s="22">
        <v>0</v>
      </c>
      <c r="CB8" s="22"/>
      <c r="CC8" s="18" t="str">
        <f t="shared" si="113"/>
        <v xml:space="preserve"> </v>
      </c>
      <c r="CD8" s="18" t="str">
        <f t="shared" si="133"/>
        <v xml:space="preserve"> </v>
      </c>
      <c r="CE8" s="17">
        <v>0</v>
      </c>
      <c r="CF8" s="17">
        <v>0</v>
      </c>
      <c r="CG8" s="17">
        <v>4286.76</v>
      </c>
      <c r="CH8" s="18" t="str">
        <f t="shared" si="134"/>
        <v xml:space="preserve"> </v>
      </c>
      <c r="CI8" s="18">
        <f t="shared" si="146"/>
        <v>0</v>
      </c>
      <c r="CJ8" s="22">
        <v>0</v>
      </c>
      <c r="CK8" s="22">
        <v>0</v>
      </c>
      <c r="CL8" s="22"/>
      <c r="CM8" s="18" t="str">
        <f t="shared" si="135"/>
        <v xml:space="preserve"> </v>
      </c>
      <c r="CN8" s="18" t="str">
        <f t="shared" si="136"/>
        <v xml:space="preserve"> </v>
      </c>
      <c r="CO8" s="22">
        <v>0</v>
      </c>
      <c r="CP8" s="22">
        <v>0</v>
      </c>
      <c r="CQ8" s="22">
        <v>4286.76</v>
      </c>
      <c r="CR8" s="18" t="str">
        <f t="shared" si="137"/>
        <v xml:space="preserve"> </v>
      </c>
      <c r="CS8" s="18">
        <f t="shared" si="138"/>
        <v>0</v>
      </c>
      <c r="CT8" s="22">
        <v>0</v>
      </c>
      <c r="CU8" s="22">
        <v>0</v>
      </c>
      <c r="CV8" s="22"/>
      <c r="CW8" s="18" t="str">
        <f t="shared" si="139"/>
        <v xml:space="preserve"> </v>
      </c>
      <c r="CX8" s="18" t="str">
        <f t="shared" si="140"/>
        <v xml:space="preserve"> </v>
      </c>
      <c r="CY8" s="22">
        <v>0</v>
      </c>
      <c r="CZ8" s="22">
        <v>0</v>
      </c>
      <c r="DA8" s="22"/>
      <c r="DB8" s="18" t="str">
        <f t="shared" si="114"/>
        <v xml:space="preserve"> </v>
      </c>
      <c r="DC8" s="18" t="str">
        <f t="shared" si="141"/>
        <v xml:space="preserve"> </v>
      </c>
      <c r="DD8" s="22">
        <v>0</v>
      </c>
      <c r="DE8" s="22">
        <v>0</v>
      </c>
      <c r="DF8" s="22"/>
      <c r="DG8" s="18" t="str">
        <f t="shared" si="115"/>
        <v xml:space="preserve"> </v>
      </c>
      <c r="DH8" s="18" t="str">
        <f t="shared" si="142"/>
        <v xml:space="preserve"> </v>
      </c>
      <c r="DI8" s="22">
        <v>0</v>
      </c>
      <c r="DJ8" s="22"/>
      <c r="DK8" s="18" t="str">
        <f t="shared" si="143"/>
        <v xml:space="preserve"> </v>
      </c>
      <c r="DL8" s="22">
        <v>0</v>
      </c>
      <c r="DM8" s="22">
        <v>0</v>
      </c>
      <c r="DN8" s="22"/>
      <c r="DO8" s="18" t="str">
        <f t="shared" si="116"/>
        <v xml:space="preserve"> </v>
      </c>
      <c r="DP8" s="18" t="str">
        <f t="shared" si="144"/>
        <v xml:space="preserve"> </v>
      </c>
      <c r="DQ8" s="38">
        <v>0</v>
      </c>
      <c r="DR8" s="38">
        <v>0</v>
      </c>
      <c r="DS8" s="22"/>
      <c r="DT8" s="18" t="str">
        <f t="shared" si="117"/>
        <v xml:space="preserve"> </v>
      </c>
      <c r="DU8" s="18" t="str">
        <f t="shared" si="145"/>
        <v xml:space="preserve"> </v>
      </c>
    </row>
    <row r="9" spans="1:125" s="13" customFormat="1" ht="15.75" customHeight="1" outlineLevel="1" x14ac:dyDescent="0.25">
      <c r="A9" s="12">
        <v>4</v>
      </c>
      <c r="B9" s="6" t="s">
        <v>83</v>
      </c>
      <c r="C9" s="17">
        <v>160078.73000000001</v>
      </c>
      <c r="D9" s="17">
        <v>174357</v>
      </c>
      <c r="E9" s="17">
        <v>261676.38</v>
      </c>
      <c r="F9" s="18">
        <f t="shared" si="118"/>
        <v>1.0891952978387571</v>
      </c>
      <c r="G9" s="18">
        <f t="shared" si="100"/>
        <v>0.66630775005371135</v>
      </c>
      <c r="H9" s="11">
        <v>100000</v>
      </c>
      <c r="I9" s="11">
        <v>105897.44</v>
      </c>
      <c r="J9" s="11">
        <v>109278.34999999999</v>
      </c>
      <c r="K9" s="18">
        <f t="shared" si="101"/>
        <v>1.0589744000000001</v>
      </c>
      <c r="L9" s="18">
        <f t="shared" si="119"/>
        <v>0.96906148381632784</v>
      </c>
      <c r="M9" s="22">
        <v>20000</v>
      </c>
      <c r="N9" s="22">
        <v>22445.83</v>
      </c>
      <c r="O9" s="22">
        <v>23433.45</v>
      </c>
      <c r="P9" s="18">
        <f t="shared" si="102"/>
        <v>1.1222915</v>
      </c>
      <c r="Q9" s="18">
        <f t="shared" si="120"/>
        <v>0.95785426388346573</v>
      </c>
      <c r="R9" s="22">
        <v>0</v>
      </c>
      <c r="S9" s="22">
        <v>0</v>
      </c>
      <c r="T9" s="22">
        <v>0</v>
      </c>
      <c r="U9" s="18" t="str">
        <f>IF(S9&lt;=0," ",IF(R9&lt;=0," ",IF(S9/R9*100&gt;200,"СВ.200",S9/R9)))</f>
        <v xml:space="preserve"> </v>
      </c>
      <c r="V9" s="18" t="str">
        <f>IF(S9=0," ",IF(S9/T9*100&gt;200,"св.200",S9/T9))</f>
        <v xml:space="preserve"> </v>
      </c>
      <c r="W9" s="22">
        <v>0</v>
      </c>
      <c r="X9" s="22">
        <v>0</v>
      </c>
      <c r="Y9" s="22"/>
      <c r="Z9" s="18" t="str">
        <f t="shared" si="104"/>
        <v xml:space="preserve"> </v>
      </c>
      <c r="AA9" s="18" t="str">
        <f t="shared" si="121"/>
        <v xml:space="preserve"> </v>
      </c>
      <c r="AB9" s="22">
        <v>7000</v>
      </c>
      <c r="AC9" s="22">
        <v>4788.7</v>
      </c>
      <c r="AD9" s="22">
        <v>6416.5</v>
      </c>
      <c r="AE9" s="18">
        <f t="shared" si="105"/>
        <v>0.68409999999999993</v>
      </c>
      <c r="AF9" s="18">
        <f t="shared" si="122"/>
        <v>0.74631029377386426</v>
      </c>
      <c r="AG9" s="22">
        <v>70000</v>
      </c>
      <c r="AH9" s="22">
        <v>78662.91</v>
      </c>
      <c r="AI9" s="22">
        <v>79428.399999999994</v>
      </c>
      <c r="AJ9" s="18">
        <f t="shared" si="106"/>
        <v>1.1237558571428572</v>
      </c>
      <c r="AK9" s="18">
        <f t="shared" si="123"/>
        <v>0.99036251517089613</v>
      </c>
      <c r="AL9" s="22">
        <v>3000</v>
      </c>
      <c r="AM9" s="22">
        <v>0</v>
      </c>
      <c r="AN9" s="22">
        <v>0</v>
      </c>
      <c r="AO9" s="18" t="str">
        <f>IF(AM9&lt;=0," ",IF(AL9&lt;=0," ",IF(AM9/AL9*100&gt;200,"СВ.200",AM9/AL9)))</f>
        <v xml:space="preserve"> </v>
      </c>
      <c r="AP9" s="18" t="str">
        <f>IF(AM9=0," ",IF(AM9/AN9*100&gt;200,"св.200",AM9/AN9))</f>
        <v xml:space="preserve"> </v>
      </c>
      <c r="AQ9" s="7">
        <v>60078.729999999996</v>
      </c>
      <c r="AR9" s="7">
        <v>68459.56</v>
      </c>
      <c r="AS9" s="7">
        <v>152398.03</v>
      </c>
      <c r="AT9" s="18">
        <f t="shared" si="107"/>
        <v>1.1394974560880364</v>
      </c>
      <c r="AU9" s="18">
        <f>IF(AR9=0," ",IF(AR9/AS9*100&gt;200,"св.200",AR9/AS9))</f>
        <v>0.44921551807461024</v>
      </c>
      <c r="AV9" s="22">
        <v>0</v>
      </c>
      <c r="AW9" s="22">
        <v>0</v>
      </c>
      <c r="AX9" s="22">
        <v>0</v>
      </c>
      <c r="AY9" s="18" t="str">
        <f t="shared" si="108"/>
        <v xml:space="preserve"> </v>
      </c>
      <c r="AZ9" s="18" t="str">
        <f t="shared" si="126"/>
        <v xml:space="preserve"> </v>
      </c>
      <c r="BA9" s="22">
        <v>27870.39</v>
      </c>
      <c r="BB9" s="22">
        <v>36191.22</v>
      </c>
      <c r="BC9" s="22">
        <v>51756.29</v>
      </c>
      <c r="BD9" s="18">
        <f t="shared" si="127"/>
        <v>1.2985544873968395</v>
      </c>
      <c r="BE9" s="18">
        <f t="shared" si="128"/>
        <v>0.69926225392121422</v>
      </c>
      <c r="BF9" s="22">
        <v>0</v>
      </c>
      <c r="BG9" s="22">
        <v>0</v>
      </c>
      <c r="BH9" s="22"/>
      <c r="BI9" s="18" t="str">
        <f t="shared" si="109"/>
        <v xml:space="preserve"> </v>
      </c>
      <c r="BJ9" s="18" t="str">
        <f t="shared" si="129"/>
        <v xml:space="preserve"> </v>
      </c>
      <c r="BK9" s="22">
        <v>0</v>
      </c>
      <c r="BL9" s="22">
        <v>0</v>
      </c>
      <c r="BM9" s="22"/>
      <c r="BN9" s="18" t="str">
        <f>IF(BL9&lt;=0," ",IF(BK9&lt;=0," ",IF(BL9/BK9*100&gt;200,"СВ.200",BL9/BK9)))</f>
        <v xml:space="preserve"> </v>
      </c>
      <c r="BO9" s="18" t="str">
        <f t="shared" si="130"/>
        <v xml:space="preserve"> </v>
      </c>
      <c r="BP9" s="22">
        <v>0</v>
      </c>
      <c r="BQ9" s="22">
        <v>0</v>
      </c>
      <c r="BR9" s="22"/>
      <c r="BS9" s="18" t="str">
        <f t="shared" si="131"/>
        <v xml:space="preserve"> </v>
      </c>
      <c r="BT9" s="18" t="str">
        <f>IF(BQ9=0," ",IF(BQ9/BR9*100&gt;200,"св.200",BQ9/BR9))</f>
        <v xml:space="preserve"> </v>
      </c>
      <c r="BU9" s="22">
        <v>10000</v>
      </c>
      <c r="BV9" s="22">
        <v>10060</v>
      </c>
      <c r="BW9" s="22">
        <v>10000</v>
      </c>
      <c r="BX9" s="18">
        <f t="shared" si="112"/>
        <v>1.006</v>
      </c>
      <c r="BY9" s="18">
        <f>IF(BV9=0," ",IF(BV9/BW9*100&gt;200,"св.200",BV9/BW9))</f>
        <v>1.006</v>
      </c>
      <c r="BZ9" s="22">
        <v>0</v>
      </c>
      <c r="CA9" s="22">
        <v>0</v>
      </c>
      <c r="CB9" s="22"/>
      <c r="CC9" s="18" t="str">
        <f t="shared" si="113"/>
        <v xml:space="preserve"> </v>
      </c>
      <c r="CD9" s="18" t="str">
        <f t="shared" si="133"/>
        <v xml:space="preserve"> </v>
      </c>
      <c r="CE9" s="17">
        <v>0</v>
      </c>
      <c r="CF9" s="17">
        <v>0</v>
      </c>
      <c r="CG9" s="17">
        <v>20509.11</v>
      </c>
      <c r="CH9" s="18" t="str">
        <f t="shared" si="134"/>
        <v xml:space="preserve"> </v>
      </c>
      <c r="CI9" s="18">
        <f t="shared" si="146"/>
        <v>0</v>
      </c>
      <c r="CJ9" s="22">
        <v>0</v>
      </c>
      <c r="CK9" s="22">
        <v>0</v>
      </c>
      <c r="CL9" s="22"/>
      <c r="CM9" s="18" t="str">
        <f t="shared" si="135"/>
        <v xml:space="preserve"> </v>
      </c>
      <c r="CN9" s="18" t="str">
        <f t="shared" si="136"/>
        <v xml:space="preserve"> </v>
      </c>
      <c r="CO9" s="22">
        <v>0</v>
      </c>
      <c r="CP9" s="22">
        <v>0</v>
      </c>
      <c r="CQ9" s="22">
        <v>20509.11</v>
      </c>
      <c r="CR9" s="18" t="str">
        <f t="shared" si="137"/>
        <v xml:space="preserve"> </v>
      </c>
      <c r="CS9" s="18">
        <f t="shared" si="138"/>
        <v>0</v>
      </c>
      <c r="CT9" s="22">
        <v>0</v>
      </c>
      <c r="CU9" s="22">
        <v>0</v>
      </c>
      <c r="CV9" s="22"/>
      <c r="CW9" s="18" t="str">
        <f t="shared" si="139"/>
        <v xml:space="preserve"> </v>
      </c>
      <c r="CX9" s="18" t="str">
        <f t="shared" si="140"/>
        <v xml:space="preserve"> </v>
      </c>
      <c r="CY9" s="22">
        <v>0</v>
      </c>
      <c r="CZ9" s="22">
        <v>0</v>
      </c>
      <c r="DA9" s="22"/>
      <c r="DB9" s="18" t="str">
        <f t="shared" si="114"/>
        <v xml:space="preserve"> </v>
      </c>
      <c r="DC9" s="18" t="str">
        <f t="shared" si="141"/>
        <v xml:space="preserve"> </v>
      </c>
      <c r="DD9" s="22">
        <v>0</v>
      </c>
      <c r="DE9" s="22">
        <v>0</v>
      </c>
      <c r="DF9" s="22"/>
      <c r="DG9" s="18" t="str">
        <f t="shared" si="115"/>
        <v xml:space="preserve"> </v>
      </c>
      <c r="DH9" s="18" t="str">
        <f t="shared" si="142"/>
        <v xml:space="preserve"> </v>
      </c>
      <c r="DI9" s="22">
        <v>0</v>
      </c>
      <c r="DJ9" s="22"/>
      <c r="DK9" s="18" t="str">
        <f t="shared" si="143"/>
        <v xml:space="preserve"> </v>
      </c>
      <c r="DL9" s="22">
        <v>0</v>
      </c>
      <c r="DM9" s="22">
        <v>0</v>
      </c>
      <c r="DN9" s="22">
        <v>70132.63</v>
      </c>
      <c r="DO9" s="18" t="str">
        <f t="shared" si="116"/>
        <v xml:space="preserve"> </v>
      </c>
      <c r="DP9" s="18">
        <f t="shared" si="144"/>
        <v>0</v>
      </c>
      <c r="DQ9" s="38">
        <v>22208.34</v>
      </c>
      <c r="DR9" s="38">
        <v>22208.34</v>
      </c>
      <c r="DS9" s="22"/>
      <c r="DT9" s="18">
        <f t="shared" si="117"/>
        <v>1</v>
      </c>
      <c r="DU9" s="18" t="str">
        <f t="shared" si="145"/>
        <v xml:space="preserve"> </v>
      </c>
    </row>
    <row r="10" spans="1:125" s="54" customFormat="1" ht="15.75" x14ac:dyDescent="0.2">
      <c r="A10" s="48"/>
      <c r="B10" s="49" t="s">
        <v>136</v>
      </c>
      <c r="C10" s="55">
        <f>SUM(C11:C16)</f>
        <v>42518858.439999998</v>
      </c>
      <c r="D10" s="55">
        <f t="shared" ref="D10" si="147">SUM(D11:D16)</f>
        <v>45392653.140000001</v>
      </c>
      <c r="E10" s="55">
        <v>40885161.149999999</v>
      </c>
      <c r="F10" s="51">
        <f t="shared" si="118"/>
        <v>1.0675887078213853</v>
      </c>
      <c r="G10" s="51">
        <f t="shared" si="100"/>
        <v>1.1102476268459076</v>
      </c>
      <c r="H10" s="50">
        <v>39598487.560000002</v>
      </c>
      <c r="I10" s="50">
        <v>41609152.629999995</v>
      </c>
      <c r="J10" s="50">
        <v>37916941.300000004</v>
      </c>
      <c r="K10" s="51">
        <f t="shared" si="101"/>
        <v>1.0507763097505534</v>
      </c>
      <c r="L10" s="51">
        <f t="shared" si="119"/>
        <v>1.0973762968058816</v>
      </c>
      <c r="M10" s="50">
        <f>SUM(M11:M16)</f>
        <v>28302957.390000001</v>
      </c>
      <c r="N10" s="50">
        <v>30327749.509999994</v>
      </c>
      <c r="O10" s="50">
        <v>28000382.440000001</v>
      </c>
      <c r="P10" s="51">
        <f t="shared" si="102"/>
        <v>1.0715399487092254</v>
      </c>
      <c r="Q10" s="51">
        <f t="shared" si="120"/>
        <v>1.0831191172116001</v>
      </c>
      <c r="R10" s="50">
        <f>SUM(R11:R16)</f>
        <v>2086390</v>
      </c>
      <c r="S10" s="50">
        <f>SUM(S11:S16)</f>
        <v>2381697.2999999998</v>
      </c>
      <c r="T10" s="50">
        <f>SUM(T11:T16)</f>
        <v>1934025.02</v>
      </c>
      <c r="U10" s="51">
        <f t="shared" si="103"/>
        <v>1.1415398367515182</v>
      </c>
      <c r="V10" s="51">
        <f t="shared" ref="V10:V63" si="148">IF(T10=0," ",IF(S10/T10*100&gt;200,"св.200",S10/T10))</f>
        <v>1.2314718141547103</v>
      </c>
      <c r="W10" s="50">
        <f>SUM(W11:W16)</f>
        <v>46057.25</v>
      </c>
      <c r="X10" s="50">
        <f>SUM(X11:X16)</f>
        <v>45064.12</v>
      </c>
      <c r="Y10" s="50">
        <v>3378.9699999999993</v>
      </c>
      <c r="Z10" s="51">
        <f t="shared" si="104"/>
        <v>0.9784370538840248</v>
      </c>
      <c r="AA10" s="51" t="str">
        <f>IF(Y10=0," ",IF(X10/Y10*100&gt;200,"св.200",X10/Y10))</f>
        <v>св.200</v>
      </c>
      <c r="AB10" s="50">
        <v>1417185.94</v>
      </c>
      <c r="AC10" s="50">
        <v>1778282.44</v>
      </c>
      <c r="AD10" s="50">
        <f>SUM(AD11:AD16)</f>
        <v>1219593.2499999998</v>
      </c>
      <c r="AE10" s="51">
        <f t="shared" si="105"/>
        <v>1.2547982518087923</v>
      </c>
      <c r="AF10" s="51">
        <f t="shared" si="122"/>
        <v>1.4580946885365267</v>
      </c>
      <c r="AG10" s="50">
        <v>7745896.9800000004</v>
      </c>
      <c r="AH10" s="50">
        <v>7076359.2599999998</v>
      </c>
      <c r="AI10" s="50">
        <f>SUM(AI11:AI16)</f>
        <v>6759561.6200000001</v>
      </c>
      <c r="AJ10" s="51">
        <f t="shared" si="106"/>
        <v>0.91356227410088786</v>
      </c>
      <c r="AK10" s="51">
        <f t="shared" si="123"/>
        <v>1.0468665954701364</v>
      </c>
      <c r="AL10" s="50">
        <v>0</v>
      </c>
      <c r="AM10" s="50">
        <v>0</v>
      </c>
      <c r="AN10" s="50">
        <f>SUM(AN11:AN16)</f>
        <v>0</v>
      </c>
      <c r="AO10" s="56">
        <f>SUM(AO11:AO16)</f>
        <v>0</v>
      </c>
      <c r="AP10" s="51" t="str">
        <f t="shared" si="124"/>
        <v xml:space="preserve"> </v>
      </c>
      <c r="AQ10" s="50">
        <v>2920370.88</v>
      </c>
      <c r="AR10" s="50">
        <v>3783500.5100000002</v>
      </c>
      <c r="AS10" s="50">
        <v>2968219.8500000006</v>
      </c>
      <c r="AT10" s="51">
        <f t="shared" si="107"/>
        <v>1.2955547995328596</v>
      </c>
      <c r="AU10" s="51">
        <f t="shared" si="125"/>
        <v>1.2746699035787392</v>
      </c>
      <c r="AV10" s="50">
        <v>385000</v>
      </c>
      <c r="AW10" s="50">
        <v>502263.81999999995</v>
      </c>
      <c r="AX10" s="50">
        <v>90840.61</v>
      </c>
      <c r="AY10" s="51">
        <f t="shared" si="108"/>
        <v>1.3045813506493504</v>
      </c>
      <c r="AZ10" s="51" t="str">
        <f t="shared" si="126"/>
        <v>св.200</v>
      </c>
      <c r="BA10" s="50">
        <v>1128705.49</v>
      </c>
      <c r="BB10" s="50">
        <v>1615281.34</v>
      </c>
      <c r="BC10" s="50">
        <v>146774.28</v>
      </c>
      <c r="BD10" s="51">
        <f t="shared" si="127"/>
        <v>1.4310919494154317</v>
      </c>
      <c r="BE10" s="51" t="str">
        <f t="shared" si="128"/>
        <v>св.200</v>
      </c>
      <c r="BF10" s="50">
        <v>158550</v>
      </c>
      <c r="BG10" s="50">
        <v>121240.93</v>
      </c>
      <c r="BH10" s="50">
        <v>215018.16999999998</v>
      </c>
      <c r="BI10" s="51">
        <f t="shared" si="109"/>
        <v>0.76468577735730048</v>
      </c>
      <c r="BJ10" s="51">
        <f t="shared" si="129"/>
        <v>0.56386364929066224</v>
      </c>
      <c r="BK10" s="50">
        <v>463164.61</v>
      </c>
      <c r="BL10" s="50">
        <v>441501.25</v>
      </c>
      <c r="BM10" s="50">
        <v>452574.33</v>
      </c>
      <c r="BN10" s="51">
        <f t="shared" ref="BN10:BN16" si="149">IF(BL10&lt;=0," ",IF(BK10&lt;=0," ",IF(BL10/BK10*100&gt;200,"СВ.200",BL10/BK10)))</f>
        <v>0.95322751451152543</v>
      </c>
      <c r="BO10" s="51">
        <f t="shared" si="130"/>
        <v>0.97553312402848824</v>
      </c>
      <c r="BP10" s="50">
        <v>0</v>
      </c>
      <c r="BQ10" s="50">
        <v>0</v>
      </c>
      <c r="BR10" s="50">
        <v>0</v>
      </c>
      <c r="BS10" s="51" t="str">
        <f t="shared" si="131"/>
        <v xml:space="preserve"> </v>
      </c>
      <c r="BT10" s="51" t="str">
        <f t="shared" si="111"/>
        <v xml:space="preserve"> </v>
      </c>
      <c r="BU10" s="50">
        <v>184173.2</v>
      </c>
      <c r="BV10" s="50">
        <v>497188.27999999997</v>
      </c>
      <c r="BW10" s="50">
        <v>625870.21</v>
      </c>
      <c r="BX10" s="51" t="str">
        <f t="shared" si="112"/>
        <v>СВ.200</v>
      </c>
      <c r="BY10" s="51">
        <f t="shared" si="132"/>
        <v>0.79439518298849854</v>
      </c>
      <c r="BZ10" s="50">
        <v>6979.5</v>
      </c>
      <c r="CA10" s="50">
        <v>6979.5</v>
      </c>
      <c r="CB10" s="50">
        <v>400863.58999999997</v>
      </c>
      <c r="CC10" s="51">
        <f t="shared" si="113"/>
        <v>1</v>
      </c>
      <c r="CD10" s="51">
        <f t="shared" si="133"/>
        <v>1.7411159741397318E-2</v>
      </c>
      <c r="CE10" s="55">
        <v>197346.88</v>
      </c>
      <c r="CF10" s="55">
        <v>202359.78</v>
      </c>
      <c r="CG10" s="55">
        <v>539601.55000000005</v>
      </c>
      <c r="CH10" s="51">
        <f t="shared" si="134"/>
        <v>1.0254014656831665</v>
      </c>
      <c r="CI10" s="51">
        <f t="shared" si="146"/>
        <v>0.37501704730092045</v>
      </c>
      <c r="CJ10" s="50">
        <v>197346.88</v>
      </c>
      <c r="CK10" s="50">
        <v>202359.78</v>
      </c>
      <c r="CL10" s="50">
        <v>195264.55</v>
      </c>
      <c r="CM10" s="51">
        <f t="shared" si="135"/>
        <v>1.0254014656831665</v>
      </c>
      <c r="CN10" s="51">
        <f t="shared" si="136"/>
        <v>1.0363364983556924</v>
      </c>
      <c r="CO10" s="50">
        <v>0</v>
      </c>
      <c r="CP10" s="50">
        <v>0</v>
      </c>
      <c r="CQ10" s="50">
        <v>344337</v>
      </c>
      <c r="CR10" s="51" t="str">
        <f t="shared" si="137"/>
        <v xml:space="preserve"> </v>
      </c>
      <c r="CS10" s="51">
        <f t="shared" si="138"/>
        <v>0</v>
      </c>
      <c r="CT10" s="50">
        <v>0</v>
      </c>
      <c r="CU10" s="50">
        <v>0</v>
      </c>
      <c r="CV10" s="50">
        <v>0</v>
      </c>
      <c r="CW10" s="53" t="str">
        <f t="shared" si="139"/>
        <v xml:space="preserve"> </v>
      </c>
      <c r="CX10" s="53" t="str">
        <f t="shared" si="140"/>
        <v xml:space="preserve"> </v>
      </c>
      <c r="CY10" s="50">
        <v>0</v>
      </c>
      <c r="CZ10" s="50">
        <v>0</v>
      </c>
      <c r="DA10" s="50">
        <v>0</v>
      </c>
      <c r="DB10" s="51" t="str">
        <f t="shared" si="114"/>
        <v xml:space="preserve"> </v>
      </c>
      <c r="DC10" s="51" t="str">
        <f t="shared" si="141"/>
        <v xml:space="preserve"> </v>
      </c>
      <c r="DD10" s="50">
        <v>87801.94</v>
      </c>
      <c r="DE10" s="50">
        <v>87801.94</v>
      </c>
      <c r="DF10" s="50">
        <v>375533.11</v>
      </c>
      <c r="DG10" s="51">
        <f t="shared" si="115"/>
        <v>1</v>
      </c>
      <c r="DH10" s="51">
        <f t="shared" si="142"/>
        <v>0.23380612164930012</v>
      </c>
      <c r="DI10" s="50">
        <v>0</v>
      </c>
      <c r="DJ10" s="50">
        <v>0</v>
      </c>
      <c r="DK10" s="51" t="str">
        <f t="shared" si="143"/>
        <v xml:space="preserve"> </v>
      </c>
      <c r="DL10" s="50">
        <v>146888</v>
      </c>
      <c r="DM10" s="50">
        <v>146888</v>
      </c>
      <c r="DN10" s="50">
        <v>65854</v>
      </c>
      <c r="DO10" s="51">
        <f t="shared" si="116"/>
        <v>1</v>
      </c>
      <c r="DP10" s="51" t="str">
        <f t="shared" si="144"/>
        <v>св.200</v>
      </c>
      <c r="DQ10" s="50">
        <v>161761.26</v>
      </c>
      <c r="DR10" s="50">
        <v>161995.66999999998</v>
      </c>
      <c r="DS10" s="50">
        <v>55290</v>
      </c>
      <c r="DT10" s="51">
        <f t="shared" si="117"/>
        <v>1.001449110868696</v>
      </c>
      <c r="DU10" s="51" t="str">
        <f t="shared" si="145"/>
        <v>св.200</v>
      </c>
    </row>
    <row r="11" spans="1:125" s="13" customFormat="1" ht="15.75" customHeight="1" outlineLevel="1" x14ac:dyDescent="0.25">
      <c r="A11" s="12">
        <v>5</v>
      </c>
      <c r="B11" s="6" t="s">
        <v>53</v>
      </c>
      <c r="C11" s="17">
        <v>14949842.58</v>
      </c>
      <c r="D11" s="17">
        <v>17726134.559999999</v>
      </c>
      <c r="E11" s="17">
        <v>16683261.43</v>
      </c>
      <c r="F11" s="18">
        <f t="shared" si="118"/>
        <v>1.1857071046162144</v>
      </c>
      <c r="G11" s="18">
        <f t="shared" si="100"/>
        <v>1.0625101473339436</v>
      </c>
      <c r="H11" s="11">
        <v>14460800</v>
      </c>
      <c r="I11" s="11">
        <v>17044124.240000002</v>
      </c>
      <c r="J11" s="11">
        <v>15857727.65</v>
      </c>
      <c r="K11" s="18">
        <f t="shared" si="101"/>
        <v>1.1786432451869884</v>
      </c>
      <c r="L11" s="18">
        <f t="shared" si="119"/>
        <v>1.0748150438817758</v>
      </c>
      <c r="M11" s="22">
        <v>12000000</v>
      </c>
      <c r="N11" s="22">
        <v>14601653.76</v>
      </c>
      <c r="O11" s="22">
        <v>13520757.66</v>
      </c>
      <c r="P11" s="18">
        <f t="shared" si="102"/>
        <v>1.21680448</v>
      </c>
      <c r="Q11" s="18">
        <f t="shared" si="120"/>
        <v>1.0799434563639683</v>
      </c>
      <c r="R11" s="22">
        <v>724800</v>
      </c>
      <c r="S11" s="22">
        <v>836392.4</v>
      </c>
      <c r="T11" s="22">
        <v>701149.23</v>
      </c>
      <c r="U11" s="18">
        <f t="shared" si="103"/>
        <v>1.1539630242825607</v>
      </c>
      <c r="V11" s="18">
        <f t="shared" si="148"/>
        <v>1.192887853560076</v>
      </c>
      <c r="W11" s="22">
        <v>0</v>
      </c>
      <c r="X11" s="22">
        <v>0</v>
      </c>
      <c r="Y11" s="22"/>
      <c r="Z11" s="18" t="str">
        <f t="shared" si="104"/>
        <v xml:space="preserve"> </v>
      </c>
      <c r="AA11" s="18" t="str">
        <f t="shared" si="121"/>
        <v xml:space="preserve"> </v>
      </c>
      <c r="AB11" s="22">
        <v>397000</v>
      </c>
      <c r="AC11" s="22">
        <v>405187.37</v>
      </c>
      <c r="AD11" s="22">
        <v>302050.15999999997</v>
      </c>
      <c r="AE11" s="18">
        <f t="shared" si="105"/>
        <v>1.0206230982367759</v>
      </c>
      <c r="AF11" s="18">
        <f t="shared" si="122"/>
        <v>1.3414572268394098</v>
      </c>
      <c r="AG11" s="22">
        <v>1339000</v>
      </c>
      <c r="AH11" s="22">
        <v>1200890.71</v>
      </c>
      <c r="AI11" s="22">
        <v>1333770.6000000001</v>
      </c>
      <c r="AJ11" s="18">
        <f t="shared" si="106"/>
        <v>0.89685639283047047</v>
      </c>
      <c r="AK11" s="18">
        <f t="shared" si="123"/>
        <v>0.90037275525491411</v>
      </c>
      <c r="AL11" s="22">
        <v>0</v>
      </c>
      <c r="AM11" s="22">
        <v>0</v>
      </c>
      <c r="AN11" s="22">
        <v>0</v>
      </c>
      <c r="AO11" s="18" t="str">
        <f>IF(AM11&lt;=0," ",IF(AL11&lt;=0," ",IF(AM11/AL11*100&gt;200,"СВ.200",AM11/AL11)))</f>
        <v xml:space="preserve"> </v>
      </c>
      <c r="AP11" s="18" t="str">
        <f t="shared" si="124"/>
        <v xml:space="preserve"> </v>
      </c>
      <c r="AQ11" s="7">
        <v>489042.58</v>
      </c>
      <c r="AR11" s="7">
        <v>682010.32</v>
      </c>
      <c r="AS11" s="7">
        <v>825533.77999999991</v>
      </c>
      <c r="AT11" s="18">
        <f t="shared" si="107"/>
        <v>1.3945826966641635</v>
      </c>
      <c r="AU11" s="18">
        <f t="shared" si="125"/>
        <v>0.8261446551587508</v>
      </c>
      <c r="AV11" s="22">
        <v>106000</v>
      </c>
      <c r="AW11" s="22">
        <v>22617.32</v>
      </c>
      <c r="AX11" s="22">
        <v>16394.36</v>
      </c>
      <c r="AY11" s="18">
        <f t="shared" si="108"/>
        <v>0.21337094339622642</v>
      </c>
      <c r="AZ11" s="18">
        <f t="shared" si="126"/>
        <v>1.3795793187413232</v>
      </c>
      <c r="BA11" s="22">
        <v>0</v>
      </c>
      <c r="BB11" s="22">
        <v>0</v>
      </c>
      <c r="BC11" s="22"/>
      <c r="BD11" s="18" t="str">
        <f>IF(BB11&lt;=0," ",IF(BA11&lt;=0," ",IF(BB11/BA11*100&gt;200,"СВ.200",BB11/BA11)))</f>
        <v xml:space="preserve"> </v>
      </c>
      <c r="BE11" s="18" t="str">
        <f>IF(BC11=0," ",IF(BB11/BC11*100&gt;200,"св.200",BB11/BC11))</f>
        <v xml:space="preserve"> </v>
      </c>
      <c r="BF11" s="22">
        <v>142800</v>
      </c>
      <c r="BG11" s="22">
        <v>100160.04</v>
      </c>
      <c r="BH11" s="22">
        <v>169412.8</v>
      </c>
      <c r="BI11" s="18">
        <f t="shared" si="109"/>
        <v>0.70140084033613437</v>
      </c>
      <c r="BJ11" s="18">
        <f t="shared" si="129"/>
        <v>0.5912188453292786</v>
      </c>
      <c r="BK11" s="22">
        <v>0</v>
      </c>
      <c r="BL11" s="22">
        <v>0</v>
      </c>
      <c r="BM11" s="22"/>
      <c r="BN11" s="18" t="str">
        <f t="shared" si="149"/>
        <v xml:space="preserve"> </v>
      </c>
      <c r="BO11" s="18" t="str">
        <f t="shared" si="130"/>
        <v xml:space="preserve"> </v>
      </c>
      <c r="BP11" s="22">
        <v>0</v>
      </c>
      <c r="BQ11" s="22">
        <v>0</v>
      </c>
      <c r="BR11" s="22"/>
      <c r="BS11" s="18" t="str">
        <f t="shared" si="131"/>
        <v xml:space="preserve"> </v>
      </c>
      <c r="BT11" s="18" t="str">
        <f t="shared" si="111"/>
        <v xml:space="preserve"> </v>
      </c>
      <c r="BU11" s="22">
        <v>161172.78</v>
      </c>
      <c r="BV11" s="22">
        <v>474915.85</v>
      </c>
      <c r="BW11" s="22">
        <v>466432.5</v>
      </c>
      <c r="BX11" s="18" t="str">
        <f t="shared" si="112"/>
        <v>СВ.200</v>
      </c>
      <c r="BY11" s="18">
        <f t="shared" si="132"/>
        <v>1.0181877334876965</v>
      </c>
      <c r="BZ11" s="22">
        <v>0</v>
      </c>
      <c r="CA11" s="22">
        <v>0</v>
      </c>
      <c r="CB11" s="22"/>
      <c r="CC11" s="18" t="str">
        <f t="shared" si="113"/>
        <v xml:space="preserve"> </v>
      </c>
      <c r="CD11" s="18" t="str">
        <f t="shared" si="133"/>
        <v xml:space="preserve"> </v>
      </c>
      <c r="CE11" s="17">
        <v>43433.760000000002</v>
      </c>
      <c r="CF11" s="17">
        <v>48446.66</v>
      </c>
      <c r="CG11" s="17">
        <v>106203.71</v>
      </c>
      <c r="CH11" s="18">
        <f t="shared" si="134"/>
        <v>1.1154148293861734</v>
      </c>
      <c r="CI11" s="18">
        <f t="shared" si="146"/>
        <v>0.45616730338328104</v>
      </c>
      <c r="CJ11" s="22">
        <v>43433.760000000002</v>
      </c>
      <c r="CK11" s="22">
        <v>48446.66</v>
      </c>
      <c r="CL11" s="22">
        <v>106203.71</v>
      </c>
      <c r="CM11" s="18">
        <f t="shared" si="135"/>
        <v>1.1154148293861734</v>
      </c>
      <c r="CN11" s="18">
        <f t="shared" si="136"/>
        <v>0.45616730338328104</v>
      </c>
      <c r="CO11" s="22">
        <v>0</v>
      </c>
      <c r="CP11" s="22">
        <v>0</v>
      </c>
      <c r="CQ11" s="22"/>
      <c r="CR11" s="18" t="str">
        <f t="shared" si="137"/>
        <v xml:space="preserve"> </v>
      </c>
      <c r="CS11" s="18" t="str">
        <f t="shared" si="138"/>
        <v xml:space="preserve"> </v>
      </c>
      <c r="CT11" s="22">
        <v>0</v>
      </c>
      <c r="CU11" s="22">
        <v>0</v>
      </c>
      <c r="CV11" s="22"/>
      <c r="CW11" s="18" t="str">
        <f t="shared" si="139"/>
        <v xml:space="preserve"> </v>
      </c>
      <c r="CX11" s="18" t="str">
        <f t="shared" si="140"/>
        <v xml:space="preserve"> </v>
      </c>
      <c r="CY11" s="22">
        <v>0</v>
      </c>
      <c r="CZ11" s="22">
        <v>0</v>
      </c>
      <c r="DA11" s="22"/>
      <c r="DB11" s="18" t="str">
        <f t="shared" si="114"/>
        <v xml:space="preserve"> </v>
      </c>
      <c r="DC11" s="18" t="str">
        <f t="shared" si="141"/>
        <v xml:space="preserve"> </v>
      </c>
      <c r="DD11" s="22">
        <v>0</v>
      </c>
      <c r="DE11" s="22">
        <v>0</v>
      </c>
      <c r="DF11" s="22">
        <v>67090.41</v>
      </c>
      <c r="DG11" s="18" t="str">
        <f t="shared" si="115"/>
        <v xml:space="preserve"> </v>
      </c>
      <c r="DH11" s="18">
        <f t="shared" si="142"/>
        <v>0</v>
      </c>
      <c r="DI11" s="22">
        <v>0</v>
      </c>
      <c r="DJ11" s="22"/>
      <c r="DK11" s="18" t="str">
        <f t="shared" si="143"/>
        <v xml:space="preserve"> </v>
      </c>
      <c r="DL11" s="22">
        <v>0</v>
      </c>
      <c r="DM11" s="22">
        <v>0</v>
      </c>
      <c r="DN11" s="22"/>
      <c r="DO11" s="18" t="str">
        <f t="shared" si="116"/>
        <v xml:space="preserve"> </v>
      </c>
      <c r="DP11" s="18" t="str">
        <f t="shared" si="144"/>
        <v xml:space="preserve"> </v>
      </c>
      <c r="DQ11" s="38">
        <v>35636.04</v>
      </c>
      <c r="DR11" s="38">
        <v>35870.449999999997</v>
      </c>
      <c r="DS11" s="22"/>
      <c r="DT11" s="18">
        <f t="shared" si="117"/>
        <v>1.006577891370646</v>
      </c>
      <c r="DU11" s="18" t="str">
        <f t="shared" si="145"/>
        <v xml:space="preserve"> </v>
      </c>
    </row>
    <row r="12" spans="1:125" s="13" customFormat="1" ht="15.75" customHeight="1" outlineLevel="1" x14ac:dyDescent="0.25">
      <c r="A12" s="12">
        <v>6</v>
      </c>
      <c r="B12" s="6" t="s">
        <v>87</v>
      </c>
      <c r="C12" s="17">
        <v>7881115.9000000004</v>
      </c>
      <c r="D12" s="17">
        <v>5288876.24</v>
      </c>
      <c r="E12" s="17">
        <v>5297569.99</v>
      </c>
      <c r="F12" s="18">
        <f t="shared" si="118"/>
        <v>0.6710821547491771</v>
      </c>
      <c r="G12" s="18">
        <f t="shared" si="100"/>
        <v>0.9983589173873284</v>
      </c>
      <c r="H12" s="11">
        <v>7392593.9699999997</v>
      </c>
      <c r="I12" s="11">
        <v>4823086.33</v>
      </c>
      <c r="J12" s="11">
        <v>4903671.6100000003</v>
      </c>
      <c r="K12" s="18">
        <f t="shared" si="101"/>
        <v>0.65242137598421357</v>
      </c>
      <c r="L12" s="18">
        <f t="shared" si="119"/>
        <v>0.98356633836661012</v>
      </c>
      <c r="M12" s="22">
        <v>5733523.4699999997</v>
      </c>
      <c r="N12" s="22">
        <v>3104428.06</v>
      </c>
      <c r="O12" s="22">
        <v>3119892.82</v>
      </c>
      <c r="P12" s="18">
        <f t="shared" si="102"/>
        <v>0.54145205408917607</v>
      </c>
      <c r="Q12" s="18">
        <f t="shared" si="120"/>
        <v>0.99504317587422775</v>
      </c>
      <c r="R12" s="22">
        <v>652950</v>
      </c>
      <c r="S12" s="22">
        <v>727568.13</v>
      </c>
      <c r="T12" s="22">
        <v>615134.65</v>
      </c>
      <c r="U12" s="18">
        <f t="shared" si="103"/>
        <v>1.1142784746152079</v>
      </c>
      <c r="V12" s="18">
        <f t="shared" si="148"/>
        <v>1.1827786485446723</v>
      </c>
      <c r="W12" s="22">
        <v>0</v>
      </c>
      <c r="X12" s="22">
        <v>0</v>
      </c>
      <c r="Y12" s="22"/>
      <c r="Z12" s="18" t="str">
        <f t="shared" si="104"/>
        <v xml:space="preserve"> </v>
      </c>
      <c r="AA12" s="18" t="str">
        <f t="shared" si="121"/>
        <v xml:space="preserve"> </v>
      </c>
      <c r="AB12" s="22">
        <v>287166.52</v>
      </c>
      <c r="AC12" s="22">
        <v>287168.01</v>
      </c>
      <c r="AD12" s="22">
        <v>226361.07</v>
      </c>
      <c r="AE12" s="18">
        <f t="shared" si="105"/>
        <v>1.0000051886271422</v>
      </c>
      <c r="AF12" s="18">
        <f t="shared" si="122"/>
        <v>1.2686280816749982</v>
      </c>
      <c r="AG12" s="22">
        <v>718953.98</v>
      </c>
      <c r="AH12" s="22">
        <v>703922.13</v>
      </c>
      <c r="AI12" s="22">
        <v>942283.07</v>
      </c>
      <c r="AJ12" s="18">
        <f t="shared" si="106"/>
        <v>0.9790920553774527</v>
      </c>
      <c r="AK12" s="18">
        <f t="shared" si="123"/>
        <v>0.7470389232399135</v>
      </c>
      <c r="AL12" s="22">
        <v>0</v>
      </c>
      <c r="AM12" s="22">
        <v>0</v>
      </c>
      <c r="AN12" s="22">
        <v>0</v>
      </c>
      <c r="AO12" s="18" t="str">
        <f>IF(AM12&lt;=0," ",IF(AL12&lt;=0," ",IF(AM12/AL12*100&gt;200,"СВ.200",AM12/AL12)))</f>
        <v xml:space="preserve"> </v>
      </c>
      <c r="AP12" s="18" t="str">
        <f t="shared" si="124"/>
        <v xml:space="preserve"> </v>
      </c>
      <c r="AQ12" s="7">
        <v>488521.92999999993</v>
      </c>
      <c r="AR12" s="7">
        <v>465789.91000000003</v>
      </c>
      <c r="AS12" s="7">
        <v>393898.37999999995</v>
      </c>
      <c r="AT12" s="18">
        <f t="shared" si="107"/>
        <v>0.9534677593695744</v>
      </c>
      <c r="AU12" s="18">
        <f t="shared" si="125"/>
        <v>1.1825128856838663</v>
      </c>
      <c r="AV12" s="22">
        <v>24000</v>
      </c>
      <c r="AW12" s="22">
        <v>20453.77</v>
      </c>
      <c r="AX12" s="22">
        <v>35770.339999999997</v>
      </c>
      <c r="AY12" s="18">
        <f t="shared" si="108"/>
        <v>0.85224041666666672</v>
      </c>
      <c r="AZ12" s="18">
        <f t="shared" si="126"/>
        <v>0.57180809575754665</v>
      </c>
      <c r="BA12" s="22">
        <v>0</v>
      </c>
      <c r="BB12" s="22">
        <v>0</v>
      </c>
      <c r="BC12" s="22"/>
      <c r="BD12" s="18" t="str">
        <f t="shared" si="127"/>
        <v xml:space="preserve"> </v>
      </c>
      <c r="BE12" s="18" t="str">
        <f t="shared" si="128"/>
        <v xml:space="preserve"> </v>
      </c>
      <c r="BF12" s="22">
        <v>0</v>
      </c>
      <c r="BG12" s="22">
        <v>0</v>
      </c>
      <c r="BH12" s="22"/>
      <c r="BI12" s="18" t="str">
        <f t="shared" si="109"/>
        <v xml:space="preserve"> </v>
      </c>
      <c r="BJ12" s="18" t="str">
        <f>IF(BG12=0," ",IF(BG12/BH12*100&gt;200,"св.200",BG12/BH12))</f>
        <v xml:space="preserve"> </v>
      </c>
      <c r="BK12" s="22">
        <v>183679.9</v>
      </c>
      <c r="BL12" s="22">
        <v>165222.1</v>
      </c>
      <c r="BM12" s="22">
        <v>190337.15</v>
      </c>
      <c r="BN12" s="18">
        <f t="shared" si="149"/>
        <v>0.89951105156307254</v>
      </c>
      <c r="BO12" s="18">
        <f t="shared" si="130"/>
        <v>0.86804966870629308</v>
      </c>
      <c r="BP12" s="22">
        <v>0</v>
      </c>
      <c r="BQ12" s="22">
        <v>0</v>
      </c>
      <c r="BR12" s="22"/>
      <c r="BS12" s="18" t="str">
        <f t="shared" si="110"/>
        <v xml:space="preserve"> </v>
      </c>
      <c r="BT12" s="18" t="str">
        <f t="shared" ref="BT12:BT63" si="150">IF(BR12=0," ",IF(BQ12/BR12*100&gt;200,"св.200",BQ12/BR12))</f>
        <v xml:space="preserve"> </v>
      </c>
      <c r="BU12" s="22">
        <v>23000</v>
      </c>
      <c r="BV12" s="22">
        <v>22272.01</v>
      </c>
      <c r="BW12" s="22">
        <v>5168.2299999999996</v>
      </c>
      <c r="BX12" s="18">
        <f t="shared" si="112"/>
        <v>0.96834826086956516</v>
      </c>
      <c r="BY12" s="18" t="str">
        <f t="shared" si="132"/>
        <v>св.200</v>
      </c>
      <c r="BZ12" s="22">
        <v>6979.5</v>
      </c>
      <c r="CA12" s="22">
        <v>6979.5</v>
      </c>
      <c r="CB12" s="22">
        <v>58625.25</v>
      </c>
      <c r="CC12" s="18">
        <f t="shared" si="113"/>
        <v>1</v>
      </c>
      <c r="CD12" s="18">
        <f t="shared" si="133"/>
        <v>0.11905279721621656</v>
      </c>
      <c r="CE12" s="17">
        <v>70409.31</v>
      </c>
      <c r="CF12" s="17">
        <v>70409.31</v>
      </c>
      <c r="CG12" s="17">
        <v>11313.75</v>
      </c>
      <c r="CH12" s="18">
        <f t="shared" si="134"/>
        <v>1</v>
      </c>
      <c r="CI12" s="18" t="str">
        <f t="shared" si="146"/>
        <v>св.200</v>
      </c>
      <c r="CJ12" s="22">
        <v>70409.31</v>
      </c>
      <c r="CK12" s="22">
        <v>70409.31</v>
      </c>
      <c r="CL12" s="22">
        <v>11313.75</v>
      </c>
      <c r="CM12" s="18">
        <f t="shared" si="135"/>
        <v>1</v>
      </c>
      <c r="CN12" s="18" t="str">
        <f t="shared" si="136"/>
        <v>св.200</v>
      </c>
      <c r="CO12" s="22">
        <v>0</v>
      </c>
      <c r="CP12" s="22">
        <v>0</v>
      </c>
      <c r="CQ12" s="22"/>
      <c r="CR12" s="18" t="str">
        <f t="shared" si="137"/>
        <v xml:space="preserve"> </v>
      </c>
      <c r="CS12" s="18" t="str">
        <f t="shared" si="138"/>
        <v xml:space="preserve"> </v>
      </c>
      <c r="CT12" s="22">
        <v>0</v>
      </c>
      <c r="CU12" s="22">
        <v>0</v>
      </c>
      <c r="CV12" s="22"/>
      <c r="CW12" s="18" t="str">
        <f t="shared" si="139"/>
        <v xml:space="preserve"> </v>
      </c>
      <c r="CX12" s="18" t="str">
        <f t="shared" si="140"/>
        <v xml:space="preserve"> </v>
      </c>
      <c r="CY12" s="22">
        <v>0</v>
      </c>
      <c r="CZ12" s="22">
        <v>0</v>
      </c>
      <c r="DA12" s="22"/>
      <c r="DB12" s="18" t="str">
        <f t="shared" si="114"/>
        <v xml:space="preserve"> </v>
      </c>
      <c r="DC12" s="18" t="str">
        <f t="shared" si="141"/>
        <v xml:space="preserve"> </v>
      </c>
      <c r="DD12" s="22">
        <v>0</v>
      </c>
      <c r="DE12" s="22">
        <v>0</v>
      </c>
      <c r="DF12" s="22">
        <v>26829.66</v>
      </c>
      <c r="DG12" s="18" t="str">
        <f t="shared" si="115"/>
        <v xml:space="preserve"> </v>
      </c>
      <c r="DH12" s="18">
        <f t="shared" si="142"/>
        <v>0</v>
      </c>
      <c r="DI12" s="22">
        <v>0</v>
      </c>
      <c r="DJ12" s="22"/>
      <c r="DK12" s="18" t="str">
        <f t="shared" si="143"/>
        <v xml:space="preserve"> </v>
      </c>
      <c r="DL12" s="22">
        <v>146888</v>
      </c>
      <c r="DM12" s="22">
        <v>146888</v>
      </c>
      <c r="DN12" s="22">
        <v>65854</v>
      </c>
      <c r="DO12" s="18">
        <f t="shared" si="116"/>
        <v>1</v>
      </c>
      <c r="DP12" s="18" t="str">
        <f t="shared" si="144"/>
        <v>св.200</v>
      </c>
      <c r="DQ12" s="38">
        <v>33565.22</v>
      </c>
      <c r="DR12" s="38">
        <v>33565.22</v>
      </c>
      <c r="DS12" s="22"/>
      <c r="DT12" s="18">
        <f t="shared" si="117"/>
        <v>1</v>
      </c>
      <c r="DU12" s="18" t="str">
        <f t="shared" si="145"/>
        <v xml:space="preserve"> </v>
      </c>
    </row>
    <row r="13" spans="1:125" s="13" customFormat="1" ht="15.75" customHeight="1" outlineLevel="1" x14ac:dyDescent="0.25">
      <c r="A13" s="12">
        <v>7</v>
      </c>
      <c r="B13" s="39" t="s">
        <v>70</v>
      </c>
      <c r="C13" s="40">
        <v>14077190.960000001</v>
      </c>
      <c r="D13" s="40">
        <v>16014410.49</v>
      </c>
      <c r="E13" s="17">
        <v>14333361.640000002</v>
      </c>
      <c r="F13" s="18">
        <f t="shared" si="118"/>
        <v>1.1376140691352814</v>
      </c>
      <c r="G13" s="18">
        <f t="shared" si="100"/>
        <v>1.1172822462881775</v>
      </c>
      <c r="H13" s="11">
        <v>13395137.5</v>
      </c>
      <c r="I13" s="11">
        <v>15131369.859999999</v>
      </c>
      <c r="J13" s="11">
        <v>13556226.260000002</v>
      </c>
      <c r="K13" s="18">
        <f t="shared" si="101"/>
        <v>1.1296166134912762</v>
      </c>
      <c r="L13" s="18">
        <f t="shared" si="119"/>
        <v>1.1161933689944179</v>
      </c>
      <c r="M13" s="22">
        <v>9862400</v>
      </c>
      <c r="N13" s="22">
        <v>11824895.08</v>
      </c>
      <c r="O13" s="22">
        <v>10642646.800000001</v>
      </c>
      <c r="P13" s="18">
        <f t="shared" si="102"/>
        <v>1.1989875770603504</v>
      </c>
      <c r="Q13" s="18">
        <f t="shared" si="120"/>
        <v>1.1110859264821227</v>
      </c>
      <c r="R13" s="22">
        <v>708640</v>
      </c>
      <c r="S13" s="22">
        <v>817736.77</v>
      </c>
      <c r="T13" s="22">
        <v>617741.14</v>
      </c>
      <c r="U13" s="18">
        <f t="shared" si="103"/>
        <v>1.1539523171144728</v>
      </c>
      <c r="V13" s="18">
        <f t="shared" si="148"/>
        <v>1.3237531338774038</v>
      </c>
      <c r="W13" s="22">
        <v>4097.5</v>
      </c>
      <c r="X13" s="22">
        <v>4097.5</v>
      </c>
      <c r="Y13" s="22">
        <v>8578.5</v>
      </c>
      <c r="Z13" s="18">
        <f t="shared" si="104"/>
        <v>1</v>
      </c>
      <c r="AA13" s="18">
        <f t="shared" si="121"/>
        <v>0.47764760739056944</v>
      </c>
      <c r="AB13" s="22">
        <v>350000</v>
      </c>
      <c r="AC13" s="22">
        <v>655355.68999999994</v>
      </c>
      <c r="AD13" s="22">
        <v>334756.92</v>
      </c>
      <c r="AE13" s="18">
        <f t="shared" si="105"/>
        <v>1.8724448285714284</v>
      </c>
      <c r="AF13" s="18">
        <f t="shared" si="122"/>
        <v>1.957706176768504</v>
      </c>
      <c r="AG13" s="22">
        <v>2470000</v>
      </c>
      <c r="AH13" s="22">
        <v>1829284.82</v>
      </c>
      <c r="AI13" s="22">
        <v>1952502.9</v>
      </c>
      <c r="AJ13" s="18">
        <f t="shared" si="106"/>
        <v>0.74060114170040492</v>
      </c>
      <c r="AK13" s="18">
        <f t="shared" si="123"/>
        <v>0.93689224225992196</v>
      </c>
      <c r="AL13" s="22">
        <v>0</v>
      </c>
      <c r="AM13" s="22">
        <v>0</v>
      </c>
      <c r="AN13" s="22">
        <v>0</v>
      </c>
      <c r="AO13" s="18" t="str">
        <f t="shared" ref="AO13:AO16" si="151">IF(AM13&lt;=0," ",IF(AL13&lt;=0," ",IF(AM13/AL13*100&gt;200,"СВ.200",AM13/AL13)))</f>
        <v xml:space="preserve"> </v>
      </c>
      <c r="AP13" s="18" t="str">
        <f t="shared" si="124"/>
        <v xml:space="preserve"> </v>
      </c>
      <c r="AQ13" s="7">
        <v>682053.46</v>
      </c>
      <c r="AR13" s="7">
        <v>883040.62999999989</v>
      </c>
      <c r="AS13" s="7">
        <v>777135.38</v>
      </c>
      <c r="AT13" s="18">
        <f t="shared" si="107"/>
        <v>1.2946794962377288</v>
      </c>
      <c r="AU13" s="18">
        <f t="shared" si="125"/>
        <v>1.1362764490274524</v>
      </c>
      <c r="AV13" s="22">
        <v>255000</v>
      </c>
      <c r="AW13" s="22">
        <v>459192.73</v>
      </c>
      <c r="AX13" s="22">
        <v>38675.910000000003</v>
      </c>
      <c r="AY13" s="18">
        <f t="shared" si="108"/>
        <v>1.8007558039215685</v>
      </c>
      <c r="AZ13" s="18" t="str">
        <f t="shared" si="126"/>
        <v>св.200</v>
      </c>
      <c r="BA13" s="22">
        <v>0</v>
      </c>
      <c r="BB13" s="22">
        <v>0</v>
      </c>
      <c r="BC13" s="22"/>
      <c r="BD13" s="18" t="str">
        <f>IF(BB13&lt;=0," ",IF(BA13&lt;=0," ",IF(BB13/BA13*100&gt;200,"СВ.200",BB13/BA13)))</f>
        <v xml:space="preserve"> </v>
      </c>
      <c r="BE13" s="18" t="str">
        <f>IF(BC13=0," ",IF(BB13/BC13*100&gt;200,"св.200",BB13/BC13))</f>
        <v xml:space="preserve"> </v>
      </c>
      <c r="BF13" s="22">
        <v>0</v>
      </c>
      <c r="BG13" s="22">
        <v>0</v>
      </c>
      <c r="BH13" s="22"/>
      <c r="BI13" s="18" t="str">
        <f t="shared" si="109"/>
        <v xml:space="preserve"> </v>
      </c>
      <c r="BJ13" s="18" t="str">
        <f>IF(BG13=0," ",IF(BG13/BH13*100&gt;200,"св.200",BG13/BH13))</f>
        <v xml:space="preserve"> </v>
      </c>
      <c r="BK13" s="22">
        <v>279484.71000000002</v>
      </c>
      <c r="BL13" s="22">
        <v>276279.15000000002</v>
      </c>
      <c r="BM13" s="22">
        <v>240104.38</v>
      </c>
      <c r="BN13" s="18">
        <f t="shared" si="149"/>
        <v>0.98853046379531817</v>
      </c>
      <c r="BO13" s="18">
        <f t="shared" si="130"/>
        <v>1.1506626826216166</v>
      </c>
      <c r="BP13" s="22">
        <v>0</v>
      </c>
      <c r="BQ13" s="22">
        <v>0</v>
      </c>
      <c r="BR13" s="22"/>
      <c r="BS13" s="18" t="str">
        <f t="shared" si="110"/>
        <v xml:space="preserve"> </v>
      </c>
      <c r="BT13" s="18" t="str">
        <f t="shared" si="150"/>
        <v xml:space="preserve"> </v>
      </c>
      <c r="BU13" s="22">
        <v>0</v>
      </c>
      <c r="BV13" s="22">
        <v>0</v>
      </c>
      <c r="BW13" s="22">
        <v>18471.189999999999</v>
      </c>
      <c r="BX13" s="18" t="str">
        <f t="shared" si="112"/>
        <v xml:space="preserve"> </v>
      </c>
      <c r="BY13" s="18">
        <f t="shared" si="132"/>
        <v>0</v>
      </c>
      <c r="BZ13" s="22">
        <v>0</v>
      </c>
      <c r="CA13" s="22">
        <v>0</v>
      </c>
      <c r="CB13" s="22">
        <v>208333.34</v>
      </c>
      <c r="CC13" s="18" t="str">
        <f t="shared" si="113"/>
        <v xml:space="preserve"> </v>
      </c>
      <c r="CD13" s="18">
        <f t="shared" si="133"/>
        <v>0</v>
      </c>
      <c r="CE13" s="17">
        <v>83503.81</v>
      </c>
      <c r="CF13" s="17">
        <v>83503.81</v>
      </c>
      <c r="CG13" s="17">
        <v>77747.09</v>
      </c>
      <c r="CH13" s="18">
        <f t="shared" si="134"/>
        <v>1</v>
      </c>
      <c r="CI13" s="18">
        <f t="shared" si="146"/>
        <v>1.0740441860910808</v>
      </c>
      <c r="CJ13" s="22">
        <v>83503.81</v>
      </c>
      <c r="CK13" s="22">
        <v>83503.81</v>
      </c>
      <c r="CL13" s="22">
        <v>77747.09</v>
      </c>
      <c r="CM13" s="18">
        <f t="shared" si="135"/>
        <v>1</v>
      </c>
      <c r="CN13" s="18">
        <f t="shared" si="136"/>
        <v>1.0740441860910808</v>
      </c>
      <c r="CO13" s="22">
        <v>0</v>
      </c>
      <c r="CP13" s="22">
        <v>0</v>
      </c>
      <c r="CQ13" s="22"/>
      <c r="CR13" s="18" t="str">
        <f t="shared" si="137"/>
        <v xml:space="preserve"> </v>
      </c>
      <c r="CS13" s="18" t="str">
        <f t="shared" si="138"/>
        <v xml:space="preserve"> </v>
      </c>
      <c r="CT13" s="22">
        <v>0</v>
      </c>
      <c r="CU13" s="22">
        <v>0</v>
      </c>
      <c r="CV13" s="22"/>
      <c r="CW13" s="18" t="str">
        <f t="shared" si="139"/>
        <v xml:space="preserve"> </v>
      </c>
      <c r="CX13" s="18" t="str">
        <f t="shared" si="140"/>
        <v xml:space="preserve"> </v>
      </c>
      <c r="CY13" s="22">
        <v>0</v>
      </c>
      <c r="CZ13" s="22">
        <v>0</v>
      </c>
      <c r="DA13" s="22"/>
      <c r="DB13" s="18" t="str">
        <f t="shared" si="114"/>
        <v xml:space="preserve"> </v>
      </c>
      <c r="DC13" s="18" t="str">
        <f t="shared" si="141"/>
        <v xml:space="preserve"> </v>
      </c>
      <c r="DD13" s="22">
        <v>1064.94</v>
      </c>
      <c r="DE13" s="22">
        <v>1064.94</v>
      </c>
      <c r="DF13" s="22">
        <v>148513.47</v>
      </c>
      <c r="DG13" s="18">
        <f t="shared" si="115"/>
        <v>1</v>
      </c>
      <c r="DH13" s="18">
        <f t="shared" si="142"/>
        <v>7.1706627015044495E-3</v>
      </c>
      <c r="DI13" s="22">
        <v>0</v>
      </c>
      <c r="DJ13" s="22"/>
      <c r="DK13" s="18" t="str">
        <f t="shared" si="143"/>
        <v xml:space="preserve"> </v>
      </c>
      <c r="DL13" s="22">
        <v>0</v>
      </c>
      <c r="DM13" s="22">
        <v>0</v>
      </c>
      <c r="DN13" s="22"/>
      <c r="DO13" s="18" t="str">
        <f t="shared" si="116"/>
        <v xml:space="preserve"> </v>
      </c>
      <c r="DP13" s="18" t="str">
        <f t="shared" si="144"/>
        <v xml:space="preserve"> </v>
      </c>
      <c r="DQ13" s="38">
        <v>63000</v>
      </c>
      <c r="DR13" s="38">
        <v>63000</v>
      </c>
      <c r="DS13" s="22">
        <v>45290</v>
      </c>
      <c r="DT13" s="18">
        <f t="shared" si="117"/>
        <v>1</v>
      </c>
      <c r="DU13" s="18">
        <f t="shared" si="145"/>
        <v>1.3910355486862442</v>
      </c>
    </row>
    <row r="14" spans="1:125" s="13" customFormat="1" ht="14.25" customHeight="1" outlineLevel="1" x14ac:dyDescent="0.25">
      <c r="A14" s="12">
        <v>8</v>
      </c>
      <c r="B14" s="39" t="s">
        <v>163</v>
      </c>
      <c r="C14" s="40">
        <v>2339030.92</v>
      </c>
      <c r="D14" s="40">
        <v>2497626.41</v>
      </c>
      <c r="E14" s="17">
        <v>1797005.23</v>
      </c>
      <c r="F14" s="18">
        <f t="shared" si="118"/>
        <v>1.0678039305269211</v>
      </c>
      <c r="G14" s="18">
        <f t="shared" si="100"/>
        <v>1.3898826604973209</v>
      </c>
      <c r="H14" s="11">
        <v>1745976.92</v>
      </c>
      <c r="I14" s="11">
        <v>1831077.69</v>
      </c>
      <c r="J14" s="11">
        <v>1238435.8799999999</v>
      </c>
      <c r="K14" s="18">
        <f t="shared" si="101"/>
        <v>1.0487410623961742</v>
      </c>
      <c r="L14" s="18">
        <f t="shared" si="119"/>
        <v>1.4785405684467088</v>
      </c>
      <c r="M14" s="22">
        <v>225933.92</v>
      </c>
      <c r="N14" s="22">
        <v>219267.74</v>
      </c>
      <c r="O14" s="22">
        <v>212819.84</v>
      </c>
      <c r="P14" s="18">
        <f t="shared" si="102"/>
        <v>0.97049500137031208</v>
      </c>
      <c r="Q14" s="18">
        <f t="shared" si="120"/>
        <v>1.0302974572295516</v>
      </c>
      <c r="R14" s="22">
        <v>0</v>
      </c>
      <c r="S14" s="22">
        <v>0</v>
      </c>
      <c r="T14" s="22">
        <v>0</v>
      </c>
      <c r="U14" s="18" t="str">
        <f t="shared" si="103"/>
        <v xml:space="preserve"> </v>
      </c>
      <c r="V14" s="18" t="str">
        <f t="shared" ref="V14:V16" si="152">IF(S14=0," ",IF(S14/T14*100&gt;200,"св.200",S14/T14))</f>
        <v xml:space="preserve"> </v>
      </c>
      <c r="W14" s="22">
        <v>15000</v>
      </c>
      <c r="X14" s="22">
        <v>14078.16</v>
      </c>
      <c r="Y14" s="22">
        <v>-9920.68</v>
      </c>
      <c r="Z14" s="18">
        <f t="shared" si="104"/>
        <v>0.93854400000000004</v>
      </c>
      <c r="AA14" s="18">
        <f t="shared" si="121"/>
        <v>-1.4190720797364695</v>
      </c>
      <c r="AB14" s="22">
        <v>240000</v>
      </c>
      <c r="AC14" s="22">
        <v>297741.07</v>
      </c>
      <c r="AD14" s="22">
        <v>233029.45</v>
      </c>
      <c r="AE14" s="18">
        <f t="shared" si="105"/>
        <v>1.2405877916666668</v>
      </c>
      <c r="AF14" s="18">
        <f t="shared" si="122"/>
        <v>1.2776971751853681</v>
      </c>
      <c r="AG14" s="22">
        <v>1265043</v>
      </c>
      <c r="AH14" s="22">
        <v>1299990.72</v>
      </c>
      <c r="AI14" s="22">
        <v>802507.27</v>
      </c>
      <c r="AJ14" s="18">
        <f t="shared" si="106"/>
        <v>1.027625717070487</v>
      </c>
      <c r="AK14" s="18">
        <f t="shared" si="123"/>
        <v>1.6199114557554102</v>
      </c>
      <c r="AL14" s="22">
        <v>0</v>
      </c>
      <c r="AM14" s="22">
        <v>0</v>
      </c>
      <c r="AN14" s="22">
        <v>0</v>
      </c>
      <c r="AO14" s="18" t="str">
        <f t="shared" si="151"/>
        <v xml:space="preserve"> </v>
      </c>
      <c r="AP14" s="18" t="str">
        <f t="shared" si="124"/>
        <v xml:space="preserve"> </v>
      </c>
      <c r="AQ14" s="7">
        <v>593054</v>
      </c>
      <c r="AR14" s="7">
        <v>666548.72</v>
      </c>
      <c r="AS14" s="7">
        <v>558569.35</v>
      </c>
      <c r="AT14" s="18">
        <f t="shared" si="107"/>
        <v>1.1239258482364169</v>
      </c>
      <c r="AU14" s="18">
        <f t="shared" si="125"/>
        <v>1.1933141694939045</v>
      </c>
      <c r="AV14" s="22">
        <v>0</v>
      </c>
      <c r="AW14" s="22">
        <v>0</v>
      </c>
      <c r="AX14" s="22">
        <v>0</v>
      </c>
      <c r="AY14" s="18" t="str">
        <f t="shared" si="108"/>
        <v xml:space="preserve"> </v>
      </c>
      <c r="AZ14" s="18" t="str">
        <f t="shared" si="126"/>
        <v xml:space="preserve"> </v>
      </c>
      <c r="BA14" s="22">
        <v>563494</v>
      </c>
      <c r="BB14" s="22">
        <v>636988.72</v>
      </c>
      <c r="BC14" s="22">
        <v>91196.67</v>
      </c>
      <c r="BD14" s="18">
        <f t="shared" si="127"/>
        <v>1.1304268013501475</v>
      </c>
      <c r="BE14" s="18" t="str">
        <f t="shared" si="128"/>
        <v>св.200</v>
      </c>
      <c r="BF14" s="22">
        <v>0</v>
      </c>
      <c r="BG14" s="22">
        <v>0</v>
      </c>
      <c r="BH14" s="22">
        <v>29552.52</v>
      </c>
      <c r="BI14" s="18" t="str">
        <f t="shared" si="109"/>
        <v xml:space="preserve"> </v>
      </c>
      <c r="BJ14" s="18">
        <f t="shared" si="129"/>
        <v>0</v>
      </c>
      <c r="BK14" s="22">
        <v>0</v>
      </c>
      <c r="BL14" s="22">
        <v>0</v>
      </c>
      <c r="BM14" s="22"/>
      <c r="BN14" s="18" t="str">
        <f t="shared" si="149"/>
        <v xml:space="preserve"> </v>
      </c>
      <c r="BO14" s="18" t="str">
        <f t="shared" si="130"/>
        <v xml:space="preserve"> </v>
      </c>
      <c r="BP14" s="22">
        <v>0</v>
      </c>
      <c r="BQ14" s="22">
        <v>0</v>
      </c>
      <c r="BR14" s="22"/>
      <c r="BS14" s="18" t="str">
        <f t="shared" si="110"/>
        <v xml:space="preserve"> </v>
      </c>
      <c r="BT14" s="18" t="str">
        <f t="shared" si="150"/>
        <v xml:space="preserve"> </v>
      </c>
      <c r="BU14" s="22">
        <v>0</v>
      </c>
      <c r="BV14" s="22">
        <v>0</v>
      </c>
      <c r="BW14" s="22"/>
      <c r="BX14" s="18" t="str">
        <f t="shared" si="112"/>
        <v xml:space="preserve"> </v>
      </c>
      <c r="BY14" s="18" t="str">
        <f t="shared" si="132"/>
        <v xml:space="preserve"> </v>
      </c>
      <c r="BZ14" s="22">
        <v>0</v>
      </c>
      <c r="CA14" s="22">
        <v>0</v>
      </c>
      <c r="CB14" s="22">
        <v>117000</v>
      </c>
      <c r="CC14" s="18" t="str">
        <f t="shared" si="113"/>
        <v xml:space="preserve"> </v>
      </c>
      <c r="CD14" s="18">
        <f t="shared" si="133"/>
        <v>0</v>
      </c>
      <c r="CE14" s="17">
        <v>0</v>
      </c>
      <c r="CF14" s="17">
        <v>0</v>
      </c>
      <c r="CG14" s="17">
        <v>243347</v>
      </c>
      <c r="CH14" s="18" t="str">
        <f t="shared" si="134"/>
        <v xml:space="preserve"> </v>
      </c>
      <c r="CI14" s="18">
        <f t="shared" si="146"/>
        <v>0</v>
      </c>
      <c r="CJ14" s="22">
        <v>0</v>
      </c>
      <c r="CK14" s="22">
        <v>0</v>
      </c>
      <c r="CL14" s="22"/>
      <c r="CM14" s="18" t="str">
        <f t="shared" si="135"/>
        <v xml:space="preserve"> </v>
      </c>
      <c r="CN14" s="18" t="str">
        <f t="shared" si="136"/>
        <v xml:space="preserve"> </v>
      </c>
      <c r="CO14" s="22">
        <v>0</v>
      </c>
      <c r="CP14" s="22">
        <v>0</v>
      </c>
      <c r="CQ14" s="22">
        <v>243347</v>
      </c>
      <c r="CR14" s="18" t="str">
        <f t="shared" si="137"/>
        <v xml:space="preserve"> </v>
      </c>
      <c r="CS14" s="18">
        <f t="shared" si="138"/>
        <v>0</v>
      </c>
      <c r="CT14" s="22">
        <v>0</v>
      </c>
      <c r="CU14" s="22">
        <v>0</v>
      </c>
      <c r="CV14" s="22"/>
      <c r="CW14" s="18" t="str">
        <f t="shared" si="139"/>
        <v xml:space="preserve"> </v>
      </c>
      <c r="CX14" s="18" t="str">
        <f t="shared" si="140"/>
        <v xml:space="preserve"> </v>
      </c>
      <c r="CY14" s="22">
        <v>0</v>
      </c>
      <c r="CZ14" s="22">
        <v>0</v>
      </c>
      <c r="DA14" s="22"/>
      <c r="DB14" s="18" t="str">
        <f t="shared" si="114"/>
        <v xml:space="preserve"> </v>
      </c>
      <c r="DC14" s="18" t="str">
        <f t="shared" si="141"/>
        <v xml:space="preserve"> </v>
      </c>
      <c r="DD14" s="22">
        <v>0</v>
      </c>
      <c r="DE14" s="22">
        <v>0</v>
      </c>
      <c r="DF14" s="22">
        <v>67473.16</v>
      </c>
      <c r="DG14" s="18" t="str">
        <f t="shared" si="115"/>
        <v xml:space="preserve"> </v>
      </c>
      <c r="DH14" s="18">
        <f t="shared" si="142"/>
        <v>0</v>
      </c>
      <c r="DI14" s="22">
        <v>0</v>
      </c>
      <c r="DJ14" s="22"/>
      <c r="DK14" s="18" t="str">
        <f t="shared" si="143"/>
        <v xml:space="preserve"> </v>
      </c>
      <c r="DL14" s="22">
        <v>0</v>
      </c>
      <c r="DM14" s="22">
        <v>0</v>
      </c>
      <c r="DN14" s="22"/>
      <c r="DO14" s="18" t="str">
        <f t="shared" si="116"/>
        <v xml:space="preserve"> </v>
      </c>
      <c r="DP14" s="18" t="str">
        <f t="shared" si="144"/>
        <v xml:space="preserve"> </v>
      </c>
      <c r="DQ14" s="38">
        <v>29560</v>
      </c>
      <c r="DR14" s="38">
        <v>29560</v>
      </c>
      <c r="DS14" s="22">
        <v>10000</v>
      </c>
      <c r="DT14" s="18">
        <f t="shared" si="117"/>
        <v>1</v>
      </c>
      <c r="DU14" s="18" t="str">
        <f t="shared" si="145"/>
        <v>св.200</v>
      </c>
    </row>
    <row r="15" spans="1:125" s="13" customFormat="1" ht="15.75" customHeight="1" outlineLevel="1" x14ac:dyDescent="0.25">
      <c r="A15" s="12">
        <v>9</v>
      </c>
      <c r="B15" s="6" t="s">
        <v>34</v>
      </c>
      <c r="C15" s="17">
        <v>1375839.48</v>
      </c>
      <c r="D15" s="17">
        <v>1886549.86</v>
      </c>
      <c r="E15" s="17">
        <v>936015.95</v>
      </c>
      <c r="F15" s="18">
        <f t="shared" si="118"/>
        <v>1.3711991023836589</v>
      </c>
      <c r="G15" s="18" t="str">
        <f t="shared" si="100"/>
        <v>св.200</v>
      </c>
      <c r="H15" s="11">
        <v>816459.75</v>
      </c>
      <c r="I15" s="11">
        <v>908758.11</v>
      </c>
      <c r="J15" s="11">
        <v>644658.93999999994</v>
      </c>
      <c r="K15" s="18">
        <f t="shared" si="101"/>
        <v>1.1130470424292196</v>
      </c>
      <c r="L15" s="18">
        <f t="shared" si="119"/>
        <v>1.4096727022819231</v>
      </c>
      <c r="M15" s="22">
        <v>134200</v>
      </c>
      <c r="N15" s="22">
        <v>205094.39999999999</v>
      </c>
      <c r="O15" s="22">
        <v>150408.34</v>
      </c>
      <c r="P15" s="18">
        <f t="shared" si="102"/>
        <v>1.5282742175856929</v>
      </c>
      <c r="Q15" s="18">
        <f t="shared" si="120"/>
        <v>1.3635839608362144</v>
      </c>
      <c r="R15" s="22">
        <v>0</v>
      </c>
      <c r="S15" s="22">
        <v>0</v>
      </c>
      <c r="T15" s="22">
        <v>0</v>
      </c>
      <c r="U15" s="18" t="str">
        <f t="shared" si="103"/>
        <v xml:space="preserve"> </v>
      </c>
      <c r="V15" s="18" t="str">
        <f t="shared" si="152"/>
        <v xml:space="preserve"> </v>
      </c>
      <c r="W15" s="22">
        <v>24259.75</v>
      </c>
      <c r="X15" s="22">
        <v>24259.75</v>
      </c>
      <c r="Y15" s="22">
        <v>29.29</v>
      </c>
      <c r="Z15" s="18">
        <f t="shared" si="104"/>
        <v>1</v>
      </c>
      <c r="AA15" s="18" t="str">
        <f>IF(Y15=0," ",IF(X15/Y15*100&gt;200,"св.200",X15/Y15))</f>
        <v>св.200</v>
      </c>
      <c r="AB15" s="22">
        <v>52000</v>
      </c>
      <c r="AC15" s="22">
        <v>46055.25</v>
      </c>
      <c r="AD15" s="22">
        <v>36457.949999999997</v>
      </c>
      <c r="AE15" s="18">
        <f t="shared" si="105"/>
        <v>0.88567788461538466</v>
      </c>
      <c r="AF15" s="18">
        <f t="shared" si="122"/>
        <v>1.263242996383505</v>
      </c>
      <c r="AG15" s="22">
        <v>606000</v>
      </c>
      <c r="AH15" s="22">
        <v>633348.71</v>
      </c>
      <c r="AI15" s="22">
        <v>457763.36</v>
      </c>
      <c r="AJ15" s="18">
        <f t="shared" si="106"/>
        <v>1.0451298844884487</v>
      </c>
      <c r="AK15" s="18">
        <f t="shared" si="123"/>
        <v>1.3835723112483271</v>
      </c>
      <c r="AL15" s="22">
        <v>0</v>
      </c>
      <c r="AM15" s="22">
        <v>0</v>
      </c>
      <c r="AN15" s="22">
        <v>0</v>
      </c>
      <c r="AO15" s="18" t="str">
        <f t="shared" si="151"/>
        <v xml:space="preserve"> </v>
      </c>
      <c r="AP15" s="18" t="str">
        <f t="shared" si="124"/>
        <v xml:space="preserve"> </v>
      </c>
      <c r="AQ15" s="7">
        <v>559379.73</v>
      </c>
      <c r="AR15" s="7">
        <v>977791.75</v>
      </c>
      <c r="AS15" s="7">
        <v>291357.01</v>
      </c>
      <c r="AT15" s="18">
        <f t="shared" si="107"/>
        <v>1.7479928169724706</v>
      </c>
      <c r="AU15" s="18" t="str">
        <f t="shared" si="125"/>
        <v>св.200</v>
      </c>
      <c r="AV15" s="22">
        <v>0</v>
      </c>
      <c r="AW15" s="22">
        <v>0</v>
      </c>
      <c r="AX15" s="22">
        <v>0</v>
      </c>
      <c r="AY15" s="18" t="str">
        <f t="shared" si="108"/>
        <v xml:space="preserve"> </v>
      </c>
      <c r="AZ15" s="18" t="str">
        <f t="shared" si="126"/>
        <v xml:space="preserve"> </v>
      </c>
      <c r="BA15" s="22">
        <v>456892.73</v>
      </c>
      <c r="BB15" s="22">
        <v>869973.86</v>
      </c>
      <c r="BC15" s="22"/>
      <c r="BD15" s="18">
        <f t="shared" si="127"/>
        <v>1.9041096582998815</v>
      </c>
      <c r="BE15" s="18" t="str">
        <f t="shared" si="128"/>
        <v xml:space="preserve"> </v>
      </c>
      <c r="BF15" s="22">
        <v>15750</v>
      </c>
      <c r="BG15" s="22">
        <v>21080.89</v>
      </c>
      <c r="BH15" s="22">
        <v>16052.85</v>
      </c>
      <c r="BI15" s="18">
        <f t="shared" si="109"/>
        <v>1.3384692063492063</v>
      </c>
      <c r="BJ15" s="18">
        <f t="shared" si="129"/>
        <v>1.3132179021170696</v>
      </c>
      <c r="BK15" s="22">
        <v>0</v>
      </c>
      <c r="BL15" s="22">
        <v>0</v>
      </c>
      <c r="BM15" s="22"/>
      <c r="BN15" s="18" t="str">
        <f t="shared" si="149"/>
        <v xml:space="preserve"> </v>
      </c>
      <c r="BO15" s="18" t="str">
        <f t="shared" si="130"/>
        <v xml:space="preserve"> </v>
      </c>
      <c r="BP15" s="22">
        <v>0</v>
      </c>
      <c r="BQ15" s="22">
        <v>0</v>
      </c>
      <c r="BR15" s="22"/>
      <c r="BS15" s="18" t="str">
        <f t="shared" si="110"/>
        <v xml:space="preserve"> </v>
      </c>
      <c r="BT15" s="18" t="str">
        <f t="shared" si="150"/>
        <v xml:space="preserve"> </v>
      </c>
      <c r="BU15" s="22">
        <v>0</v>
      </c>
      <c r="BV15" s="22">
        <v>0</v>
      </c>
      <c r="BW15" s="22">
        <v>135798.04999999999</v>
      </c>
      <c r="BX15" s="18" t="str">
        <f t="shared" si="112"/>
        <v xml:space="preserve"> </v>
      </c>
      <c r="BY15" s="18">
        <f t="shared" si="132"/>
        <v>0</v>
      </c>
      <c r="BZ15" s="22">
        <v>0</v>
      </c>
      <c r="CA15" s="22">
        <v>0</v>
      </c>
      <c r="CB15" s="22"/>
      <c r="CC15" s="18" t="str">
        <f t="shared" si="113"/>
        <v xml:space="preserve"> </v>
      </c>
      <c r="CD15" s="18" t="str">
        <f t="shared" si="133"/>
        <v xml:space="preserve"> </v>
      </c>
      <c r="CE15" s="17">
        <v>0</v>
      </c>
      <c r="CF15" s="17">
        <v>0</v>
      </c>
      <c r="CG15" s="17">
        <v>100990</v>
      </c>
      <c r="CH15" s="18" t="str">
        <f t="shared" si="134"/>
        <v xml:space="preserve"> </v>
      </c>
      <c r="CI15" s="18">
        <f t="shared" si="146"/>
        <v>0</v>
      </c>
      <c r="CJ15" s="22">
        <v>0</v>
      </c>
      <c r="CK15" s="22">
        <v>0</v>
      </c>
      <c r="CL15" s="22"/>
      <c r="CM15" s="18" t="str">
        <f t="shared" si="135"/>
        <v xml:space="preserve"> </v>
      </c>
      <c r="CN15" s="18" t="str">
        <f t="shared" si="136"/>
        <v xml:space="preserve"> </v>
      </c>
      <c r="CO15" s="22">
        <v>0</v>
      </c>
      <c r="CP15" s="22">
        <v>0</v>
      </c>
      <c r="CQ15" s="22">
        <v>100990</v>
      </c>
      <c r="CR15" s="18" t="str">
        <f t="shared" si="137"/>
        <v xml:space="preserve"> </v>
      </c>
      <c r="CS15" s="18">
        <f t="shared" si="138"/>
        <v>0</v>
      </c>
      <c r="CT15" s="22">
        <v>0</v>
      </c>
      <c r="CU15" s="22">
        <v>0</v>
      </c>
      <c r="CV15" s="22"/>
      <c r="CW15" s="18" t="str">
        <f t="shared" si="139"/>
        <v xml:space="preserve"> </v>
      </c>
      <c r="CX15" s="18" t="str">
        <f t="shared" si="140"/>
        <v xml:space="preserve"> </v>
      </c>
      <c r="CY15" s="22">
        <v>0</v>
      </c>
      <c r="CZ15" s="22">
        <v>0</v>
      </c>
      <c r="DA15" s="22"/>
      <c r="DB15" s="18" t="str">
        <f t="shared" si="114"/>
        <v xml:space="preserve"> </v>
      </c>
      <c r="DC15" s="18" t="str">
        <f t="shared" si="141"/>
        <v xml:space="preserve"> </v>
      </c>
      <c r="DD15" s="22">
        <v>86737</v>
      </c>
      <c r="DE15" s="22">
        <v>86737</v>
      </c>
      <c r="DF15" s="22">
        <v>38516.11</v>
      </c>
      <c r="DG15" s="18">
        <f t="shared" si="115"/>
        <v>1</v>
      </c>
      <c r="DH15" s="18" t="str">
        <f t="shared" si="142"/>
        <v>св.200</v>
      </c>
      <c r="DI15" s="22">
        <v>0</v>
      </c>
      <c r="DJ15" s="22"/>
      <c r="DK15" s="18" t="str">
        <f t="shared" si="143"/>
        <v xml:space="preserve"> </v>
      </c>
      <c r="DL15" s="22">
        <v>0</v>
      </c>
      <c r="DM15" s="22">
        <v>0</v>
      </c>
      <c r="DN15" s="22"/>
      <c r="DO15" s="18" t="str">
        <f t="shared" si="116"/>
        <v xml:space="preserve"> </v>
      </c>
      <c r="DP15" s="18" t="str">
        <f t="shared" si="144"/>
        <v xml:space="preserve"> </v>
      </c>
      <c r="DQ15" s="38">
        <v>0</v>
      </c>
      <c r="DR15" s="38">
        <v>0</v>
      </c>
      <c r="DS15" s="22"/>
      <c r="DT15" s="18" t="str">
        <f t="shared" si="117"/>
        <v xml:space="preserve"> </v>
      </c>
      <c r="DU15" s="18" t="str">
        <f t="shared" si="145"/>
        <v xml:space="preserve"> </v>
      </c>
    </row>
    <row r="16" spans="1:125" s="13" customFormat="1" ht="15.75" customHeight="1" outlineLevel="1" x14ac:dyDescent="0.25">
      <c r="A16" s="12">
        <v>10</v>
      </c>
      <c r="B16" s="6" t="s">
        <v>79</v>
      </c>
      <c r="C16" s="17">
        <v>1895838.6</v>
      </c>
      <c r="D16" s="17">
        <v>1979055.58</v>
      </c>
      <c r="E16" s="17">
        <v>1837946.91</v>
      </c>
      <c r="F16" s="18">
        <f t="shared" si="118"/>
        <v>1.0438945488292093</v>
      </c>
      <c r="G16" s="18">
        <f t="shared" si="100"/>
        <v>1.0767751610409684</v>
      </c>
      <c r="H16" s="11">
        <v>1787519.42</v>
      </c>
      <c r="I16" s="11">
        <v>1870736.4</v>
      </c>
      <c r="J16" s="11">
        <v>1716220.96</v>
      </c>
      <c r="K16" s="18">
        <f t="shared" si="101"/>
        <v>1.0465544480630034</v>
      </c>
      <c r="L16" s="18">
        <f t="shared" si="119"/>
        <v>1.0900323697247003</v>
      </c>
      <c r="M16" s="22">
        <v>346900</v>
      </c>
      <c r="N16" s="22">
        <v>372410.47</v>
      </c>
      <c r="O16" s="22">
        <v>353856.98</v>
      </c>
      <c r="P16" s="18">
        <f t="shared" si="102"/>
        <v>1.0735383972326318</v>
      </c>
      <c r="Q16" s="18">
        <f t="shared" si="120"/>
        <v>1.0524321718904626</v>
      </c>
      <c r="R16" s="22">
        <v>0</v>
      </c>
      <c r="S16" s="22">
        <v>0</v>
      </c>
      <c r="T16" s="22">
        <v>0</v>
      </c>
      <c r="U16" s="18" t="str">
        <f t="shared" si="103"/>
        <v xml:space="preserve"> </v>
      </c>
      <c r="V16" s="18" t="str">
        <f t="shared" si="152"/>
        <v xml:space="preserve"> </v>
      </c>
      <c r="W16" s="22">
        <v>2700</v>
      </c>
      <c r="X16" s="22">
        <v>2628.71</v>
      </c>
      <c r="Y16" s="22">
        <v>4691.8599999999997</v>
      </c>
      <c r="Z16" s="18">
        <f t="shared" si="104"/>
        <v>0.97359629629629629</v>
      </c>
      <c r="AA16" s="18">
        <f>IF(Y16=0," ",IF(X16/Y16*100&gt;200,"св.200",X16/Y16))</f>
        <v>0.56027034054724567</v>
      </c>
      <c r="AB16" s="22">
        <v>91019.42</v>
      </c>
      <c r="AC16" s="22">
        <v>86775.05</v>
      </c>
      <c r="AD16" s="22">
        <v>86937.7</v>
      </c>
      <c r="AE16" s="18">
        <f t="shared" si="105"/>
        <v>0.95336852289324636</v>
      </c>
      <c r="AF16" s="18">
        <f>IF(AC16&lt;=0," ",IF(AC16/AD16*100&gt;200,"св.200",AC16/AD16))</f>
        <v>0.99812912004803445</v>
      </c>
      <c r="AG16" s="22">
        <v>1346900</v>
      </c>
      <c r="AH16" s="22">
        <v>1408922.17</v>
      </c>
      <c r="AI16" s="22">
        <v>1270734.42</v>
      </c>
      <c r="AJ16" s="18">
        <f t="shared" si="106"/>
        <v>1.0460480882025391</v>
      </c>
      <c r="AK16" s="18">
        <f t="shared" si="123"/>
        <v>1.1087463657433627</v>
      </c>
      <c r="AL16" s="22">
        <v>0</v>
      </c>
      <c r="AM16" s="22">
        <v>0</v>
      </c>
      <c r="AN16" s="22">
        <v>0</v>
      </c>
      <c r="AO16" s="18" t="str">
        <f t="shared" si="151"/>
        <v xml:space="preserve"> </v>
      </c>
      <c r="AP16" s="18" t="str">
        <f t="shared" si="124"/>
        <v xml:space="preserve"> </v>
      </c>
      <c r="AQ16" s="7">
        <v>108319.18</v>
      </c>
      <c r="AR16" s="7">
        <v>108319.18</v>
      </c>
      <c r="AS16" s="7">
        <v>121725.95000000001</v>
      </c>
      <c r="AT16" s="18">
        <f t="shared" si="107"/>
        <v>1</v>
      </c>
      <c r="AU16" s="18">
        <f>IF(AR16=0," ",IF(AR16/AS16*100&gt;200,"св.200",AR16/AS16))</f>
        <v>0.88986103620468748</v>
      </c>
      <c r="AV16" s="22">
        <v>0</v>
      </c>
      <c r="AW16" s="22">
        <v>0</v>
      </c>
      <c r="AX16" s="22">
        <v>0</v>
      </c>
      <c r="AY16" s="18" t="str">
        <f t="shared" si="108"/>
        <v xml:space="preserve"> </v>
      </c>
      <c r="AZ16" s="18" t="str">
        <f t="shared" si="126"/>
        <v xml:space="preserve"> </v>
      </c>
      <c r="BA16" s="22">
        <v>108318.76</v>
      </c>
      <c r="BB16" s="22">
        <v>108318.76</v>
      </c>
      <c r="BC16" s="22">
        <v>55577.61</v>
      </c>
      <c r="BD16" s="18">
        <f t="shared" si="127"/>
        <v>1</v>
      </c>
      <c r="BE16" s="18">
        <f t="shared" si="128"/>
        <v>1.9489639802791088</v>
      </c>
      <c r="BF16" s="22">
        <v>0</v>
      </c>
      <c r="BG16" s="22">
        <v>0</v>
      </c>
      <c r="BH16" s="22"/>
      <c r="BI16" s="18" t="str">
        <f t="shared" si="109"/>
        <v xml:space="preserve"> </v>
      </c>
      <c r="BJ16" s="18" t="str">
        <f>IF(BG16=0," ",IF(BG16/BH16*100&gt;200,"св.200",BG16/BH16))</f>
        <v xml:space="preserve"> </v>
      </c>
      <c r="BK16" s="22">
        <v>0</v>
      </c>
      <c r="BL16" s="22">
        <v>0</v>
      </c>
      <c r="BM16" s="22">
        <v>22132.799999999999</v>
      </c>
      <c r="BN16" s="18" t="str">
        <f t="shared" si="149"/>
        <v xml:space="preserve"> </v>
      </c>
      <c r="BO16" s="18">
        <f t="shared" si="130"/>
        <v>0</v>
      </c>
      <c r="BP16" s="22">
        <v>0</v>
      </c>
      <c r="BQ16" s="22">
        <v>0</v>
      </c>
      <c r="BR16" s="22"/>
      <c r="BS16" s="18" t="str">
        <f t="shared" si="110"/>
        <v xml:space="preserve"> </v>
      </c>
      <c r="BT16" s="18" t="str">
        <f t="shared" si="150"/>
        <v xml:space="preserve"> </v>
      </c>
      <c r="BU16" s="22">
        <v>0.42</v>
      </c>
      <c r="BV16" s="22">
        <v>0.42</v>
      </c>
      <c r="BW16" s="22">
        <v>0.24</v>
      </c>
      <c r="BX16" s="18">
        <f t="shared" si="112"/>
        <v>1</v>
      </c>
      <c r="BY16" s="18">
        <f t="shared" si="132"/>
        <v>1.75</v>
      </c>
      <c r="BZ16" s="22">
        <v>0</v>
      </c>
      <c r="CA16" s="22">
        <v>0</v>
      </c>
      <c r="CB16" s="22">
        <v>16905</v>
      </c>
      <c r="CC16" s="18" t="str">
        <f t="shared" si="113"/>
        <v xml:space="preserve"> </v>
      </c>
      <c r="CD16" s="18">
        <f t="shared" si="133"/>
        <v>0</v>
      </c>
      <c r="CE16" s="17">
        <v>0</v>
      </c>
      <c r="CF16" s="17">
        <v>0</v>
      </c>
      <c r="CG16" s="17">
        <v>0</v>
      </c>
      <c r="CH16" s="18" t="str">
        <f t="shared" si="134"/>
        <v xml:space="preserve"> </v>
      </c>
      <c r="CI16" s="18" t="str">
        <f t="shared" si="146"/>
        <v xml:space="preserve"> </v>
      </c>
      <c r="CJ16" s="22">
        <v>0</v>
      </c>
      <c r="CK16" s="22">
        <v>0</v>
      </c>
      <c r="CL16" s="22"/>
      <c r="CM16" s="18" t="str">
        <f t="shared" si="135"/>
        <v xml:space="preserve"> </v>
      </c>
      <c r="CN16" s="18" t="str">
        <f t="shared" si="136"/>
        <v xml:space="preserve"> </v>
      </c>
      <c r="CO16" s="22">
        <v>0</v>
      </c>
      <c r="CP16" s="22">
        <v>0</v>
      </c>
      <c r="CQ16" s="22"/>
      <c r="CR16" s="18" t="str">
        <f t="shared" si="137"/>
        <v xml:space="preserve"> </v>
      </c>
      <c r="CS16" s="18" t="str">
        <f t="shared" si="138"/>
        <v xml:space="preserve"> </v>
      </c>
      <c r="CT16" s="22">
        <v>0</v>
      </c>
      <c r="CU16" s="22">
        <v>0</v>
      </c>
      <c r="CV16" s="22"/>
      <c r="CW16" s="18" t="str">
        <f t="shared" si="139"/>
        <v xml:space="preserve"> </v>
      </c>
      <c r="CX16" s="18" t="str">
        <f t="shared" si="140"/>
        <v xml:space="preserve"> </v>
      </c>
      <c r="CY16" s="22">
        <v>0</v>
      </c>
      <c r="CZ16" s="22">
        <v>0</v>
      </c>
      <c r="DA16" s="22"/>
      <c r="DB16" s="18" t="str">
        <f t="shared" si="114"/>
        <v xml:space="preserve"> </v>
      </c>
      <c r="DC16" s="18" t="str">
        <f t="shared" si="141"/>
        <v xml:space="preserve"> </v>
      </c>
      <c r="DD16" s="22">
        <v>0</v>
      </c>
      <c r="DE16" s="22">
        <v>0</v>
      </c>
      <c r="DF16" s="22">
        <v>27110.3</v>
      </c>
      <c r="DG16" s="18" t="str">
        <f t="shared" si="115"/>
        <v xml:space="preserve"> </v>
      </c>
      <c r="DH16" s="18">
        <f t="shared" si="142"/>
        <v>0</v>
      </c>
      <c r="DI16" s="22">
        <v>0</v>
      </c>
      <c r="DJ16" s="22"/>
      <c r="DK16" s="18" t="str">
        <f t="shared" si="143"/>
        <v xml:space="preserve"> </v>
      </c>
      <c r="DL16" s="22">
        <v>0</v>
      </c>
      <c r="DM16" s="22">
        <v>0</v>
      </c>
      <c r="DN16" s="22"/>
      <c r="DO16" s="18" t="str">
        <f t="shared" si="116"/>
        <v xml:space="preserve"> </v>
      </c>
      <c r="DP16" s="18" t="str">
        <f t="shared" si="144"/>
        <v xml:space="preserve"> </v>
      </c>
      <c r="DQ16" s="38">
        <v>0</v>
      </c>
      <c r="DR16" s="38">
        <v>0</v>
      </c>
      <c r="DS16" s="22"/>
      <c r="DT16" s="18" t="str">
        <f t="shared" si="117"/>
        <v xml:space="preserve"> </v>
      </c>
      <c r="DU16" s="18" t="str">
        <f t="shared" si="145"/>
        <v xml:space="preserve"> </v>
      </c>
    </row>
    <row r="17" spans="1:125" s="54" customFormat="1" ht="32.1" customHeight="1" x14ac:dyDescent="0.2">
      <c r="A17" s="48"/>
      <c r="B17" s="49" t="s">
        <v>137</v>
      </c>
      <c r="C17" s="55">
        <f>SUM(C18:C22)</f>
        <v>69729299.299999997</v>
      </c>
      <c r="D17" s="55">
        <f t="shared" ref="D17" si="153">SUM(D18:D22)</f>
        <v>71360726.969999999</v>
      </c>
      <c r="E17" s="55">
        <v>54067915.360000007</v>
      </c>
      <c r="F17" s="51">
        <f t="shared" si="118"/>
        <v>1.0233965877526034</v>
      </c>
      <c r="G17" s="51">
        <f t="shared" si="100"/>
        <v>1.3198349981659065</v>
      </c>
      <c r="H17" s="50">
        <v>54757076.590000004</v>
      </c>
      <c r="I17" s="50">
        <v>56371753.350000001</v>
      </c>
      <c r="J17" s="50">
        <v>51559023.170000009</v>
      </c>
      <c r="K17" s="51">
        <f t="shared" si="101"/>
        <v>1.0294880015616992</v>
      </c>
      <c r="L17" s="51">
        <f t="shared" si="119"/>
        <v>1.0933440915692196</v>
      </c>
      <c r="M17" s="50">
        <f>SUM(M18:M22)</f>
        <v>37416902.119999997</v>
      </c>
      <c r="N17" s="50">
        <v>38746968.020000003</v>
      </c>
      <c r="O17" s="50">
        <v>35279247.200000003</v>
      </c>
      <c r="P17" s="51">
        <f t="shared" si="102"/>
        <v>1.0355471945735737</v>
      </c>
      <c r="Q17" s="51">
        <f t="shared" si="120"/>
        <v>1.0982935038364423</v>
      </c>
      <c r="R17" s="50">
        <f>SUM(R18:R22)</f>
        <v>3251797</v>
      </c>
      <c r="S17" s="50">
        <f>SUM(S18:S22)</f>
        <v>3469940.1900000004</v>
      </c>
      <c r="T17" s="50">
        <f>SUM(T18:T22)</f>
        <v>2942741.49</v>
      </c>
      <c r="U17" s="51">
        <f t="shared" si="103"/>
        <v>1.0670838893079735</v>
      </c>
      <c r="V17" s="51">
        <f t="shared" si="148"/>
        <v>1.1791522299160571</v>
      </c>
      <c r="W17" s="50">
        <f>SUM(W18:W22)</f>
        <v>670486.11</v>
      </c>
      <c r="X17" s="50">
        <f>SUM(X18:X22)</f>
        <v>671907.38</v>
      </c>
      <c r="Y17" s="50">
        <v>449150.11000000004</v>
      </c>
      <c r="Z17" s="51">
        <f t="shared" si="104"/>
        <v>1.002119760542094</v>
      </c>
      <c r="AA17" s="51">
        <f t="shared" si="121"/>
        <v>1.4959528341204233</v>
      </c>
      <c r="AB17" s="50">
        <v>2108637.27</v>
      </c>
      <c r="AC17" s="50">
        <v>2139715.83</v>
      </c>
      <c r="AD17" s="50">
        <f>SUM(AD18:AD22)</f>
        <v>2044031.0499999998</v>
      </c>
      <c r="AE17" s="51">
        <f t="shared" si="105"/>
        <v>1.0147386942468299</v>
      </c>
      <c r="AF17" s="51">
        <f t="shared" si="122"/>
        <v>1.0468118035682483</v>
      </c>
      <c r="AG17" s="50">
        <v>11309254.09</v>
      </c>
      <c r="AH17" s="50">
        <v>11343221.93</v>
      </c>
      <c r="AI17" s="50">
        <f>SUM(AI18:AI22)</f>
        <v>10843853.32</v>
      </c>
      <c r="AJ17" s="51">
        <f t="shared" si="106"/>
        <v>1.0030035437995894</v>
      </c>
      <c r="AK17" s="51">
        <f t="shared" si="123"/>
        <v>1.0460508451436707</v>
      </c>
      <c r="AL17" s="50">
        <v>0</v>
      </c>
      <c r="AM17" s="50">
        <v>0</v>
      </c>
      <c r="AN17" s="50">
        <f>SUM(AN18:AN22)</f>
        <v>0</v>
      </c>
      <c r="AO17" s="56">
        <f>SUM(AO18:AO22)</f>
        <v>0</v>
      </c>
      <c r="AP17" s="51" t="str">
        <f t="shared" si="124"/>
        <v xml:space="preserve"> </v>
      </c>
      <c r="AQ17" s="50">
        <v>14972222.710000001</v>
      </c>
      <c r="AR17" s="50">
        <v>14988973.620000001</v>
      </c>
      <c r="AS17" s="50">
        <v>2508892.19</v>
      </c>
      <c r="AT17" s="51">
        <f t="shared" si="107"/>
        <v>1.0011187991472243</v>
      </c>
      <c r="AU17" s="51" t="str">
        <f t="shared" si="125"/>
        <v>св.200</v>
      </c>
      <c r="AV17" s="50">
        <v>977555.5</v>
      </c>
      <c r="AW17" s="50">
        <v>984938.6</v>
      </c>
      <c r="AX17" s="50">
        <v>998784.1</v>
      </c>
      <c r="AY17" s="51">
        <f t="shared" si="108"/>
        <v>1.0075526146597302</v>
      </c>
      <c r="AZ17" s="51">
        <f t="shared" si="126"/>
        <v>0.9861376447622664</v>
      </c>
      <c r="BA17" s="50">
        <v>10473.1</v>
      </c>
      <c r="BB17" s="50">
        <v>10473.1</v>
      </c>
      <c r="BC17" s="50">
        <v>0</v>
      </c>
      <c r="BD17" s="51">
        <f t="shared" si="127"/>
        <v>1</v>
      </c>
      <c r="BE17" s="51" t="str">
        <f t="shared" si="128"/>
        <v xml:space="preserve"> </v>
      </c>
      <c r="BF17" s="50">
        <v>0</v>
      </c>
      <c r="BG17" s="50">
        <v>0</v>
      </c>
      <c r="BH17" s="50">
        <v>0</v>
      </c>
      <c r="BI17" s="51" t="str">
        <f t="shared" si="109"/>
        <v xml:space="preserve"> </v>
      </c>
      <c r="BJ17" s="51" t="str">
        <f t="shared" si="129"/>
        <v xml:space="preserve"> </v>
      </c>
      <c r="BK17" s="50">
        <v>0</v>
      </c>
      <c r="BL17" s="50">
        <v>0</v>
      </c>
      <c r="BM17" s="50">
        <v>0</v>
      </c>
      <c r="BN17" s="51" t="str">
        <f t="shared" ref="BN17:BN41" si="154">IF(BL17&lt;=0," ",IF(BK17&lt;=0," ",IF(BL17/BK17*100&gt;200,"СВ.200",BL17/BK17)))</f>
        <v xml:space="preserve"> </v>
      </c>
      <c r="BO17" s="51" t="str">
        <f t="shared" si="130"/>
        <v xml:space="preserve"> </v>
      </c>
      <c r="BP17" s="50">
        <v>697142.28</v>
      </c>
      <c r="BQ17" s="50">
        <v>698968.37</v>
      </c>
      <c r="BR17" s="50">
        <v>1376463.6199999999</v>
      </c>
      <c r="BS17" s="51">
        <f t="shared" si="110"/>
        <v>1.002619393561957</v>
      </c>
      <c r="BT17" s="51">
        <f t="shared" si="150"/>
        <v>0.50780010444446044</v>
      </c>
      <c r="BU17" s="50">
        <v>338895</v>
      </c>
      <c r="BV17" s="50">
        <v>342095</v>
      </c>
      <c r="BW17" s="50">
        <v>196612.74</v>
      </c>
      <c r="BX17" s="51">
        <f t="shared" si="112"/>
        <v>1.0094424526770829</v>
      </c>
      <c r="BY17" s="51">
        <f t="shared" si="132"/>
        <v>1.7399432000184729</v>
      </c>
      <c r="BZ17" s="50">
        <v>4273079.6900000004</v>
      </c>
      <c r="CA17" s="50">
        <v>4273080</v>
      </c>
      <c r="CB17" s="50">
        <v>0</v>
      </c>
      <c r="CC17" s="51">
        <f t="shared" ref="CC17:CC48" si="155">IF(CA17&lt;=0," ",IF(BZ17&lt;=0," ",IF(CA17/BZ17*100&gt;200,"СВ.200",CA17/BZ17)))</f>
        <v>1.0000000725472076</v>
      </c>
      <c r="CD17" s="51" t="str">
        <f t="shared" si="133"/>
        <v xml:space="preserve"> </v>
      </c>
      <c r="CE17" s="55">
        <v>3222416.21</v>
      </c>
      <c r="CF17" s="55">
        <v>3222416.83</v>
      </c>
      <c r="CG17" s="55">
        <v>-844400.75</v>
      </c>
      <c r="CH17" s="51">
        <f t="shared" si="134"/>
        <v>1.0000001924022099</v>
      </c>
      <c r="CI17" s="51">
        <f t="shared" si="146"/>
        <v>-3.8162173944066251</v>
      </c>
      <c r="CJ17" s="50">
        <v>2727135.33</v>
      </c>
      <c r="CK17" s="50">
        <v>2727135.95</v>
      </c>
      <c r="CL17" s="50">
        <v>-1277085.55</v>
      </c>
      <c r="CM17" s="51">
        <f t="shared" si="135"/>
        <v>1.0000002273447868</v>
      </c>
      <c r="CN17" s="51">
        <f t="shared" si="136"/>
        <v>-2.1354371678545734</v>
      </c>
      <c r="CO17" s="50">
        <v>495280.88</v>
      </c>
      <c r="CP17" s="50">
        <v>495280.88</v>
      </c>
      <c r="CQ17" s="50">
        <v>432684.79999999999</v>
      </c>
      <c r="CR17" s="51">
        <f t="shared" si="137"/>
        <v>1</v>
      </c>
      <c r="CS17" s="51">
        <f t="shared" si="138"/>
        <v>1.1446690061680005</v>
      </c>
      <c r="CT17" s="50">
        <v>0</v>
      </c>
      <c r="CU17" s="50">
        <v>0</v>
      </c>
      <c r="CV17" s="50">
        <v>0</v>
      </c>
      <c r="CW17" s="53" t="str">
        <f t="shared" si="139"/>
        <v xml:space="preserve"> </v>
      </c>
      <c r="CX17" s="53" t="str">
        <f t="shared" si="140"/>
        <v xml:space="preserve"> </v>
      </c>
      <c r="CY17" s="50">
        <v>660915</v>
      </c>
      <c r="CZ17" s="50">
        <v>673141.03</v>
      </c>
      <c r="DA17" s="50">
        <v>474511.13</v>
      </c>
      <c r="DB17" s="51">
        <f t="shared" si="114"/>
        <v>1.0184986420341497</v>
      </c>
      <c r="DC17" s="51">
        <f t="shared" si="141"/>
        <v>1.4185990326507198</v>
      </c>
      <c r="DD17" s="50">
        <v>0</v>
      </c>
      <c r="DE17" s="50">
        <v>0</v>
      </c>
      <c r="DF17" s="50">
        <v>62565.95</v>
      </c>
      <c r="DG17" s="51" t="str">
        <f t="shared" si="115"/>
        <v xml:space="preserve"> </v>
      </c>
      <c r="DH17" s="51">
        <f t="shared" si="142"/>
        <v>0</v>
      </c>
      <c r="DI17" s="50">
        <v>-1435.2399999999998</v>
      </c>
      <c r="DJ17" s="50">
        <v>1826.09</v>
      </c>
      <c r="DK17" s="51">
        <f>IF(DI17=0," ",IF(DI17/DJ17*100&gt;200,"св.200",DI17/DJ17))</f>
        <v>-0.78596345196567519</v>
      </c>
      <c r="DL17" s="50">
        <v>4555612.1000000006</v>
      </c>
      <c r="DM17" s="50">
        <v>4555612.1000000006</v>
      </c>
      <c r="DN17" s="50">
        <v>209000</v>
      </c>
      <c r="DO17" s="51">
        <f t="shared" si="116"/>
        <v>1</v>
      </c>
      <c r="DP17" s="51" t="str">
        <f t="shared" si="144"/>
        <v>св.200</v>
      </c>
      <c r="DQ17" s="50">
        <v>236133.83000000002</v>
      </c>
      <c r="DR17" s="50">
        <v>229683.83000000002</v>
      </c>
      <c r="DS17" s="50">
        <v>33529.31</v>
      </c>
      <c r="DT17" s="51">
        <f t="shared" si="117"/>
        <v>0.97268498122441838</v>
      </c>
      <c r="DU17" s="51" t="str">
        <f t="shared" si="145"/>
        <v>св.200</v>
      </c>
    </row>
    <row r="18" spans="1:125" s="13" customFormat="1" ht="17.25" customHeight="1" outlineLevel="1" x14ac:dyDescent="0.25">
      <c r="A18" s="12">
        <v>11</v>
      </c>
      <c r="B18" s="6" t="s">
        <v>103</v>
      </c>
      <c r="C18" s="17">
        <v>41013153.719999999</v>
      </c>
      <c r="D18" s="17">
        <v>42265955.479999997</v>
      </c>
      <c r="E18" s="17">
        <v>31100880.260000002</v>
      </c>
      <c r="F18" s="18">
        <f t="shared" si="118"/>
        <v>1.0305463405363307</v>
      </c>
      <c r="G18" s="18">
        <f t="shared" si="100"/>
        <v>1.3589954730110907</v>
      </c>
      <c r="H18" s="11">
        <v>32767463</v>
      </c>
      <c r="I18" s="11">
        <v>34005345.450000003</v>
      </c>
      <c r="J18" s="11">
        <v>31117516.120000001</v>
      </c>
      <c r="K18" s="18">
        <f t="shared" si="101"/>
        <v>1.0377777934776338</v>
      </c>
      <c r="L18" s="18">
        <f t="shared" si="119"/>
        <v>1.0928039795613353</v>
      </c>
      <c r="M18" s="22">
        <v>25869390</v>
      </c>
      <c r="N18" s="22">
        <v>27076259.16</v>
      </c>
      <c r="O18" s="22">
        <v>24681377.18</v>
      </c>
      <c r="P18" s="18">
        <f t="shared" si="102"/>
        <v>1.0466524011582801</v>
      </c>
      <c r="Q18" s="18">
        <f t="shared" si="120"/>
        <v>1.0970319428504436</v>
      </c>
      <c r="R18" s="22">
        <v>1791377</v>
      </c>
      <c r="S18" s="22">
        <v>1784718.33</v>
      </c>
      <c r="T18" s="22">
        <v>1527410.55</v>
      </c>
      <c r="U18" s="18">
        <f t="shared" si="103"/>
        <v>0.99628293206845908</v>
      </c>
      <c r="V18" s="18">
        <f t="shared" si="148"/>
        <v>1.1684601301202222</v>
      </c>
      <c r="W18" s="22">
        <v>407987</v>
      </c>
      <c r="X18" s="22">
        <v>407987.48</v>
      </c>
      <c r="Y18" s="22">
        <v>264563.52</v>
      </c>
      <c r="Z18" s="18">
        <f t="shared" si="104"/>
        <v>1.000001176508075</v>
      </c>
      <c r="AA18" s="18">
        <f t="shared" si="121"/>
        <v>1.5421154057823239</v>
      </c>
      <c r="AB18" s="22">
        <v>1112380</v>
      </c>
      <c r="AC18" s="22">
        <v>1114941.8899999999</v>
      </c>
      <c r="AD18" s="22">
        <v>1009943.37</v>
      </c>
      <c r="AE18" s="18">
        <f t="shared" si="105"/>
        <v>1.00230307089304</v>
      </c>
      <c r="AF18" s="18">
        <f t="shared" si="122"/>
        <v>1.1039647599251035</v>
      </c>
      <c r="AG18" s="22">
        <v>3586329</v>
      </c>
      <c r="AH18" s="22">
        <v>3621438.59</v>
      </c>
      <c r="AI18" s="22">
        <v>3634221.5</v>
      </c>
      <c r="AJ18" s="18">
        <f t="shared" si="106"/>
        <v>1.0097898408093624</v>
      </c>
      <c r="AK18" s="18">
        <f t="shared" si="123"/>
        <v>0.996482627709951</v>
      </c>
      <c r="AL18" s="22">
        <v>0</v>
      </c>
      <c r="AM18" s="22">
        <v>0</v>
      </c>
      <c r="AN18" s="22">
        <v>0</v>
      </c>
      <c r="AO18" s="18" t="str">
        <f t="shared" ref="AO18:AO49" si="156">IF(AM18&lt;=0," ",IF(AL18&lt;=0," ",IF(AM18/AL18*100&gt;200,"СВ.200",AM18/AL18)))</f>
        <v xml:space="preserve"> </v>
      </c>
      <c r="AP18" s="18" t="str">
        <f t="shared" si="124"/>
        <v xml:space="preserve"> </v>
      </c>
      <c r="AQ18" s="7">
        <v>8245690.7199999997</v>
      </c>
      <c r="AR18" s="7">
        <v>8260610.0300000003</v>
      </c>
      <c r="AS18" s="7">
        <v>-16635.859999999986</v>
      </c>
      <c r="AT18" s="18">
        <f t="shared" si="107"/>
        <v>1.001809346300585</v>
      </c>
      <c r="AU18" s="18">
        <f t="shared" si="125"/>
        <v>-496.5544330139835</v>
      </c>
      <c r="AV18" s="22">
        <v>700735</v>
      </c>
      <c r="AW18" s="22">
        <v>706677.35</v>
      </c>
      <c r="AX18" s="22">
        <v>722135.45</v>
      </c>
      <c r="AY18" s="18">
        <f t="shared" si="108"/>
        <v>1.0084801672529558</v>
      </c>
      <c r="AZ18" s="18">
        <f t="shared" si="126"/>
        <v>0.9785939050631014</v>
      </c>
      <c r="BA18" s="22">
        <v>0</v>
      </c>
      <c r="BB18" s="22">
        <v>0</v>
      </c>
      <c r="BC18" s="22"/>
      <c r="BD18" s="18" t="str">
        <f t="shared" si="127"/>
        <v xml:space="preserve"> </v>
      </c>
      <c r="BE18" s="18" t="str">
        <f t="shared" si="128"/>
        <v xml:space="preserve"> </v>
      </c>
      <c r="BF18" s="22">
        <v>0</v>
      </c>
      <c r="BG18" s="22">
        <v>0</v>
      </c>
      <c r="BH18" s="22"/>
      <c r="BI18" s="18" t="str">
        <f t="shared" si="109"/>
        <v xml:space="preserve"> </v>
      </c>
      <c r="BJ18" s="18" t="str">
        <f t="shared" si="129"/>
        <v xml:space="preserve"> </v>
      </c>
      <c r="BK18" s="22">
        <v>0</v>
      </c>
      <c r="BL18" s="22">
        <v>0</v>
      </c>
      <c r="BM18" s="22"/>
      <c r="BN18" s="18" t="str">
        <f t="shared" si="154"/>
        <v xml:space="preserve"> </v>
      </c>
      <c r="BO18" s="18" t="str">
        <f t="shared" si="130"/>
        <v xml:space="preserve"> </v>
      </c>
      <c r="BP18" s="22">
        <v>0</v>
      </c>
      <c r="BQ18" s="22">
        <v>0</v>
      </c>
      <c r="BR18" s="22"/>
      <c r="BS18" s="18" t="str">
        <f t="shared" si="110"/>
        <v xml:space="preserve"> </v>
      </c>
      <c r="BT18" s="18" t="str">
        <f>IF(BQ18=0," ",IF(BQ18/BR18*100&gt;200,"св.200",BQ18/BR18))</f>
        <v xml:space="preserve"> </v>
      </c>
      <c r="BU18" s="22">
        <v>85825</v>
      </c>
      <c r="BV18" s="22">
        <v>89025</v>
      </c>
      <c r="BW18" s="22">
        <v>95050</v>
      </c>
      <c r="BX18" s="18">
        <f t="shared" si="112"/>
        <v>1.0372851733177979</v>
      </c>
      <c r="BY18" s="18">
        <f t="shared" si="132"/>
        <v>0.93661230931088901</v>
      </c>
      <c r="BZ18" s="22">
        <v>4273079.6900000004</v>
      </c>
      <c r="CA18" s="22">
        <v>4273080</v>
      </c>
      <c r="CB18" s="22"/>
      <c r="CC18" s="18">
        <f t="shared" si="155"/>
        <v>1.0000000725472076</v>
      </c>
      <c r="CD18" s="18" t="str">
        <f t="shared" si="133"/>
        <v xml:space="preserve"> </v>
      </c>
      <c r="CE18" s="17">
        <v>2480844.33</v>
      </c>
      <c r="CF18" s="17">
        <v>2480844.9500000002</v>
      </c>
      <c r="CG18" s="17">
        <v>-1317332.44</v>
      </c>
      <c r="CH18" s="18">
        <f t="shared" ref="CH18:CH22" si="157">IF(CF18&lt;=0," ",IF(CE18&lt;=0," ",IF(CF18/CE18*100&gt;200,"СВ.200",CF18/CE18)))</f>
        <v>1.0000002499149152</v>
      </c>
      <c r="CI18" s="18">
        <f t="shared" ref="CI18:CI22" si="158">IF(CG18=0," ",IF(CF18/CG18*100&gt;200,"св.200",CF18/CG18))</f>
        <v>-1.8832337796220977</v>
      </c>
      <c r="CJ18" s="22">
        <v>2480844.33</v>
      </c>
      <c r="CK18" s="22">
        <v>2480844.9500000002</v>
      </c>
      <c r="CL18" s="22">
        <v>-1317332.44</v>
      </c>
      <c r="CM18" s="18">
        <f t="shared" si="135"/>
        <v>1.0000002499149152</v>
      </c>
      <c r="CN18" s="18">
        <f t="shared" si="136"/>
        <v>-1.8832337796220977</v>
      </c>
      <c r="CO18" s="22">
        <v>0</v>
      </c>
      <c r="CP18" s="22">
        <v>0</v>
      </c>
      <c r="CQ18" s="22"/>
      <c r="CR18" s="18" t="str">
        <f t="shared" si="137"/>
        <v xml:space="preserve"> </v>
      </c>
      <c r="CS18" s="18" t="str">
        <f t="shared" si="138"/>
        <v xml:space="preserve"> </v>
      </c>
      <c r="CT18" s="22">
        <v>0</v>
      </c>
      <c r="CU18" s="22">
        <v>0</v>
      </c>
      <c r="CV18" s="22"/>
      <c r="CW18" s="18" t="str">
        <f t="shared" si="139"/>
        <v xml:space="preserve"> </v>
      </c>
      <c r="CX18" s="18" t="str">
        <f t="shared" si="140"/>
        <v xml:space="preserve"> </v>
      </c>
      <c r="CY18" s="22">
        <v>660915</v>
      </c>
      <c r="CZ18" s="22">
        <v>673141.03</v>
      </c>
      <c r="DA18" s="22">
        <v>474511.13</v>
      </c>
      <c r="DB18" s="18">
        <f t="shared" si="114"/>
        <v>1.0184986420341497</v>
      </c>
      <c r="DC18" s="18">
        <f t="shared" si="141"/>
        <v>1.4185990326507198</v>
      </c>
      <c r="DD18" s="22">
        <v>0</v>
      </c>
      <c r="DE18" s="22">
        <v>0</v>
      </c>
      <c r="DF18" s="22"/>
      <c r="DG18" s="18" t="str">
        <f t="shared" si="115"/>
        <v xml:space="preserve"> </v>
      </c>
      <c r="DH18" s="18" t="str">
        <f t="shared" si="142"/>
        <v xml:space="preserve"> </v>
      </c>
      <c r="DI18" s="22">
        <v>0</v>
      </c>
      <c r="DJ18" s="22"/>
      <c r="DK18" s="18" t="str">
        <f t="shared" si="143"/>
        <v xml:space="preserve"> </v>
      </c>
      <c r="DL18" s="22">
        <v>10480</v>
      </c>
      <c r="DM18" s="22">
        <v>10480</v>
      </c>
      <c r="DN18" s="22">
        <v>9000</v>
      </c>
      <c r="DO18" s="18">
        <f t="shared" si="116"/>
        <v>1</v>
      </c>
      <c r="DP18" s="18">
        <f t="shared" si="144"/>
        <v>1.1644444444444444</v>
      </c>
      <c r="DQ18" s="38">
        <v>33811.699999999997</v>
      </c>
      <c r="DR18" s="38">
        <v>27361.7</v>
      </c>
      <c r="DS18" s="22"/>
      <c r="DT18" s="18">
        <f t="shared" si="117"/>
        <v>0.80923763076094968</v>
      </c>
      <c r="DU18" s="18" t="str">
        <f t="shared" si="145"/>
        <v xml:space="preserve"> </v>
      </c>
    </row>
    <row r="19" spans="1:125" s="13" customFormat="1" ht="17.25" customHeight="1" outlineLevel="1" x14ac:dyDescent="0.25">
      <c r="A19" s="12">
        <v>12</v>
      </c>
      <c r="B19" s="6" t="s">
        <v>40</v>
      </c>
      <c r="C19" s="17">
        <v>19471723.27</v>
      </c>
      <c r="D19" s="17">
        <v>19831792.199999999</v>
      </c>
      <c r="E19" s="17">
        <v>14228097.939999999</v>
      </c>
      <c r="F19" s="18">
        <f t="shared" si="118"/>
        <v>1.0184918882118028</v>
      </c>
      <c r="G19" s="18">
        <f t="shared" si="100"/>
        <v>1.3938470401054885</v>
      </c>
      <c r="H19" s="11">
        <v>13603390.169999998</v>
      </c>
      <c r="I19" s="11">
        <v>13961627.499999998</v>
      </c>
      <c r="J19" s="11">
        <v>12461293.75</v>
      </c>
      <c r="K19" s="18">
        <f t="shared" si="101"/>
        <v>1.0263344155775251</v>
      </c>
      <c r="L19" s="18">
        <f t="shared" si="119"/>
        <v>1.1203995171047145</v>
      </c>
      <c r="M19" s="22">
        <v>8982512.1199999992</v>
      </c>
      <c r="N19" s="22">
        <v>9107555.8699999992</v>
      </c>
      <c r="O19" s="22">
        <v>8174788</v>
      </c>
      <c r="P19" s="18">
        <f t="shared" si="102"/>
        <v>1.0139207994745238</v>
      </c>
      <c r="Q19" s="18">
        <f t="shared" si="120"/>
        <v>1.1141030042613949</v>
      </c>
      <c r="R19" s="22">
        <v>1460420</v>
      </c>
      <c r="S19" s="22">
        <v>1685221.86</v>
      </c>
      <c r="T19" s="22">
        <v>1415330.94</v>
      </c>
      <c r="U19" s="18">
        <f t="shared" si="103"/>
        <v>1.1539295955957876</v>
      </c>
      <c r="V19" s="18">
        <f t="shared" si="148"/>
        <v>1.1906910337168211</v>
      </c>
      <c r="W19" s="22">
        <v>2275.69</v>
      </c>
      <c r="X19" s="22">
        <v>2275.69</v>
      </c>
      <c r="Y19" s="22">
        <v>1870.52</v>
      </c>
      <c r="Z19" s="18">
        <f t="shared" si="104"/>
        <v>1</v>
      </c>
      <c r="AA19" s="18">
        <f>IF(X19=0," ",IF(X19/Y19*100&gt;200,"св.200",X19/Y19))</f>
        <v>1.2166082158971838</v>
      </c>
      <c r="AB19" s="22">
        <v>566257.27</v>
      </c>
      <c r="AC19" s="22">
        <v>567871</v>
      </c>
      <c r="AD19" s="22">
        <v>489077.06</v>
      </c>
      <c r="AE19" s="18">
        <f t="shared" si="105"/>
        <v>1.0028498177162475</v>
      </c>
      <c r="AF19" s="18">
        <f t="shared" si="122"/>
        <v>1.1611074132162322</v>
      </c>
      <c r="AG19" s="22">
        <v>2591925.09</v>
      </c>
      <c r="AH19" s="22">
        <v>2598703.08</v>
      </c>
      <c r="AI19" s="22">
        <v>2380227.23</v>
      </c>
      <c r="AJ19" s="18">
        <f t="shared" si="106"/>
        <v>1.0026150408536691</v>
      </c>
      <c r="AK19" s="18">
        <f t="shared" si="123"/>
        <v>1.0917878122081648</v>
      </c>
      <c r="AL19" s="22">
        <v>0</v>
      </c>
      <c r="AM19" s="22">
        <v>0</v>
      </c>
      <c r="AN19" s="22">
        <v>0</v>
      </c>
      <c r="AO19" s="18" t="str">
        <f t="shared" si="156"/>
        <v xml:space="preserve"> </v>
      </c>
      <c r="AP19" s="18" t="str">
        <f t="shared" si="124"/>
        <v xml:space="preserve"> </v>
      </c>
      <c r="AQ19" s="7">
        <v>5868333.0999999996</v>
      </c>
      <c r="AR19" s="7">
        <v>5870164.7000000002</v>
      </c>
      <c r="AS19" s="7">
        <v>1766804.19</v>
      </c>
      <c r="AT19" s="18">
        <f t="shared" si="107"/>
        <v>1.0003121158885817</v>
      </c>
      <c r="AU19" s="18" t="str">
        <f t="shared" si="125"/>
        <v>св.200</v>
      </c>
      <c r="AV19" s="22">
        <v>276820.5</v>
      </c>
      <c r="AW19" s="22">
        <v>278261.25</v>
      </c>
      <c r="AX19" s="22">
        <v>276648.65000000002</v>
      </c>
      <c r="AY19" s="18">
        <f t="shared" si="108"/>
        <v>1.0052046362173321</v>
      </c>
      <c r="AZ19" s="18">
        <f t="shared" si="126"/>
        <v>1.0058290542896196</v>
      </c>
      <c r="BA19" s="22">
        <v>0</v>
      </c>
      <c r="BB19" s="22">
        <v>0</v>
      </c>
      <c r="BC19" s="22"/>
      <c r="BD19" s="18" t="str">
        <f t="shared" si="127"/>
        <v xml:space="preserve"> </v>
      </c>
      <c r="BE19" s="18" t="str">
        <f t="shared" si="128"/>
        <v xml:space="preserve"> </v>
      </c>
      <c r="BF19" s="22">
        <v>0</v>
      </c>
      <c r="BG19" s="22">
        <v>0</v>
      </c>
      <c r="BH19" s="22"/>
      <c r="BI19" s="18" t="str">
        <f t="shared" si="109"/>
        <v xml:space="preserve"> </v>
      </c>
      <c r="BJ19" s="18" t="str">
        <f t="shared" si="129"/>
        <v xml:space="preserve"> </v>
      </c>
      <c r="BK19" s="22">
        <v>0</v>
      </c>
      <c r="BL19" s="22">
        <v>0</v>
      </c>
      <c r="BM19" s="22"/>
      <c r="BN19" s="18" t="str">
        <f t="shared" si="154"/>
        <v xml:space="preserve"> </v>
      </c>
      <c r="BO19" s="18" t="str">
        <f t="shared" si="130"/>
        <v xml:space="preserve"> </v>
      </c>
      <c r="BP19" s="22">
        <v>568374.79</v>
      </c>
      <c r="BQ19" s="22">
        <v>568374.79</v>
      </c>
      <c r="BR19" s="22">
        <v>1345438.66</v>
      </c>
      <c r="BS19" s="18">
        <f t="shared" si="110"/>
        <v>1</v>
      </c>
      <c r="BT19" s="18">
        <f t="shared" si="150"/>
        <v>0.42244571001103837</v>
      </c>
      <c r="BU19" s="22">
        <v>89560</v>
      </c>
      <c r="BV19" s="22">
        <v>89560</v>
      </c>
      <c r="BW19" s="22">
        <v>67080</v>
      </c>
      <c r="BX19" s="18">
        <f t="shared" si="112"/>
        <v>1</v>
      </c>
      <c r="BY19" s="18">
        <f t="shared" si="132"/>
        <v>1.3351222420989863</v>
      </c>
      <c r="BZ19" s="22">
        <v>0</v>
      </c>
      <c r="CA19" s="22">
        <v>0</v>
      </c>
      <c r="CB19" s="22"/>
      <c r="CC19" s="18" t="str">
        <f t="shared" si="155"/>
        <v xml:space="preserve"> </v>
      </c>
      <c r="CD19" s="18" t="str">
        <f t="shared" si="133"/>
        <v xml:space="preserve"> </v>
      </c>
      <c r="CE19" s="17">
        <v>246291</v>
      </c>
      <c r="CF19" s="17">
        <v>246291</v>
      </c>
      <c r="CG19" s="17">
        <v>40246.89</v>
      </c>
      <c r="CH19" s="18">
        <f t="shared" si="157"/>
        <v>1</v>
      </c>
      <c r="CI19" s="18" t="str">
        <f t="shared" si="158"/>
        <v>св.200</v>
      </c>
      <c r="CJ19" s="22">
        <v>246291</v>
      </c>
      <c r="CK19" s="22">
        <v>246291</v>
      </c>
      <c r="CL19" s="22">
        <v>40246.89</v>
      </c>
      <c r="CM19" s="18">
        <f t="shared" si="135"/>
        <v>1</v>
      </c>
      <c r="CN19" s="18" t="str">
        <f t="shared" si="136"/>
        <v>св.200</v>
      </c>
      <c r="CO19" s="22">
        <v>0</v>
      </c>
      <c r="CP19" s="22">
        <v>0</v>
      </c>
      <c r="CQ19" s="22"/>
      <c r="CR19" s="18" t="str">
        <f t="shared" si="137"/>
        <v xml:space="preserve"> </v>
      </c>
      <c r="CS19" s="18" t="str">
        <f t="shared" si="138"/>
        <v xml:space="preserve"> </v>
      </c>
      <c r="CT19" s="22">
        <v>0</v>
      </c>
      <c r="CU19" s="22">
        <v>0</v>
      </c>
      <c r="CV19" s="22"/>
      <c r="CW19" s="18" t="str">
        <f t="shared" si="139"/>
        <v xml:space="preserve"> </v>
      </c>
      <c r="CX19" s="18" t="str">
        <f t="shared" si="140"/>
        <v xml:space="preserve"> </v>
      </c>
      <c r="CY19" s="22">
        <v>0</v>
      </c>
      <c r="CZ19" s="22">
        <v>0</v>
      </c>
      <c r="DA19" s="22"/>
      <c r="DB19" s="18" t="str">
        <f t="shared" si="114"/>
        <v xml:space="preserve"> </v>
      </c>
      <c r="DC19" s="18" t="str">
        <f t="shared" si="141"/>
        <v xml:space="preserve"> </v>
      </c>
      <c r="DD19" s="22">
        <v>0</v>
      </c>
      <c r="DE19" s="22">
        <v>0</v>
      </c>
      <c r="DF19" s="22">
        <v>3860.68</v>
      </c>
      <c r="DG19" s="18" t="str">
        <f t="shared" si="115"/>
        <v xml:space="preserve"> </v>
      </c>
      <c r="DH19" s="18">
        <f t="shared" si="142"/>
        <v>0</v>
      </c>
      <c r="DI19" s="22">
        <v>390.85</v>
      </c>
      <c r="DJ19" s="22"/>
      <c r="DK19" s="18" t="str">
        <f t="shared" si="143"/>
        <v xml:space="preserve"> </v>
      </c>
      <c r="DL19" s="22">
        <v>4528964.68</v>
      </c>
      <c r="DM19" s="22">
        <v>4528964.68</v>
      </c>
      <c r="DN19" s="22"/>
      <c r="DO19" s="18">
        <f t="shared" si="116"/>
        <v>1</v>
      </c>
      <c r="DP19" s="18" t="str">
        <f t="shared" si="144"/>
        <v xml:space="preserve"> </v>
      </c>
      <c r="DQ19" s="38">
        <v>158322.13</v>
      </c>
      <c r="DR19" s="38">
        <v>158322.13</v>
      </c>
      <c r="DS19" s="22">
        <v>33529.31</v>
      </c>
      <c r="DT19" s="18">
        <f t="shared" si="117"/>
        <v>1</v>
      </c>
      <c r="DU19" s="18" t="str">
        <f t="shared" si="145"/>
        <v>св.200</v>
      </c>
    </row>
    <row r="20" spans="1:125" s="13" customFormat="1" ht="17.25" customHeight="1" outlineLevel="1" x14ac:dyDescent="0.25">
      <c r="A20" s="12">
        <v>13</v>
      </c>
      <c r="B20" s="6" t="s">
        <v>10</v>
      </c>
      <c r="C20" s="17">
        <v>2026691.52</v>
      </c>
      <c r="D20" s="17">
        <v>2060114.93</v>
      </c>
      <c r="E20" s="17">
        <v>1643454.6300000001</v>
      </c>
      <c r="F20" s="18">
        <f t="shared" si="118"/>
        <v>1.0164916119054961</v>
      </c>
      <c r="G20" s="18">
        <f t="shared" si="100"/>
        <v>1.253527108320599</v>
      </c>
      <c r="H20" s="11">
        <v>1476000</v>
      </c>
      <c r="I20" s="11">
        <v>1509423.4100000001</v>
      </c>
      <c r="J20" s="11">
        <v>1582520.84</v>
      </c>
      <c r="K20" s="18">
        <f t="shared" si="101"/>
        <v>1.0226445867208673</v>
      </c>
      <c r="L20" s="18">
        <f t="shared" si="119"/>
        <v>0.95380949927964298</v>
      </c>
      <c r="M20" s="22">
        <v>200000</v>
      </c>
      <c r="N20" s="22">
        <v>201807.6</v>
      </c>
      <c r="O20" s="22">
        <v>194429.21</v>
      </c>
      <c r="P20" s="18">
        <f t="shared" si="102"/>
        <v>1.0090380000000001</v>
      </c>
      <c r="Q20" s="18">
        <f t="shared" si="120"/>
        <v>1.0379489789625747</v>
      </c>
      <c r="R20" s="22">
        <v>0</v>
      </c>
      <c r="S20" s="22">
        <v>0</v>
      </c>
      <c r="T20" s="22">
        <v>0</v>
      </c>
      <c r="U20" s="18" t="str">
        <f t="shared" si="103"/>
        <v xml:space="preserve"> </v>
      </c>
      <c r="V20" s="18" t="str">
        <f t="shared" ref="V20:V22" si="159">IF(S20=0," ",IF(S20/T20*100&gt;200,"св.200",S20/T20))</f>
        <v xml:space="preserve"> </v>
      </c>
      <c r="W20" s="22">
        <v>185000</v>
      </c>
      <c r="X20" s="22">
        <v>184977.94</v>
      </c>
      <c r="Y20" s="22">
        <v>100883.38</v>
      </c>
      <c r="Z20" s="18">
        <f t="shared" si="104"/>
        <v>0.99988075675675681</v>
      </c>
      <c r="AA20" s="18">
        <f t="shared" si="121"/>
        <v>1.8335819041748997</v>
      </c>
      <c r="AB20" s="22">
        <v>95000</v>
      </c>
      <c r="AC20" s="22">
        <v>109527.42</v>
      </c>
      <c r="AD20" s="22">
        <v>132811.22</v>
      </c>
      <c r="AE20" s="18">
        <f t="shared" si="105"/>
        <v>1.1529202105263159</v>
      </c>
      <c r="AF20" s="18">
        <f t="shared" si="122"/>
        <v>0.82468499272877693</v>
      </c>
      <c r="AG20" s="22">
        <v>996000</v>
      </c>
      <c r="AH20" s="22">
        <v>1013110.45</v>
      </c>
      <c r="AI20" s="22">
        <v>1154397.03</v>
      </c>
      <c r="AJ20" s="18">
        <f t="shared" si="106"/>
        <v>1.0171791666666665</v>
      </c>
      <c r="AK20" s="18">
        <f t="shared" si="123"/>
        <v>0.8776100628048219</v>
      </c>
      <c r="AL20" s="22">
        <v>0</v>
      </c>
      <c r="AM20" s="22">
        <v>0</v>
      </c>
      <c r="AN20" s="22">
        <v>0</v>
      </c>
      <c r="AO20" s="18" t="str">
        <f t="shared" si="156"/>
        <v xml:space="preserve"> </v>
      </c>
      <c r="AP20" s="18" t="str">
        <f t="shared" si="124"/>
        <v xml:space="preserve"> </v>
      </c>
      <c r="AQ20" s="7">
        <v>550691.52</v>
      </c>
      <c r="AR20" s="7">
        <v>550691.52</v>
      </c>
      <c r="AS20" s="7">
        <v>60933.789999999994</v>
      </c>
      <c r="AT20" s="18">
        <f t="shared" si="107"/>
        <v>1</v>
      </c>
      <c r="AU20" s="18" t="str">
        <f t="shared" si="125"/>
        <v>св.200</v>
      </c>
      <c r="AV20" s="22">
        <v>0</v>
      </c>
      <c r="AW20" s="22">
        <v>0</v>
      </c>
      <c r="AX20" s="22">
        <v>0</v>
      </c>
      <c r="AY20" s="18" t="str">
        <f t="shared" si="108"/>
        <v xml:space="preserve"> </v>
      </c>
      <c r="AZ20" s="18" t="str">
        <f t="shared" si="126"/>
        <v xml:space="preserve"> </v>
      </c>
      <c r="BA20" s="22">
        <v>7737.29</v>
      </c>
      <c r="BB20" s="22">
        <v>7737.29</v>
      </c>
      <c r="BC20" s="22"/>
      <c r="BD20" s="18">
        <f t="shared" si="127"/>
        <v>1</v>
      </c>
      <c r="BE20" s="18" t="str">
        <f t="shared" si="128"/>
        <v xml:space="preserve"> </v>
      </c>
      <c r="BF20" s="22">
        <v>0</v>
      </c>
      <c r="BG20" s="22">
        <v>0</v>
      </c>
      <c r="BH20" s="22"/>
      <c r="BI20" s="18" t="str">
        <f t="shared" si="109"/>
        <v xml:space="preserve"> </v>
      </c>
      <c r="BJ20" s="18" t="str">
        <f t="shared" si="129"/>
        <v xml:space="preserve"> </v>
      </c>
      <c r="BK20" s="22">
        <v>0</v>
      </c>
      <c r="BL20" s="22">
        <v>0</v>
      </c>
      <c r="BM20" s="22"/>
      <c r="BN20" s="18" t="str">
        <f t="shared" si="154"/>
        <v xml:space="preserve"> </v>
      </c>
      <c r="BO20" s="18" t="str">
        <f t="shared" si="130"/>
        <v xml:space="preserve"> </v>
      </c>
      <c r="BP20" s="22">
        <v>31939.49</v>
      </c>
      <c r="BQ20" s="22">
        <v>33765.58</v>
      </c>
      <c r="BR20" s="22">
        <v>31024.959999999999</v>
      </c>
      <c r="BS20" s="18">
        <f t="shared" si="110"/>
        <v>1.0571734238712014</v>
      </c>
      <c r="BT20" s="18">
        <f t="shared" si="150"/>
        <v>1.0883359720689407</v>
      </c>
      <c r="BU20" s="22">
        <v>55500</v>
      </c>
      <c r="BV20" s="22">
        <v>55500</v>
      </c>
      <c r="BW20" s="22">
        <v>28082.74</v>
      </c>
      <c r="BX20" s="18">
        <f t="shared" si="112"/>
        <v>1</v>
      </c>
      <c r="BY20" s="18">
        <f t="shared" si="132"/>
        <v>1.9763028821261741</v>
      </c>
      <c r="BZ20" s="22">
        <v>0</v>
      </c>
      <c r="CA20" s="22">
        <v>0</v>
      </c>
      <c r="CB20" s="22"/>
      <c r="CC20" s="18" t="str">
        <f t="shared" si="155"/>
        <v xml:space="preserve"> </v>
      </c>
      <c r="CD20" s="18" t="str">
        <f t="shared" si="133"/>
        <v xml:space="preserve"> </v>
      </c>
      <c r="CE20" s="17">
        <v>405089.76</v>
      </c>
      <c r="CF20" s="17">
        <v>405089.76</v>
      </c>
      <c r="CG20" s="17">
        <v>0</v>
      </c>
      <c r="CH20" s="18">
        <f t="shared" si="157"/>
        <v>1</v>
      </c>
      <c r="CI20" s="18" t="str">
        <f t="shared" si="158"/>
        <v xml:space="preserve"> </v>
      </c>
      <c r="CJ20" s="22">
        <v>0</v>
      </c>
      <c r="CK20" s="22">
        <v>0</v>
      </c>
      <c r="CL20" s="22"/>
      <c r="CM20" s="18" t="str">
        <f t="shared" si="135"/>
        <v xml:space="preserve"> </v>
      </c>
      <c r="CN20" s="18" t="str">
        <f t="shared" si="136"/>
        <v xml:space="preserve"> </v>
      </c>
      <c r="CO20" s="22">
        <v>405089.76</v>
      </c>
      <c r="CP20" s="22">
        <v>405089.76</v>
      </c>
      <c r="CQ20" s="22"/>
      <c r="CR20" s="18">
        <f t="shared" si="137"/>
        <v>1</v>
      </c>
      <c r="CS20" s="18" t="str">
        <f t="shared" si="138"/>
        <v xml:space="preserve"> </v>
      </c>
      <c r="CT20" s="22">
        <v>0</v>
      </c>
      <c r="CU20" s="22">
        <v>0</v>
      </c>
      <c r="CV20" s="22"/>
      <c r="CW20" s="18" t="str">
        <f t="shared" si="139"/>
        <v xml:space="preserve"> </v>
      </c>
      <c r="CX20" s="18" t="str">
        <f t="shared" si="140"/>
        <v xml:space="preserve"> </v>
      </c>
      <c r="CY20" s="22">
        <v>0</v>
      </c>
      <c r="CZ20" s="22">
        <v>0</v>
      </c>
      <c r="DA20" s="22"/>
      <c r="DB20" s="18" t="str">
        <f t="shared" si="114"/>
        <v xml:space="preserve"> </v>
      </c>
      <c r="DC20" s="18" t="str">
        <f t="shared" si="141"/>
        <v xml:space="preserve"> </v>
      </c>
      <c r="DD20" s="22">
        <v>0</v>
      </c>
      <c r="DE20" s="22">
        <v>0</v>
      </c>
      <c r="DF20" s="22"/>
      <c r="DG20" s="18" t="str">
        <f t="shared" si="115"/>
        <v xml:space="preserve"> </v>
      </c>
      <c r="DH20" s="18" t="str">
        <f t="shared" si="142"/>
        <v xml:space="preserve"> </v>
      </c>
      <c r="DI20" s="22">
        <v>-1826.09</v>
      </c>
      <c r="DJ20" s="22">
        <v>1826.09</v>
      </c>
      <c r="DK20" s="18">
        <f t="shared" si="143"/>
        <v>-1</v>
      </c>
      <c r="DL20" s="22">
        <v>6424.98</v>
      </c>
      <c r="DM20" s="22">
        <v>6424.98</v>
      </c>
      <c r="DN20" s="22"/>
      <c r="DO20" s="18">
        <f t="shared" si="116"/>
        <v>1</v>
      </c>
      <c r="DP20" s="18" t="str">
        <f t="shared" si="144"/>
        <v xml:space="preserve"> </v>
      </c>
      <c r="DQ20" s="38">
        <v>44000</v>
      </c>
      <c r="DR20" s="38">
        <v>44000</v>
      </c>
      <c r="DS20" s="22"/>
      <c r="DT20" s="18">
        <f t="shared" si="117"/>
        <v>1</v>
      </c>
      <c r="DU20" s="18" t="str">
        <f t="shared" si="145"/>
        <v xml:space="preserve"> </v>
      </c>
    </row>
    <row r="21" spans="1:125" s="13" customFormat="1" ht="17.25" customHeight="1" outlineLevel="1" x14ac:dyDescent="0.25">
      <c r="A21" s="12">
        <v>14</v>
      </c>
      <c r="B21" s="6" t="s">
        <v>22</v>
      </c>
      <c r="C21" s="17">
        <v>3093909.23</v>
      </c>
      <c r="D21" s="17">
        <v>3126617.41</v>
      </c>
      <c r="E21" s="17">
        <v>3238298.4299999997</v>
      </c>
      <c r="F21" s="18">
        <f t="shared" si="118"/>
        <v>1.0105717968978682</v>
      </c>
      <c r="G21" s="18">
        <f t="shared" si="100"/>
        <v>0.96551243734506598</v>
      </c>
      <c r="H21" s="11">
        <v>3068223.42</v>
      </c>
      <c r="I21" s="11">
        <v>3100931.6</v>
      </c>
      <c r="J21" s="11">
        <v>2799213.63</v>
      </c>
      <c r="K21" s="18">
        <f t="shared" si="101"/>
        <v>1.0106602993076692</v>
      </c>
      <c r="L21" s="18">
        <f t="shared" si="119"/>
        <v>1.1077866893638983</v>
      </c>
      <c r="M21" s="22">
        <v>1020000</v>
      </c>
      <c r="N21" s="22">
        <v>1028858.31</v>
      </c>
      <c r="O21" s="22">
        <v>1020970.39</v>
      </c>
      <c r="P21" s="18">
        <f t="shared" si="102"/>
        <v>1.008684617647059</v>
      </c>
      <c r="Q21" s="18">
        <f t="shared" si="120"/>
        <v>1.0077259047639961</v>
      </c>
      <c r="R21" s="22">
        <v>0</v>
      </c>
      <c r="S21" s="22">
        <v>0</v>
      </c>
      <c r="T21" s="22">
        <v>0</v>
      </c>
      <c r="U21" s="18" t="str">
        <f t="shared" si="103"/>
        <v xml:space="preserve"> </v>
      </c>
      <c r="V21" s="18" t="str">
        <f t="shared" si="159"/>
        <v xml:space="preserve"> </v>
      </c>
      <c r="W21" s="22">
        <v>13223.42</v>
      </c>
      <c r="X21" s="22">
        <v>15005.42</v>
      </c>
      <c r="Y21" s="22">
        <v>12552.93</v>
      </c>
      <c r="Z21" s="18">
        <f t="shared" si="104"/>
        <v>1.1347609014914448</v>
      </c>
      <c r="AA21" s="18">
        <f t="shared" si="121"/>
        <v>1.1953719171540031</v>
      </c>
      <c r="AB21" s="22">
        <v>80000</v>
      </c>
      <c r="AC21" s="22">
        <v>87768.34</v>
      </c>
      <c r="AD21" s="22">
        <v>89339.29</v>
      </c>
      <c r="AE21" s="18">
        <f t="shared" si="105"/>
        <v>1.0971042499999999</v>
      </c>
      <c r="AF21" s="18">
        <f t="shared" si="122"/>
        <v>0.98241591129725792</v>
      </c>
      <c r="AG21" s="22">
        <v>1955000</v>
      </c>
      <c r="AH21" s="22">
        <v>1969299.53</v>
      </c>
      <c r="AI21" s="22">
        <v>1676351.02</v>
      </c>
      <c r="AJ21" s="18">
        <f t="shared" si="106"/>
        <v>1.0073143375959079</v>
      </c>
      <c r="AK21" s="18">
        <f t="shared" si="123"/>
        <v>1.174753680168966</v>
      </c>
      <c r="AL21" s="22">
        <v>0</v>
      </c>
      <c r="AM21" s="22">
        <v>0</v>
      </c>
      <c r="AN21" s="22">
        <v>0</v>
      </c>
      <c r="AO21" s="18" t="str">
        <f t="shared" si="156"/>
        <v xml:space="preserve"> </v>
      </c>
      <c r="AP21" s="18" t="str">
        <f t="shared" si="124"/>
        <v xml:space="preserve"> </v>
      </c>
      <c r="AQ21" s="7">
        <v>25685.81</v>
      </c>
      <c r="AR21" s="7">
        <v>25685.81</v>
      </c>
      <c r="AS21" s="7">
        <v>439084.79999999999</v>
      </c>
      <c r="AT21" s="18">
        <f t="shared" si="107"/>
        <v>1</v>
      </c>
      <c r="AU21" s="18">
        <f t="shared" si="125"/>
        <v>5.8498517826169348E-2</v>
      </c>
      <c r="AV21" s="22">
        <v>0</v>
      </c>
      <c r="AW21" s="22">
        <v>0</v>
      </c>
      <c r="AX21" s="22">
        <v>0</v>
      </c>
      <c r="AY21" s="18" t="str">
        <f t="shared" si="108"/>
        <v xml:space="preserve"> </v>
      </c>
      <c r="AZ21" s="18" t="str">
        <f t="shared" si="126"/>
        <v xml:space="preserve"> </v>
      </c>
      <c r="BA21" s="22">
        <v>2735.81</v>
      </c>
      <c r="BB21" s="22">
        <v>2735.81</v>
      </c>
      <c r="BC21" s="22"/>
      <c r="BD21" s="18">
        <f t="shared" si="127"/>
        <v>1</v>
      </c>
      <c r="BE21" s="18" t="str">
        <f t="shared" si="128"/>
        <v xml:space="preserve"> </v>
      </c>
      <c r="BF21" s="22">
        <v>0</v>
      </c>
      <c r="BG21" s="22">
        <v>0</v>
      </c>
      <c r="BH21" s="22"/>
      <c r="BI21" s="18" t="str">
        <f t="shared" si="109"/>
        <v xml:space="preserve"> </v>
      </c>
      <c r="BJ21" s="18" t="str">
        <f t="shared" si="129"/>
        <v xml:space="preserve"> </v>
      </c>
      <c r="BK21" s="22">
        <v>0</v>
      </c>
      <c r="BL21" s="22">
        <v>0</v>
      </c>
      <c r="BM21" s="22"/>
      <c r="BN21" s="18" t="str">
        <f t="shared" si="154"/>
        <v xml:space="preserve"> </v>
      </c>
      <c r="BO21" s="18" t="str">
        <f t="shared" si="130"/>
        <v xml:space="preserve"> </v>
      </c>
      <c r="BP21" s="22">
        <v>0</v>
      </c>
      <c r="BQ21" s="22">
        <v>0</v>
      </c>
      <c r="BR21" s="22"/>
      <c r="BS21" s="18" t="str">
        <f t="shared" si="110"/>
        <v xml:space="preserve"> </v>
      </c>
      <c r="BT21" s="18" t="str">
        <f t="shared" si="150"/>
        <v xml:space="preserve"> </v>
      </c>
      <c r="BU21" s="22">
        <v>22950</v>
      </c>
      <c r="BV21" s="22">
        <v>22950</v>
      </c>
      <c r="BW21" s="22">
        <v>6400</v>
      </c>
      <c r="BX21" s="18">
        <f t="shared" si="112"/>
        <v>1</v>
      </c>
      <c r="BY21" s="18" t="str">
        <f t="shared" si="132"/>
        <v>св.200</v>
      </c>
      <c r="BZ21" s="22">
        <v>0</v>
      </c>
      <c r="CA21" s="22">
        <v>0</v>
      </c>
      <c r="CB21" s="22"/>
      <c r="CC21" s="18" t="str">
        <f t="shared" si="155"/>
        <v xml:space="preserve"> </v>
      </c>
      <c r="CD21" s="18" t="str">
        <f t="shared" si="133"/>
        <v xml:space="preserve"> </v>
      </c>
      <c r="CE21" s="17">
        <v>0</v>
      </c>
      <c r="CF21" s="17">
        <v>0</v>
      </c>
      <c r="CG21" s="17">
        <v>432684.79999999999</v>
      </c>
      <c r="CH21" s="18" t="str">
        <f t="shared" si="157"/>
        <v xml:space="preserve"> </v>
      </c>
      <c r="CI21" s="18">
        <f t="shared" si="158"/>
        <v>0</v>
      </c>
      <c r="CJ21" s="22">
        <v>0</v>
      </c>
      <c r="CK21" s="22">
        <v>0</v>
      </c>
      <c r="CL21" s="22"/>
      <c r="CM21" s="18" t="str">
        <f t="shared" si="135"/>
        <v xml:space="preserve"> </v>
      </c>
      <c r="CN21" s="18" t="str">
        <f t="shared" si="136"/>
        <v xml:space="preserve"> </v>
      </c>
      <c r="CO21" s="22">
        <v>0</v>
      </c>
      <c r="CP21" s="22">
        <v>0</v>
      </c>
      <c r="CQ21" s="22">
        <v>432684.79999999999</v>
      </c>
      <c r="CR21" s="18" t="str">
        <f t="shared" si="137"/>
        <v xml:space="preserve"> </v>
      </c>
      <c r="CS21" s="18">
        <f t="shared" si="138"/>
        <v>0</v>
      </c>
      <c r="CT21" s="22">
        <v>0</v>
      </c>
      <c r="CU21" s="22">
        <v>0</v>
      </c>
      <c r="CV21" s="22"/>
      <c r="CW21" s="18" t="str">
        <f t="shared" si="139"/>
        <v xml:space="preserve"> </v>
      </c>
      <c r="CX21" s="18" t="str">
        <f t="shared" si="140"/>
        <v xml:space="preserve"> </v>
      </c>
      <c r="CY21" s="22">
        <v>0</v>
      </c>
      <c r="CZ21" s="22">
        <v>0</v>
      </c>
      <c r="DA21" s="22"/>
      <c r="DB21" s="18" t="str">
        <f t="shared" si="114"/>
        <v xml:space="preserve"> </v>
      </c>
      <c r="DC21" s="18" t="str">
        <f t="shared" si="141"/>
        <v xml:space="preserve"> </v>
      </c>
      <c r="DD21" s="22">
        <v>0</v>
      </c>
      <c r="DE21" s="22">
        <v>0</v>
      </c>
      <c r="DF21" s="22"/>
      <c r="DG21" s="18" t="str">
        <f t="shared" si="115"/>
        <v xml:space="preserve"> </v>
      </c>
      <c r="DH21" s="18" t="str">
        <f t="shared" si="142"/>
        <v xml:space="preserve"> </v>
      </c>
      <c r="DI21" s="22">
        <v>0</v>
      </c>
      <c r="DJ21" s="22"/>
      <c r="DK21" s="18" t="str">
        <f>IF(DI21=0," ",IF(DI21/DJ21*100&gt;200,"св.200",DI21/DJ21))</f>
        <v xml:space="preserve"> </v>
      </c>
      <c r="DL21" s="22">
        <v>0</v>
      </c>
      <c r="DM21" s="22">
        <v>0</v>
      </c>
      <c r="DN21" s="22"/>
      <c r="DO21" s="18" t="str">
        <f t="shared" si="116"/>
        <v xml:space="preserve"> </v>
      </c>
      <c r="DP21" s="18" t="str">
        <f t="shared" si="144"/>
        <v xml:space="preserve"> </v>
      </c>
      <c r="DQ21" s="38">
        <v>0</v>
      </c>
      <c r="DR21" s="38">
        <v>0</v>
      </c>
      <c r="DS21" s="22"/>
      <c r="DT21" s="18" t="str">
        <f t="shared" si="117"/>
        <v xml:space="preserve"> </v>
      </c>
      <c r="DU21" s="18" t="str">
        <f t="shared" si="145"/>
        <v xml:space="preserve"> </v>
      </c>
    </row>
    <row r="22" spans="1:125" s="13" customFormat="1" ht="17.25" customHeight="1" outlineLevel="1" x14ac:dyDescent="0.25">
      <c r="A22" s="12">
        <v>15</v>
      </c>
      <c r="B22" s="6" t="s">
        <v>39</v>
      </c>
      <c r="C22" s="17">
        <v>4123821.56</v>
      </c>
      <c r="D22" s="17">
        <v>4076246.95</v>
      </c>
      <c r="E22" s="17">
        <v>3857184.0999999996</v>
      </c>
      <c r="F22" s="18">
        <f t="shared" si="118"/>
        <v>0.98846346542695707</v>
      </c>
      <c r="G22" s="18">
        <f t="shared" si="100"/>
        <v>1.0567934649528397</v>
      </c>
      <c r="H22" s="11">
        <v>3842000</v>
      </c>
      <c r="I22" s="11">
        <v>3794425.39</v>
      </c>
      <c r="J22" s="11">
        <v>3598478.8299999996</v>
      </c>
      <c r="K22" s="18">
        <f t="shared" si="101"/>
        <v>0.98761722800624674</v>
      </c>
      <c r="L22" s="18">
        <f t="shared" si="119"/>
        <v>1.0544526087985908</v>
      </c>
      <c r="M22" s="22">
        <v>1345000</v>
      </c>
      <c r="N22" s="22">
        <v>1332487.08</v>
      </c>
      <c r="O22" s="22">
        <v>1207682.42</v>
      </c>
      <c r="P22" s="18">
        <f t="shared" si="102"/>
        <v>0.99069671375464685</v>
      </c>
      <c r="Q22" s="18">
        <f t="shared" si="120"/>
        <v>1.1033422843068297</v>
      </c>
      <c r="R22" s="22">
        <v>0</v>
      </c>
      <c r="S22" s="22">
        <v>0</v>
      </c>
      <c r="T22" s="22">
        <v>0</v>
      </c>
      <c r="U22" s="18" t="str">
        <f t="shared" si="103"/>
        <v xml:space="preserve"> </v>
      </c>
      <c r="V22" s="18" t="str">
        <f t="shared" si="159"/>
        <v xml:space="preserve"> </v>
      </c>
      <c r="W22" s="22">
        <v>62000</v>
      </c>
      <c r="X22" s="22">
        <v>61660.85</v>
      </c>
      <c r="Y22" s="22">
        <v>69279.759999999995</v>
      </c>
      <c r="Z22" s="18">
        <f t="shared" si="104"/>
        <v>0.99452983870967737</v>
      </c>
      <c r="AA22" s="18">
        <f t="shared" si="121"/>
        <v>0.89002689963129211</v>
      </c>
      <c r="AB22" s="22">
        <v>255000</v>
      </c>
      <c r="AC22" s="22">
        <v>259607.18</v>
      </c>
      <c r="AD22" s="22">
        <v>322860.11</v>
      </c>
      <c r="AE22" s="18">
        <f t="shared" si="105"/>
        <v>1.0180673725490197</v>
      </c>
      <c r="AF22" s="18">
        <f t="shared" si="122"/>
        <v>0.8040856456376726</v>
      </c>
      <c r="AG22" s="22">
        <v>2180000</v>
      </c>
      <c r="AH22" s="22">
        <v>2140670.2799999998</v>
      </c>
      <c r="AI22" s="22">
        <v>1998656.54</v>
      </c>
      <c r="AJ22" s="18">
        <f t="shared" si="106"/>
        <v>0.9819588440366972</v>
      </c>
      <c r="AK22" s="18">
        <f t="shared" si="123"/>
        <v>1.071054599506126</v>
      </c>
      <c r="AL22" s="22">
        <v>0</v>
      </c>
      <c r="AM22" s="22">
        <v>0</v>
      </c>
      <c r="AN22" s="22">
        <v>0</v>
      </c>
      <c r="AO22" s="18" t="str">
        <f t="shared" si="156"/>
        <v xml:space="preserve"> </v>
      </c>
      <c r="AP22" s="18" t="str">
        <f t="shared" si="124"/>
        <v xml:space="preserve"> </v>
      </c>
      <c r="AQ22" s="7">
        <v>281821.56</v>
      </c>
      <c r="AR22" s="7">
        <v>281821.56</v>
      </c>
      <c r="AS22" s="7">
        <v>258705.27</v>
      </c>
      <c r="AT22" s="18">
        <f t="shared" si="107"/>
        <v>1</v>
      </c>
      <c r="AU22" s="18">
        <f t="shared" si="125"/>
        <v>1.0893537653871528</v>
      </c>
      <c r="AV22" s="22">
        <v>0</v>
      </c>
      <c r="AW22" s="22">
        <v>0</v>
      </c>
      <c r="AX22" s="22">
        <v>0</v>
      </c>
      <c r="AY22" s="18" t="str">
        <f t="shared" si="108"/>
        <v xml:space="preserve"> </v>
      </c>
      <c r="AZ22" s="18" t="str">
        <f t="shared" si="126"/>
        <v xml:space="preserve"> </v>
      </c>
      <c r="BA22" s="22">
        <v>0</v>
      </c>
      <c r="BB22" s="22">
        <v>0</v>
      </c>
      <c r="BC22" s="22"/>
      <c r="BD22" s="18" t="str">
        <f t="shared" si="127"/>
        <v xml:space="preserve"> </v>
      </c>
      <c r="BE22" s="18" t="str">
        <f t="shared" si="128"/>
        <v xml:space="preserve"> </v>
      </c>
      <c r="BF22" s="22">
        <v>0</v>
      </c>
      <c r="BG22" s="22">
        <v>0</v>
      </c>
      <c r="BH22" s="22"/>
      <c r="BI22" s="18" t="str">
        <f t="shared" si="109"/>
        <v xml:space="preserve"> </v>
      </c>
      <c r="BJ22" s="18" t="str">
        <f t="shared" si="129"/>
        <v xml:space="preserve"> </v>
      </c>
      <c r="BK22" s="22">
        <v>0</v>
      </c>
      <c r="BL22" s="22">
        <v>0</v>
      </c>
      <c r="BM22" s="22"/>
      <c r="BN22" s="18" t="str">
        <f t="shared" si="154"/>
        <v xml:space="preserve"> </v>
      </c>
      <c r="BO22" s="18" t="str">
        <f t="shared" si="130"/>
        <v xml:space="preserve"> </v>
      </c>
      <c r="BP22" s="22">
        <v>96828</v>
      </c>
      <c r="BQ22" s="22">
        <v>96828</v>
      </c>
      <c r="BR22" s="22"/>
      <c r="BS22" s="18">
        <f t="shared" si="110"/>
        <v>1</v>
      </c>
      <c r="BT22" s="18" t="str">
        <f t="shared" si="150"/>
        <v xml:space="preserve"> </v>
      </c>
      <c r="BU22" s="22">
        <v>85060</v>
      </c>
      <c r="BV22" s="22">
        <v>85060</v>
      </c>
      <c r="BW22" s="22"/>
      <c r="BX22" s="18">
        <f t="shared" si="112"/>
        <v>1</v>
      </c>
      <c r="BY22" s="18" t="str">
        <f t="shared" si="132"/>
        <v xml:space="preserve"> </v>
      </c>
      <c r="BZ22" s="22">
        <v>0</v>
      </c>
      <c r="CA22" s="22">
        <v>0</v>
      </c>
      <c r="CB22" s="22"/>
      <c r="CC22" s="18" t="str">
        <f t="shared" si="155"/>
        <v xml:space="preserve"> </v>
      </c>
      <c r="CD22" s="18" t="str">
        <f t="shared" si="133"/>
        <v xml:space="preserve"> </v>
      </c>
      <c r="CE22" s="17">
        <v>90191.12</v>
      </c>
      <c r="CF22" s="17">
        <v>90191.12</v>
      </c>
      <c r="CG22" s="17">
        <v>0</v>
      </c>
      <c r="CH22" s="18">
        <f t="shared" si="157"/>
        <v>1</v>
      </c>
      <c r="CI22" s="18" t="str">
        <f t="shared" si="158"/>
        <v xml:space="preserve"> </v>
      </c>
      <c r="CJ22" s="22">
        <v>0</v>
      </c>
      <c r="CK22" s="22">
        <v>0</v>
      </c>
      <c r="CL22" s="22"/>
      <c r="CM22" s="18" t="str">
        <f t="shared" si="135"/>
        <v xml:space="preserve"> </v>
      </c>
      <c r="CN22" s="18" t="str">
        <f t="shared" si="136"/>
        <v xml:space="preserve"> </v>
      </c>
      <c r="CO22" s="22">
        <v>90191.12</v>
      </c>
      <c r="CP22" s="22">
        <v>90191.12</v>
      </c>
      <c r="CQ22" s="22"/>
      <c r="CR22" s="18">
        <f t="shared" si="137"/>
        <v>1</v>
      </c>
      <c r="CS22" s="18" t="str">
        <f t="shared" si="138"/>
        <v xml:space="preserve"> </v>
      </c>
      <c r="CT22" s="22">
        <v>0</v>
      </c>
      <c r="CU22" s="22">
        <v>0</v>
      </c>
      <c r="CV22" s="22"/>
      <c r="CW22" s="18" t="str">
        <f t="shared" si="139"/>
        <v xml:space="preserve"> </v>
      </c>
      <c r="CX22" s="18" t="str">
        <f t="shared" si="140"/>
        <v xml:space="preserve"> </v>
      </c>
      <c r="CY22" s="22">
        <v>0</v>
      </c>
      <c r="CZ22" s="22">
        <v>0</v>
      </c>
      <c r="DA22" s="22"/>
      <c r="DB22" s="18" t="str">
        <f t="shared" si="114"/>
        <v xml:space="preserve"> </v>
      </c>
      <c r="DC22" s="18" t="str">
        <f t="shared" si="141"/>
        <v xml:space="preserve"> </v>
      </c>
      <c r="DD22" s="22">
        <v>0</v>
      </c>
      <c r="DE22" s="22">
        <v>0</v>
      </c>
      <c r="DF22" s="22">
        <v>58705.27</v>
      </c>
      <c r="DG22" s="18" t="str">
        <f t="shared" si="115"/>
        <v xml:space="preserve"> </v>
      </c>
      <c r="DH22" s="18">
        <f t="shared" si="142"/>
        <v>0</v>
      </c>
      <c r="DI22" s="22">
        <v>0</v>
      </c>
      <c r="DJ22" s="22"/>
      <c r="DK22" s="18" t="str">
        <f t="shared" si="143"/>
        <v xml:space="preserve"> </v>
      </c>
      <c r="DL22" s="22">
        <v>9742.44</v>
      </c>
      <c r="DM22" s="22">
        <v>9742.44</v>
      </c>
      <c r="DN22" s="22">
        <v>200000</v>
      </c>
      <c r="DO22" s="18">
        <f t="shared" si="116"/>
        <v>1</v>
      </c>
      <c r="DP22" s="18">
        <f t="shared" si="144"/>
        <v>4.8712200000000004E-2</v>
      </c>
      <c r="DQ22" s="38">
        <v>0</v>
      </c>
      <c r="DR22" s="38">
        <v>0</v>
      </c>
      <c r="DS22" s="22"/>
      <c r="DT22" s="18" t="str">
        <f t="shared" si="117"/>
        <v xml:space="preserve"> </v>
      </c>
      <c r="DU22" s="18" t="str">
        <f t="shared" si="145"/>
        <v xml:space="preserve"> </v>
      </c>
    </row>
    <row r="23" spans="1:125" s="54" customFormat="1" ht="15.75" x14ac:dyDescent="0.2">
      <c r="A23" s="48"/>
      <c r="B23" s="49" t="s">
        <v>138</v>
      </c>
      <c r="C23" s="55">
        <f>SUM(C24:C28)</f>
        <v>67543807.179999992</v>
      </c>
      <c r="D23" s="55">
        <f t="shared" ref="D23" si="160">SUM(D24:D28)</f>
        <v>72901885.299999997</v>
      </c>
      <c r="E23" s="55">
        <v>56307596.179999992</v>
      </c>
      <c r="F23" s="51">
        <f t="shared" si="118"/>
        <v>1.0793274519708529</v>
      </c>
      <c r="G23" s="51">
        <f t="shared" si="100"/>
        <v>1.2947078235581679</v>
      </c>
      <c r="H23" s="50">
        <v>62268967.539999999</v>
      </c>
      <c r="I23" s="50">
        <v>67496565.299999997</v>
      </c>
      <c r="J23" s="50">
        <v>51113296.850000001</v>
      </c>
      <c r="K23" s="51">
        <f t="shared" si="101"/>
        <v>1.0839518939613366</v>
      </c>
      <c r="L23" s="51">
        <f t="shared" si="119"/>
        <v>1.3205285015771782</v>
      </c>
      <c r="M23" s="50">
        <f>SUM(M24:M28)</f>
        <v>50310431.539999999</v>
      </c>
      <c r="N23" s="50">
        <v>54105342.360000007</v>
      </c>
      <c r="O23" s="50">
        <v>38918988.019999996</v>
      </c>
      <c r="P23" s="51">
        <f t="shared" si="102"/>
        <v>1.0754298999996217</v>
      </c>
      <c r="Q23" s="51">
        <f t="shared" si="120"/>
        <v>1.3902042450897214</v>
      </c>
      <c r="R23" s="50">
        <f>SUM(R24:R28)</f>
        <v>2240000</v>
      </c>
      <c r="S23" s="50">
        <f>SUM(S24:S28)</f>
        <v>2586908.83</v>
      </c>
      <c r="T23" s="50">
        <f>SUM(T24:T28)</f>
        <v>2186855.7200000002</v>
      </c>
      <c r="U23" s="51">
        <f t="shared" si="103"/>
        <v>1.1548700133928571</v>
      </c>
      <c r="V23" s="51">
        <f t="shared" si="148"/>
        <v>1.1829353012827017</v>
      </c>
      <c r="W23" s="50">
        <f>SUM(W24:W28)</f>
        <v>0</v>
      </c>
      <c r="X23" s="50">
        <f>SUM(X24:X28)</f>
        <v>4802.04</v>
      </c>
      <c r="Y23" s="50">
        <v>0.04</v>
      </c>
      <c r="Z23" s="51" t="str">
        <f t="shared" si="104"/>
        <v xml:space="preserve"> </v>
      </c>
      <c r="AA23" s="51" t="str">
        <f t="shared" si="121"/>
        <v>св.200</v>
      </c>
      <c r="AB23" s="50">
        <v>2378000</v>
      </c>
      <c r="AC23" s="50">
        <v>2639409.3400000003</v>
      </c>
      <c r="AD23" s="50">
        <f>SUM(AD24:AD28)</f>
        <v>2352763.7000000002</v>
      </c>
      <c r="AE23" s="51">
        <f t="shared" si="105"/>
        <v>1.1099282338099243</v>
      </c>
      <c r="AF23" s="51">
        <f t="shared" si="122"/>
        <v>1.1218335866028535</v>
      </c>
      <c r="AG23" s="50">
        <v>7334436</v>
      </c>
      <c r="AH23" s="50">
        <v>8155363.6899999995</v>
      </c>
      <c r="AI23" s="50">
        <f>SUM(AI24:AI28)</f>
        <v>7650055.3699999992</v>
      </c>
      <c r="AJ23" s="51">
        <f t="shared" si="106"/>
        <v>1.1119278551206937</v>
      </c>
      <c r="AK23" s="51">
        <f t="shared" si="123"/>
        <v>1.0660528970785736</v>
      </c>
      <c r="AL23" s="50">
        <v>6100</v>
      </c>
      <c r="AM23" s="50">
        <v>4745</v>
      </c>
      <c r="AN23" s="50">
        <f>SUM(AN24:AN28)</f>
        <v>4634</v>
      </c>
      <c r="AO23" s="51">
        <f t="shared" si="156"/>
        <v>0.77786885245901638</v>
      </c>
      <c r="AP23" s="51">
        <f t="shared" si="124"/>
        <v>1.0239533880017264</v>
      </c>
      <c r="AQ23" s="50">
        <v>5274839.6399999997</v>
      </c>
      <c r="AR23" s="50">
        <v>5405320.0000000009</v>
      </c>
      <c r="AS23" s="50">
        <v>5194299.33</v>
      </c>
      <c r="AT23" s="51">
        <f t="shared" si="107"/>
        <v>1.0247363652556463</v>
      </c>
      <c r="AU23" s="51">
        <f t="shared" si="125"/>
        <v>1.0406254350382231</v>
      </c>
      <c r="AV23" s="50">
        <v>600000</v>
      </c>
      <c r="AW23" s="50">
        <v>527015.72</v>
      </c>
      <c r="AX23" s="50">
        <v>505043.87</v>
      </c>
      <c r="AY23" s="51">
        <f t="shared" si="108"/>
        <v>0.87835953333333328</v>
      </c>
      <c r="AZ23" s="51">
        <f t="shared" si="126"/>
        <v>1.0435048345404132</v>
      </c>
      <c r="BA23" s="50">
        <v>119084</v>
      </c>
      <c r="BB23" s="50">
        <v>89289.31</v>
      </c>
      <c r="BC23" s="50">
        <v>24672.97</v>
      </c>
      <c r="BD23" s="51">
        <f t="shared" si="127"/>
        <v>0.74980106479459874</v>
      </c>
      <c r="BE23" s="51" t="str">
        <f t="shared" si="128"/>
        <v>св.200</v>
      </c>
      <c r="BF23" s="50">
        <v>367684</v>
      </c>
      <c r="BG23" s="50">
        <v>425909.51</v>
      </c>
      <c r="BH23" s="50">
        <v>272820.84999999998</v>
      </c>
      <c r="BI23" s="51">
        <f t="shared" si="109"/>
        <v>1.1583574754408676</v>
      </c>
      <c r="BJ23" s="51">
        <f t="shared" si="129"/>
        <v>1.5611325527356141</v>
      </c>
      <c r="BK23" s="50">
        <v>0</v>
      </c>
      <c r="BL23" s="50">
        <v>0</v>
      </c>
      <c r="BM23" s="50">
        <v>0</v>
      </c>
      <c r="BN23" s="51" t="str">
        <f t="shared" si="154"/>
        <v xml:space="preserve"> </v>
      </c>
      <c r="BO23" s="51" t="str">
        <f t="shared" si="130"/>
        <v xml:space="preserve"> </v>
      </c>
      <c r="BP23" s="50">
        <v>943000</v>
      </c>
      <c r="BQ23" s="50">
        <v>769215.8</v>
      </c>
      <c r="BR23" s="50">
        <v>918819.66</v>
      </c>
      <c r="BS23" s="51">
        <f t="shared" si="110"/>
        <v>0.81571134676564161</v>
      </c>
      <c r="BT23" s="51">
        <f t="shared" si="150"/>
        <v>0.83717821188109975</v>
      </c>
      <c r="BU23" s="50">
        <v>445224.98</v>
      </c>
      <c r="BV23" s="50">
        <v>471856.94999999995</v>
      </c>
      <c r="BW23" s="50">
        <v>488425.81999999995</v>
      </c>
      <c r="BX23" s="51">
        <f t="shared" si="112"/>
        <v>1.0598168817931104</v>
      </c>
      <c r="BY23" s="51">
        <f t="shared" si="132"/>
        <v>0.96607699814067982</v>
      </c>
      <c r="BZ23" s="50">
        <v>896803.6</v>
      </c>
      <c r="CA23" s="50">
        <v>896803.6</v>
      </c>
      <c r="CB23" s="50">
        <v>82400</v>
      </c>
      <c r="CC23" s="51">
        <f t="shared" si="155"/>
        <v>1</v>
      </c>
      <c r="CD23" s="51" t="str">
        <f t="shared" si="133"/>
        <v>св.200</v>
      </c>
      <c r="CE23" s="55">
        <v>1556042.8</v>
      </c>
      <c r="CF23" s="55">
        <v>1866834.04</v>
      </c>
      <c r="CG23" s="55">
        <v>1718815.23</v>
      </c>
      <c r="CH23" s="51">
        <f t="shared" si="134"/>
        <v>1.1997318068628962</v>
      </c>
      <c r="CI23" s="51">
        <f t="shared" si="146"/>
        <v>1.0861167666055647</v>
      </c>
      <c r="CJ23" s="50">
        <v>500000</v>
      </c>
      <c r="CK23" s="50">
        <v>558588.67000000004</v>
      </c>
      <c r="CL23" s="50">
        <v>581370.81000000006</v>
      </c>
      <c r="CM23" s="51">
        <f t="shared" si="135"/>
        <v>1.11717734</v>
      </c>
      <c r="CN23" s="51">
        <f t="shared" si="136"/>
        <v>0.96081306524488219</v>
      </c>
      <c r="CO23" s="50">
        <v>1056042.8</v>
      </c>
      <c r="CP23" s="50">
        <v>1308245.3700000001</v>
      </c>
      <c r="CQ23" s="50">
        <v>1137444.42</v>
      </c>
      <c r="CR23" s="51">
        <f t="shared" si="137"/>
        <v>1.2388185119012223</v>
      </c>
      <c r="CS23" s="51">
        <f t="shared" si="138"/>
        <v>1.1501620184659223</v>
      </c>
      <c r="CT23" s="50">
        <v>0</v>
      </c>
      <c r="CU23" s="50">
        <v>0</v>
      </c>
      <c r="CV23" s="50">
        <v>0</v>
      </c>
      <c r="CW23" s="53" t="str">
        <f t="shared" si="139"/>
        <v xml:space="preserve"> </v>
      </c>
      <c r="CX23" s="53" t="str">
        <f t="shared" si="140"/>
        <v xml:space="preserve"> </v>
      </c>
      <c r="CY23" s="50">
        <v>0</v>
      </c>
      <c r="CZ23" s="50">
        <v>0</v>
      </c>
      <c r="DA23" s="50">
        <v>0</v>
      </c>
      <c r="DB23" s="51" t="str">
        <f t="shared" si="114"/>
        <v xml:space="preserve"> </v>
      </c>
      <c r="DC23" s="51" t="str">
        <f t="shared" si="141"/>
        <v xml:space="preserve"> </v>
      </c>
      <c r="DD23" s="50">
        <v>228162.98</v>
      </c>
      <c r="DE23" s="50">
        <v>241018.77000000002</v>
      </c>
      <c r="DF23" s="50">
        <v>256264.56</v>
      </c>
      <c r="DG23" s="51">
        <f t="shared" si="115"/>
        <v>1.0563447672361221</v>
      </c>
      <c r="DH23" s="51">
        <f t="shared" si="142"/>
        <v>0.94050761447466646</v>
      </c>
      <c r="DI23" s="50">
        <v>-1460.9799999999996</v>
      </c>
      <c r="DJ23" s="50">
        <v>21557.98</v>
      </c>
      <c r="DK23" s="51" t="str">
        <f>IF(DI23&lt;=0," ",IF(DI23/DJ23*100&gt;200,"св.200",DI23/DJ23))</f>
        <v xml:space="preserve"> </v>
      </c>
      <c r="DL23" s="50">
        <v>0</v>
      </c>
      <c r="DM23" s="50">
        <v>0</v>
      </c>
      <c r="DN23" s="50">
        <v>0</v>
      </c>
      <c r="DO23" s="51" t="str">
        <f t="shared" si="116"/>
        <v xml:space="preserve"> </v>
      </c>
      <c r="DP23" s="51" t="str">
        <f t="shared" si="144"/>
        <v xml:space="preserve"> </v>
      </c>
      <c r="DQ23" s="50">
        <v>118837.28</v>
      </c>
      <c r="DR23" s="50">
        <v>118837.28</v>
      </c>
      <c r="DS23" s="50">
        <v>105478.39</v>
      </c>
      <c r="DT23" s="51">
        <f t="shared" si="117"/>
        <v>1</v>
      </c>
      <c r="DU23" s="51">
        <f t="shared" si="145"/>
        <v>1.1266504921055394</v>
      </c>
    </row>
    <row r="24" spans="1:125" s="13" customFormat="1" ht="16.5" customHeight="1" outlineLevel="1" x14ac:dyDescent="0.25">
      <c r="A24" s="12">
        <v>16</v>
      </c>
      <c r="B24" s="6" t="s">
        <v>61</v>
      </c>
      <c r="C24" s="17">
        <v>60729429.57</v>
      </c>
      <c r="D24" s="17">
        <v>65486021.359999999</v>
      </c>
      <c r="E24" s="17">
        <v>50444803.869999997</v>
      </c>
      <c r="F24" s="18">
        <f t="shared" si="118"/>
        <v>1.0783243284792803</v>
      </c>
      <c r="G24" s="18">
        <f t="shared" si="100"/>
        <v>1.2981717904734515</v>
      </c>
      <c r="H24" s="11">
        <v>56998667.539999999</v>
      </c>
      <c r="I24" s="11">
        <v>61571951.129999995</v>
      </c>
      <c r="J24" s="11">
        <v>45421926.140000001</v>
      </c>
      <c r="K24" s="18">
        <f t="shared" si="101"/>
        <v>1.0802349210495246</v>
      </c>
      <c r="L24" s="18">
        <f t="shared" si="119"/>
        <v>1.3555557054146536</v>
      </c>
      <c r="M24" s="22">
        <v>49664231.539999999</v>
      </c>
      <c r="N24" s="22">
        <v>53391806.890000001</v>
      </c>
      <c r="O24" s="22">
        <v>38275431.689999998</v>
      </c>
      <c r="P24" s="18">
        <f t="shared" si="102"/>
        <v>1.0750555326119922</v>
      </c>
      <c r="Q24" s="18">
        <f t="shared" si="120"/>
        <v>1.3949367657674092</v>
      </c>
      <c r="R24" s="22">
        <v>2240000</v>
      </c>
      <c r="S24" s="22">
        <v>2586908.83</v>
      </c>
      <c r="T24" s="22">
        <v>2186855.7200000002</v>
      </c>
      <c r="U24" s="18">
        <f t="shared" si="103"/>
        <v>1.1548700133928571</v>
      </c>
      <c r="V24" s="18">
        <f t="shared" ref="V24:V28" si="161">IF(S24=0," ",IF(S24/T24*100&gt;200,"св.200",S24/T24))</f>
        <v>1.1829353012827017</v>
      </c>
      <c r="W24" s="22">
        <v>0</v>
      </c>
      <c r="X24" s="22">
        <v>0</v>
      </c>
      <c r="Y24" s="22"/>
      <c r="Z24" s="18" t="str">
        <f t="shared" si="104"/>
        <v xml:space="preserve"> </v>
      </c>
      <c r="AA24" s="18" t="str">
        <f t="shared" si="121"/>
        <v xml:space="preserve"> </v>
      </c>
      <c r="AB24" s="22">
        <v>1950000</v>
      </c>
      <c r="AC24" s="22">
        <v>2134840.4300000002</v>
      </c>
      <c r="AD24" s="22">
        <v>1950823.92</v>
      </c>
      <c r="AE24" s="18">
        <f t="shared" si="105"/>
        <v>1.0947899641025642</v>
      </c>
      <c r="AF24" s="18">
        <f t="shared" si="122"/>
        <v>1.0943275854440007</v>
      </c>
      <c r="AG24" s="22">
        <v>3144436</v>
      </c>
      <c r="AH24" s="22">
        <v>3458394.98</v>
      </c>
      <c r="AI24" s="22">
        <v>3008814.81</v>
      </c>
      <c r="AJ24" s="18">
        <f t="shared" si="106"/>
        <v>1.0998458801514803</v>
      </c>
      <c r="AK24" s="18">
        <f t="shared" si="123"/>
        <v>1.1494210173739472</v>
      </c>
      <c r="AL24" s="22">
        <v>0</v>
      </c>
      <c r="AM24" s="22">
        <v>0</v>
      </c>
      <c r="AN24" s="22">
        <v>0</v>
      </c>
      <c r="AO24" s="18" t="str">
        <f t="shared" si="156"/>
        <v xml:space="preserve"> </v>
      </c>
      <c r="AP24" s="18" t="str">
        <f t="shared" si="124"/>
        <v xml:space="preserve"> </v>
      </c>
      <c r="AQ24" s="7">
        <v>3730762.03</v>
      </c>
      <c r="AR24" s="7">
        <v>3914070.23</v>
      </c>
      <c r="AS24" s="7">
        <v>5022877.7299999995</v>
      </c>
      <c r="AT24" s="18">
        <f t="shared" si="107"/>
        <v>1.0491342515352018</v>
      </c>
      <c r="AU24" s="18">
        <f t="shared" si="125"/>
        <v>0.77924855837571827</v>
      </c>
      <c r="AV24" s="22">
        <v>600000</v>
      </c>
      <c r="AW24" s="22">
        <v>527015.72</v>
      </c>
      <c r="AX24" s="22">
        <v>505043.87</v>
      </c>
      <c r="AY24" s="18">
        <f t="shared" si="108"/>
        <v>0.87835953333333328</v>
      </c>
      <c r="AZ24" s="18">
        <f t="shared" si="126"/>
        <v>1.0435048345404132</v>
      </c>
      <c r="BA24" s="22">
        <v>1364</v>
      </c>
      <c r="BB24" s="22">
        <v>1364</v>
      </c>
      <c r="BC24" s="22">
        <v>11720</v>
      </c>
      <c r="BD24" s="18">
        <f t="shared" si="127"/>
        <v>1</v>
      </c>
      <c r="BE24" s="18">
        <f t="shared" ref="BE24:BE30" si="162">IF(BC24=0," ",IF(BB24/BC24*100&gt;200,"св.200",BB24/BC24))</f>
        <v>0.11638225255972696</v>
      </c>
      <c r="BF24" s="22">
        <v>295000</v>
      </c>
      <c r="BG24" s="22">
        <v>355717.17</v>
      </c>
      <c r="BH24" s="22">
        <v>266136.84999999998</v>
      </c>
      <c r="BI24" s="18">
        <f t="shared" si="109"/>
        <v>1.2058209152542372</v>
      </c>
      <c r="BJ24" s="18">
        <f t="shared" si="129"/>
        <v>1.3365949510561954</v>
      </c>
      <c r="BK24" s="22">
        <v>0</v>
      </c>
      <c r="BL24" s="22">
        <v>0</v>
      </c>
      <c r="BM24" s="22"/>
      <c r="BN24" s="18" t="str">
        <f t="shared" si="154"/>
        <v xml:space="preserve"> </v>
      </c>
      <c r="BO24" s="18" t="str">
        <f t="shared" si="130"/>
        <v xml:space="preserve"> </v>
      </c>
      <c r="BP24" s="22">
        <v>943000</v>
      </c>
      <c r="BQ24" s="22">
        <v>769215.8</v>
      </c>
      <c r="BR24" s="22">
        <v>918819.66</v>
      </c>
      <c r="BS24" s="18">
        <f t="shared" si="110"/>
        <v>0.81571134676564161</v>
      </c>
      <c r="BT24" s="18">
        <f t="shared" si="150"/>
        <v>0.83717821188109975</v>
      </c>
      <c r="BU24" s="22">
        <v>354700</v>
      </c>
      <c r="BV24" s="22">
        <v>380412.48</v>
      </c>
      <c r="BW24" s="22">
        <v>446399.17</v>
      </c>
      <c r="BX24" s="18">
        <f t="shared" si="112"/>
        <v>1.0724907809416409</v>
      </c>
      <c r="BY24" s="18">
        <f t="shared" si="132"/>
        <v>0.85218007909826532</v>
      </c>
      <c r="BZ24" s="22">
        <v>0</v>
      </c>
      <c r="CA24" s="22">
        <v>0</v>
      </c>
      <c r="CB24" s="22"/>
      <c r="CC24" s="18" t="str">
        <f t="shared" si="155"/>
        <v xml:space="preserve"> </v>
      </c>
      <c r="CD24" s="18" t="str">
        <f>IF(CB24=0," ",IF(CA24/CB24*100&gt;200,"св.200",CA24/CB24))</f>
        <v xml:space="preserve"> </v>
      </c>
      <c r="CE24" s="17">
        <v>1225042.8</v>
      </c>
      <c r="CF24" s="17">
        <v>1535834.04</v>
      </c>
      <c r="CG24" s="17">
        <v>1718815.23</v>
      </c>
      <c r="CH24" s="18">
        <f t="shared" si="134"/>
        <v>1.2536982707869473</v>
      </c>
      <c r="CI24" s="18">
        <f t="shared" si="146"/>
        <v>0.89354225701153467</v>
      </c>
      <c r="CJ24" s="22">
        <v>500000</v>
      </c>
      <c r="CK24" s="22">
        <v>558588.67000000004</v>
      </c>
      <c r="CL24" s="22">
        <v>581370.81000000006</v>
      </c>
      <c r="CM24" s="18">
        <f t="shared" si="135"/>
        <v>1.11717734</v>
      </c>
      <c r="CN24" s="18">
        <f t="shared" si="136"/>
        <v>0.96081306524488219</v>
      </c>
      <c r="CO24" s="22">
        <v>725042.8</v>
      </c>
      <c r="CP24" s="22">
        <v>977245.37</v>
      </c>
      <c r="CQ24" s="22">
        <v>1137444.42</v>
      </c>
      <c r="CR24" s="18">
        <f t="shared" si="137"/>
        <v>1.3478450789387881</v>
      </c>
      <c r="CS24" s="18">
        <f t="shared" si="138"/>
        <v>0.85915878861140316</v>
      </c>
      <c r="CT24" s="22">
        <v>0</v>
      </c>
      <c r="CU24" s="22">
        <v>0</v>
      </c>
      <c r="CV24" s="22"/>
      <c r="CW24" s="18" t="str">
        <f t="shared" si="139"/>
        <v xml:space="preserve"> </v>
      </c>
      <c r="CX24" s="18" t="str">
        <f t="shared" si="140"/>
        <v xml:space="preserve"> </v>
      </c>
      <c r="CY24" s="22">
        <v>0</v>
      </c>
      <c r="CZ24" s="22">
        <v>0</v>
      </c>
      <c r="DA24" s="22"/>
      <c r="DB24" s="18" t="str">
        <f t="shared" si="114"/>
        <v xml:space="preserve"> </v>
      </c>
      <c r="DC24" s="18" t="str">
        <f t="shared" si="141"/>
        <v xml:space="preserve"> </v>
      </c>
      <c r="DD24" s="22">
        <v>201100</v>
      </c>
      <c r="DE24" s="22">
        <v>213955.79</v>
      </c>
      <c r="DF24" s="22">
        <v>250464.56</v>
      </c>
      <c r="DG24" s="18">
        <f t="shared" si="115"/>
        <v>1.0639273495773247</v>
      </c>
      <c r="DH24" s="18">
        <f t="shared" si="142"/>
        <v>0.85423578489507657</v>
      </c>
      <c r="DI24" s="22">
        <v>20000</v>
      </c>
      <c r="DJ24" s="22"/>
      <c r="DK24" s="18" t="str">
        <f t="shared" si="143"/>
        <v xml:space="preserve"> </v>
      </c>
      <c r="DL24" s="22">
        <v>0</v>
      </c>
      <c r="DM24" s="22">
        <v>0</v>
      </c>
      <c r="DN24" s="22"/>
      <c r="DO24" s="18" t="str">
        <f t="shared" si="116"/>
        <v xml:space="preserve"> </v>
      </c>
      <c r="DP24" s="18" t="str">
        <f t="shared" si="144"/>
        <v xml:space="preserve"> </v>
      </c>
      <c r="DQ24" s="38">
        <v>110555.23</v>
      </c>
      <c r="DR24" s="38">
        <v>110555.23</v>
      </c>
      <c r="DS24" s="22">
        <v>105478.39</v>
      </c>
      <c r="DT24" s="18">
        <f t="shared" si="117"/>
        <v>1</v>
      </c>
      <c r="DU24" s="18">
        <f t="shared" si="145"/>
        <v>1.0481315651480838</v>
      </c>
    </row>
    <row r="25" spans="1:125" s="13" customFormat="1" ht="15.75" customHeight="1" outlineLevel="1" x14ac:dyDescent="0.25">
      <c r="A25" s="12">
        <v>17</v>
      </c>
      <c r="B25" s="6" t="s">
        <v>67</v>
      </c>
      <c r="C25" s="17">
        <v>1545746.98</v>
      </c>
      <c r="D25" s="17">
        <v>1925513.11</v>
      </c>
      <c r="E25" s="17">
        <v>1747834.4</v>
      </c>
      <c r="F25" s="18">
        <f t="shared" si="118"/>
        <v>1.24568453628808</v>
      </c>
      <c r="G25" s="18">
        <f t="shared" si="100"/>
        <v>1.1016564898825656</v>
      </c>
      <c r="H25" s="11">
        <v>1100900</v>
      </c>
      <c r="I25" s="11">
        <v>1402693.36</v>
      </c>
      <c r="J25" s="11">
        <v>1599918.45</v>
      </c>
      <c r="K25" s="18">
        <f t="shared" si="101"/>
        <v>1.2741333091107276</v>
      </c>
      <c r="L25" s="18">
        <f t="shared" si="119"/>
        <v>0.87672803573207125</v>
      </c>
      <c r="M25" s="22">
        <v>205000</v>
      </c>
      <c r="N25" s="22">
        <v>212043.74</v>
      </c>
      <c r="O25" s="22">
        <v>201771.99</v>
      </c>
      <c r="P25" s="18">
        <f t="shared" si="102"/>
        <v>1.0343597073170732</v>
      </c>
      <c r="Q25" s="18">
        <f t="shared" si="120"/>
        <v>1.0509077102327236</v>
      </c>
      <c r="R25" s="22">
        <v>0</v>
      </c>
      <c r="S25" s="22">
        <v>0</v>
      </c>
      <c r="T25" s="22">
        <v>0</v>
      </c>
      <c r="U25" s="18" t="str">
        <f t="shared" si="103"/>
        <v xml:space="preserve"> </v>
      </c>
      <c r="V25" s="18" t="str">
        <f t="shared" si="161"/>
        <v xml:space="preserve"> </v>
      </c>
      <c r="W25" s="22">
        <v>0</v>
      </c>
      <c r="X25" s="22">
        <v>0</v>
      </c>
      <c r="Y25" s="22"/>
      <c r="Z25" s="18" t="str">
        <f t="shared" si="104"/>
        <v xml:space="preserve"> </v>
      </c>
      <c r="AA25" s="18" t="str">
        <f t="shared" si="121"/>
        <v xml:space="preserve"> </v>
      </c>
      <c r="AB25" s="22">
        <v>145000</v>
      </c>
      <c r="AC25" s="22">
        <v>153937.45000000001</v>
      </c>
      <c r="AD25" s="22">
        <v>121530.27</v>
      </c>
      <c r="AE25" s="18">
        <f t="shared" si="105"/>
        <v>1.0616375862068965</v>
      </c>
      <c r="AF25" s="18">
        <f t="shared" si="122"/>
        <v>1.2666593269314714</v>
      </c>
      <c r="AG25" s="22">
        <v>750000</v>
      </c>
      <c r="AH25" s="22">
        <v>1036712.17</v>
      </c>
      <c r="AI25" s="22">
        <v>1276096.19</v>
      </c>
      <c r="AJ25" s="18">
        <f t="shared" si="106"/>
        <v>1.3822828933333333</v>
      </c>
      <c r="AK25" s="18">
        <f t="shared" si="123"/>
        <v>0.81240911000604121</v>
      </c>
      <c r="AL25" s="22">
        <v>900</v>
      </c>
      <c r="AM25" s="22">
        <v>0</v>
      </c>
      <c r="AN25" s="22">
        <v>520</v>
      </c>
      <c r="AO25" s="18" t="str">
        <f t="shared" si="156"/>
        <v xml:space="preserve"> </v>
      </c>
      <c r="AP25" s="18">
        <f t="shared" si="124"/>
        <v>0</v>
      </c>
      <c r="AQ25" s="7">
        <v>444846.98</v>
      </c>
      <c r="AR25" s="7">
        <v>522819.75</v>
      </c>
      <c r="AS25" s="7">
        <v>147915.95000000001</v>
      </c>
      <c r="AT25" s="18">
        <f t="shared" si="107"/>
        <v>1.1752799805452203</v>
      </c>
      <c r="AU25" s="18" t="str">
        <f t="shared" si="125"/>
        <v>св.200</v>
      </c>
      <c r="AV25" s="22">
        <v>0</v>
      </c>
      <c r="AW25" s="22">
        <v>0</v>
      </c>
      <c r="AX25" s="22">
        <v>0</v>
      </c>
      <c r="AY25" s="18" t="str">
        <f t="shared" si="108"/>
        <v xml:space="preserve"> </v>
      </c>
      <c r="AZ25" s="18" t="str">
        <f t="shared" si="126"/>
        <v xml:space="preserve"> </v>
      </c>
      <c r="BA25" s="22">
        <v>10684</v>
      </c>
      <c r="BB25" s="22">
        <v>81385.919999999998</v>
      </c>
      <c r="BC25" s="22">
        <v>12952.97</v>
      </c>
      <c r="BD25" s="18" t="str">
        <f t="shared" si="127"/>
        <v>СВ.200</v>
      </c>
      <c r="BE25" s="18" t="str">
        <f t="shared" si="162"/>
        <v>св.200</v>
      </c>
      <c r="BF25" s="22">
        <v>66000</v>
      </c>
      <c r="BG25" s="22">
        <v>67964.34</v>
      </c>
      <c r="BH25" s="22"/>
      <c r="BI25" s="18">
        <f t="shared" si="109"/>
        <v>1.0297627272727272</v>
      </c>
      <c r="BJ25" s="18" t="str">
        <f t="shared" si="129"/>
        <v xml:space="preserve"> </v>
      </c>
      <c r="BK25" s="22">
        <v>0</v>
      </c>
      <c r="BL25" s="22">
        <v>0</v>
      </c>
      <c r="BM25" s="22"/>
      <c r="BN25" s="18" t="str">
        <f t="shared" si="154"/>
        <v xml:space="preserve"> </v>
      </c>
      <c r="BO25" s="18" t="str">
        <f t="shared" si="130"/>
        <v xml:space="preserve"> </v>
      </c>
      <c r="BP25" s="22">
        <v>0</v>
      </c>
      <c r="BQ25" s="22">
        <v>0</v>
      </c>
      <c r="BR25" s="22"/>
      <c r="BS25" s="18" t="str">
        <f t="shared" si="110"/>
        <v xml:space="preserve"> </v>
      </c>
      <c r="BT25" s="18" t="str">
        <f t="shared" si="150"/>
        <v xml:space="preserve"> </v>
      </c>
      <c r="BU25" s="22">
        <v>18000</v>
      </c>
      <c r="BV25" s="22">
        <v>43869.49</v>
      </c>
      <c r="BW25" s="22">
        <v>32000</v>
      </c>
      <c r="BX25" s="18" t="str">
        <f>IF(BV25&lt;=0," ",IF(BU25&lt;=0," ",IF(BV25/BU25*100&gt;200,"СВ.200",BV25/BU25)))</f>
        <v>СВ.200</v>
      </c>
      <c r="BY25" s="18">
        <f t="shared" si="132"/>
        <v>1.3709215625</v>
      </c>
      <c r="BZ25" s="22">
        <v>329600</v>
      </c>
      <c r="CA25" s="22">
        <v>329600</v>
      </c>
      <c r="CB25" s="22">
        <v>82400</v>
      </c>
      <c r="CC25" s="18">
        <f t="shared" si="155"/>
        <v>1</v>
      </c>
      <c r="CD25" s="18" t="str">
        <f t="shared" si="133"/>
        <v>св.200</v>
      </c>
      <c r="CE25" s="17">
        <v>0</v>
      </c>
      <c r="CF25" s="17">
        <v>0</v>
      </c>
      <c r="CG25" s="17">
        <v>0</v>
      </c>
      <c r="CH25" s="18" t="str">
        <f t="shared" si="134"/>
        <v xml:space="preserve"> </v>
      </c>
      <c r="CI25" s="18" t="str">
        <f t="shared" si="146"/>
        <v xml:space="preserve"> </v>
      </c>
      <c r="CJ25" s="22">
        <v>0</v>
      </c>
      <c r="CK25" s="22">
        <v>0</v>
      </c>
      <c r="CL25" s="22"/>
      <c r="CM25" s="18" t="str">
        <f t="shared" si="135"/>
        <v xml:space="preserve"> </v>
      </c>
      <c r="CN25" s="18" t="str">
        <f t="shared" si="136"/>
        <v xml:space="preserve"> </v>
      </c>
      <c r="CO25" s="22">
        <v>0</v>
      </c>
      <c r="CP25" s="22">
        <v>0</v>
      </c>
      <c r="CQ25" s="22"/>
      <c r="CR25" s="18" t="str">
        <f t="shared" si="137"/>
        <v xml:space="preserve"> </v>
      </c>
      <c r="CS25" s="18" t="str">
        <f t="shared" si="138"/>
        <v xml:space="preserve"> </v>
      </c>
      <c r="CT25" s="22">
        <v>0</v>
      </c>
      <c r="CU25" s="22">
        <v>0</v>
      </c>
      <c r="CV25" s="22"/>
      <c r="CW25" s="18" t="str">
        <f t="shared" si="139"/>
        <v xml:space="preserve"> </v>
      </c>
      <c r="CX25" s="18" t="str">
        <f t="shared" si="140"/>
        <v xml:space="preserve"> </v>
      </c>
      <c r="CY25" s="22">
        <v>0</v>
      </c>
      <c r="CZ25" s="22">
        <v>0</v>
      </c>
      <c r="DA25" s="22"/>
      <c r="DB25" s="18" t="str">
        <f t="shared" si="114"/>
        <v xml:space="preserve"> </v>
      </c>
      <c r="DC25" s="18" t="str">
        <f t="shared" si="141"/>
        <v xml:space="preserve"> </v>
      </c>
      <c r="DD25" s="22">
        <v>20562.98</v>
      </c>
      <c r="DE25" s="22">
        <v>20562.98</v>
      </c>
      <c r="DF25" s="22"/>
      <c r="DG25" s="18">
        <f t="shared" si="115"/>
        <v>1</v>
      </c>
      <c r="DH25" s="18" t="str">
        <f t="shared" si="142"/>
        <v xml:space="preserve"> </v>
      </c>
      <c r="DI25" s="22">
        <v>-20562.98</v>
      </c>
      <c r="DJ25" s="22">
        <v>20562.98</v>
      </c>
      <c r="DK25" s="18">
        <f t="shared" si="143"/>
        <v>-1</v>
      </c>
      <c r="DL25" s="22">
        <v>0</v>
      </c>
      <c r="DM25" s="22">
        <v>0</v>
      </c>
      <c r="DN25" s="22"/>
      <c r="DO25" s="18" t="str">
        <f t="shared" si="116"/>
        <v xml:space="preserve"> </v>
      </c>
      <c r="DP25" s="18" t="str">
        <f t="shared" si="144"/>
        <v xml:space="preserve"> </v>
      </c>
      <c r="DQ25" s="38">
        <v>0</v>
      </c>
      <c r="DR25" s="38">
        <v>0</v>
      </c>
      <c r="DS25" s="22"/>
      <c r="DT25" s="18" t="str">
        <f t="shared" si="117"/>
        <v xml:space="preserve"> </v>
      </c>
      <c r="DU25" s="18" t="str">
        <f t="shared" si="145"/>
        <v xml:space="preserve"> </v>
      </c>
    </row>
    <row r="26" spans="1:125" s="13" customFormat="1" ht="15.75" customHeight="1" outlineLevel="1" x14ac:dyDescent="0.25">
      <c r="A26" s="12">
        <v>18</v>
      </c>
      <c r="B26" s="6" t="s">
        <v>38</v>
      </c>
      <c r="C26" s="17">
        <v>353024.98</v>
      </c>
      <c r="D26" s="17">
        <v>276294.82</v>
      </c>
      <c r="E26" s="17">
        <v>317570.39999999997</v>
      </c>
      <c r="F26" s="18">
        <f t="shared" si="118"/>
        <v>0.78264948842996895</v>
      </c>
      <c r="G26" s="18">
        <f t="shared" si="100"/>
        <v>0.87002699244010162</v>
      </c>
      <c r="H26" s="11">
        <v>352900</v>
      </c>
      <c r="I26" s="11">
        <v>276169.83999999997</v>
      </c>
      <c r="J26" s="11">
        <v>317070.48</v>
      </c>
      <c r="K26" s="18">
        <f t="shared" si="101"/>
        <v>0.78257251345990353</v>
      </c>
      <c r="L26" s="18">
        <f t="shared" si="119"/>
        <v>0.87100457917116714</v>
      </c>
      <c r="M26" s="22">
        <v>67500</v>
      </c>
      <c r="N26" s="22">
        <v>72153.490000000005</v>
      </c>
      <c r="O26" s="22">
        <v>57763.65</v>
      </c>
      <c r="P26" s="18">
        <f t="shared" si="102"/>
        <v>1.0689405925925928</v>
      </c>
      <c r="Q26" s="18">
        <f t="shared" si="120"/>
        <v>1.2491158366896828</v>
      </c>
      <c r="R26" s="22">
        <v>0</v>
      </c>
      <c r="S26" s="22">
        <v>0</v>
      </c>
      <c r="T26" s="22">
        <v>0</v>
      </c>
      <c r="U26" s="18" t="str">
        <f t="shared" si="103"/>
        <v xml:space="preserve"> </v>
      </c>
      <c r="V26" s="18" t="str">
        <f t="shared" si="161"/>
        <v xml:space="preserve"> </v>
      </c>
      <c r="W26" s="22">
        <v>0</v>
      </c>
      <c r="X26" s="22">
        <v>0</v>
      </c>
      <c r="Y26" s="22"/>
      <c r="Z26" s="18" t="str">
        <f t="shared" si="104"/>
        <v xml:space="preserve"> </v>
      </c>
      <c r="AA26" s="18" t="str">
        <f t="shared" si="121"/>
        <v xml:space="preserve"> </v>
      </c>
      <c r="AB26" s="22">
        <v>13000</v>
      </c>
      <c r="AC26" s="22">
        <v>15265.67</v>
      </c>
      <c r="AD26" s="22">
        <v>13481</v>
      </c>
      <c r="AE26" s="18">
        <f t="shared" si="105"/>
        <v>1.1742823076923077</v>
      </c>
      <c r="AF26" s="18">
        <f>IF(AC26&lt;=0," ",IF(AC26/AD26*100&gt;200,"св.200",AC26/AD26))</f>
        <v>1.1323840961353016</v>
      </c>
      <c r="AG26" s="22">
        <v>270000</v>
      </c>
      <c r="AH26" s="22">
        <v>185806.64</v>
      </c>
      <c r="AI26" s="22">
        <v>244315.83</v>
      </c>
      <c r="AJ26" s="18">
        <f t="shared" si="106"/>
        <v>0.68817274074074075</v>
      </c>
      <c r="AK26" s="18">
        <f t="shared" si="123"/>
        <v>0.76051821938840403</v>
      </c>
      <c r="AL26" s="22">
        <v>2400</v>
      </c>
      <c r="AM26" s="22">
        <v>2950</v>
      </c>
      <c r="AN26" s="22">
        <v>1510</v>
      </c>
      <c r="AO26" s="18">
        <f t="shared" si="156"/>
        <v>1.2291666666666667</v>
      </c>
      <c r="AP26" s="18">
        <f t="shared" si="124"/>
        <v>1.9536423841059603</v>
      </c>
      <c r="AQ26" s="7">
        <v>124.98</v>
      </c>
      <c r="AR26" s="7">
        <v>124.98</v>
      </c>
      <c r="AS26" s="7">
        <v>499.92</v>
      </c>
      <c r="AT26" s="18">
        <f t="shared" si="107"/>
        <v>1</v>
      </c>
      <c r="AU26" s="18">
        <f t="shared" si="125"/>
        <v>0.25</v>
      </c>
      <c r="AV26" s="22">
        <v>0</v>
      </c>
      <c r="AW26" s="22">
        <v>0</v>
      </c>
      <c r="AX26" s="22">
        <v>0</v>
      </c>
      <c r="AY26" s="18" t="str">
        <f t="shared" si="108"/>
        <v xml:space="preserve"> </v>
      </c>
      <c r="AZ26" s="18" t="str">
        <f t="shared" si="126"/>
        <v xml:space="preserve"> </v>
      </c>
      <c r="BA26" s="22">
        <v>0</v>
      </c>
      <c r="BB26" s="22">
        <v>0</v>
      </c>
      <c r="BC26" s="22"/>
      <c r="BD26" s="18" t="str">
        <f t="shared" si="127"/>
        <v xml:space="preserve"> </v>
      </c>
      <c r="BE26" s="18" t="str">
        <f t="shared" si="162"/>
        <v xml:space="preserve"> </v>
      </c>
      <c r="BF26" s="22">
        <v>0</v>
      </c>
      <c r="BG26" s="22">
        <v>0</v>
      </c>
      <c r="BH26" s="22"/>
      <c r="BI26" s="18" t="str">
        <f t="shared" si="109"/>
        <v xml:space="preserve"> </v>
      </c>
      <c r="BJ26" s="18" t="str">
        <f t="shared" si="129"/>
        <v xml:space="preserve"> </v>
      </c>
      <c r="BK26" s="22">
        <v>0</v>
      </c>
      <c r="BL26" s="22">
        <v>0</v>
      </c>
      <c r="BM26" s="22"/>
      <c r="BN26" s="18" t="str">
        <f t="shared" si="154"/>
        <v xml:space="preserve"> </v>
      </c>
      <c r="BO26" s="18" t="str">
        <f t="shared" si="130"/>
        <v xml:space="preserve"> </v>
      </c>
      <c r="BP26" s="22">
        <v>0</v>
      </c>
      <c r="BQ26" s="22">
        <v>0</v>
      </c>
      <c r="BR26" s="22"/>
      <c r="BS26" s="18" t="str">
        <f t="shared" si="110"/>
        <v xml:space="preserve"> </v>
      </c>
      <c r="BT26" s="18" t="str">
        <f t="shared" si="150"/>
        <v xml:space="preserve"> </v>
      </c>
      <c r="BU26" s="22">
        <v>124.98</v>
      </c>
      <c r="BV26" s="22">
        <v>124.98</v>
      </c>
      <c r="BW26" s="22">
        <v>499.92</v>
      </c>
      <c r="BX26" s="18">
        <f>IF(BV26&lt;=0," ",IF(BU26&lt;=0," ",IF(BV26/BU26*100&gt;200,"СВ.200",BV26/BU26)))</f>
        <v>1</v>
      </c>
      <c r="BY26" s="18">
        <f t="shared" si="132"/>
        <v>0.25</v>
      </c>
      <c r="BZ26" s="22">
        <v>0</v>
      </c>
      <c r="CA26" s="22">
        <v>0</v>
      </c>
      <c r="CB26" s="22"/>
      <c r="CC26" s="18" t="str">
        <f t="shared" si="155"/>
        <v xml:space="preserve"> </v>
      </c>
      <c r="CD26" s="18" t="str">
        <f t="shared" si="133"/>
        <v xml:space="preserve"> </v>
      </c>
      <c r="CE26" s="17">
        <v>0</v>
      </c>
      <c r="CF26" s="17">
        <v>0</v>
      </c>
      <c r="CG26" s="17">
        <v>0</v>
      </c>
      <c r="CH26" s="18" t="str">
        <f t="shared" si="134"/>
        <v xml:space="preserve"> </v>
      </c>
      <c r="CI26" s="18" t="str">
        <f t="shared" si="146"/>
        <v xml:space="preserve"> </v>
      </c>
      <c r="CJ26" s="22">
        <v>0</v>
      </c>
      <c r="CK26" s="22">
        <v>0</v>
      </c>
      <c r="CL26" s="22"/>
      <c r="CM26" s="18" t="str">
        <f t="shared" si="135"/>
        <v xml:space="preserve"> </v>
      </c>
      <c r="CN26" s="18" t="str">
        <f t="shared" si="136"/>
        <v xml:space="preserve"> </v>
      </c>
      <c r="CO26" s="22">
        <v>0</v>
      </c>
      <c r="CP26" s="22">
        <v>0</v>
      </c>
      <c r="CQ26" s="22"/>
      <c r="CR26" s="18" t="str">
        <f t="shared" si="137"/>
        <v xml:space="preserve"> </v>
      </c>
      <c r="CS26" s="18" t="str">
        <f t="shared" si="138"/>
        <v xml:space="preserve"> </v>
      </c>
      <c r="CT26" s="22">
        <v>0</v>
      </c>
      <c r="CU26" s="22">
        <v>0</v>
      </c>
      <c r="CV26" s="22"/>
      <c r="CW26" s="18" t="str">
        <f t="shared" si="139"/>
        <v xml:space="preserve"> </v>
      </c>
      <c r="CX26" s="18" t="str">
        <f t="shared" si="140"/>
        <v xml:space="preserve"> </v>
      </c>
      <c r="CY26" s="22">
        <v>0</v>
      </c>
      <c r="CZ26" s="22">
        <v>0</v>
      </c>
      <c r="DA26" s="22"/>
      <c r="DB26" s="18" t="str">
        <f t="shared" si="114"/>
        <v xml:space="preserve"> </v>
      </c>
      <c r="DC26" s="18" t="str">
        <f t="shared" si="141"/>
        <v xml:space="preserve"> </v>
      </c>
      <c r="DD26" s="22">
        <v>0</v>
      </c>
      <c r="DE26" s="22">
        <v>0</v>
      </c>
      <c r="DF26" s="22"/>
      <c r="DG26" s="18" t="str">
        <f t="shared" si="115"/>
        <v xml:space="preserve"> </v>
      </c>
      <c r="DH26" s="18" t="str">
        <f t="shared" si="142"/>
        <v xml:space="preserve"> </v>
      </c>
      <c r="DI26" s="22">
        <v>0</v>
      </c>
      <c r="DJ26" s="22"/>
      <c r="DK26" s="18" t="str">
        <f t="shared" si="143"/>
        <v xml:space="preserve"> </v>
      </c>
      <c r="DL26" s="22">
        <v>0</v>
      </c>
      <c r="DM26" s="22">
        <v>0</v>
      </c>
      <c r="DN26" s="22"/>
      <c r="DO26" s="18" t="str">
        <f t="shared" si="116"/>
        <v xml:space="preserve"> </v>
      </c>
      <c r="DP26" s="18" t="str">
        <f>IF(DM26=0," ",IF(DM26/DN26*100&gt;200,"св.200",DM26/DN26))</f>
        <v xml:space="preserve"> </v>
      </c>
      <c r="DQ26" s="38">
        <v>0</v>
      </c>
      <c r="DR26" s="38">
        <v>0</v>
      </c>
      <c r="DS26" s="22"/>
      <c r="DT26" s="18" t="str">
        <f t="shared" si="117"/>
        <v xml:space="preserve"> </v>
      </c>
      <c r="DU26" s="18" t="str">
        <f>IF(DR26=0," ",IF(DR26/DS26*100&gt;200,"св.200",DR26/DS26))</f>
        <v xml:space="preserve"> </v>
      </c>
    </row>
    <row r="27" spans="1:125" s="13" customFormat="1" ht="16.5" customHeight="1" outlineLevel="1" x14ac:dyDescent="0.25">
      <c r="A27" s="12">
        <v>19</v>
      </c>
      <c r="B27" s="6" t="s">
        <v>108</v>
      </c>
      <c r="C27" s="17">
        <v>2785375.65</v>
      </c>
      <c r="D27" s="17">
        <v>3158243.54</v>
      </c>
      <c r="E27" s="17">
        <v>1768171.97</v>
      </c>
      <c r="F27" s="18">
        <f t="shared" si="118"/>
        <v>1.1338662847863985</v>
      </c>
      <c r="G27" s="18">
        <f t="shared" si="100"/>
        <v>1.7861631072004835</v>
      </c>
      <c r="H27" s="11">
        <v>1723100</v>
      </c>
      <c r="I27" s="11">
        <v>2221267.58</v>
      </c>
      <c r="J27" s="11">
        <v>1752892.97</v>
      </c>
      <c r="K27" s="18">
        <f t="shared" si="101"/>
        <v>1.2891112413673032</v>
      </c>
      <c r="L27" s="18">
        <f t="shared" si="119"/>
        <v>1.2672009175779855</v>
      </c>
      <c r="M27" s="22">
        <v>261100</v>
      </c>
      <c r="N27" s="22">
        <v>323658.95</v>
      </c>
      <c r="O27" s="22">
        <v>284759.94</v>
      </c>
      <c r="P27" s="18">
        <f t="shared" si="102"/>
        <v>1.2395976637303716</v>
      </c>
      <c r="Q27" s="18">
        <f t="shared" si="120"/>
        <v>1.1366028170956912</v>
      </c>
      <c r="R27" s="22">
        <v>0</v>
      </c>
      <c r="S27" s="22">
        <v>0</v>
      </c>
      <c r="T27" s="22">
        <v>0</v>
      </c>
      <c r="U27" s="18" t="str">
        <f>IF(S27&lt;=0," ",IF(R27&lt;=0," ",IF(S27/R27*100&gt;200,"СВ.200",S27/R27)))</f>
        <v xml:space="preserve"> </v>
      </c>
      <c r="V27" s="18" t="str">
        <f t="shared" si="161"/>
        <v xml:space="preserve"> </v>
      </c>
      <c r="W27" s="22">
        <v>0</v>
      </c>
      <c r="X27" s="22">
        <v>4802.04</v>
      </c>
      <c r="Y27" s="22">
        <v>0.04</v>
      </c>
      <c r="Z27" s="18" t="str">
        <f t="shared" si="104"/>
        <v xml:space="preserve"> </v>
      </c>
      <c r="AA27" s="18" t="str">
        <f t="shared" si="121"/>
        <v>св.200</v>
      </c>
      <c r="AB27" s="22">
        <v>110000</v>
      </c>
      <c r="AC27" s="22">
        <v>175485.16</v>
      </c>
      <c r="AD27" s="22">
        <v>119167.47</v>
      </c>
      <c r="AE27" s="18">
        <f t="shared" si="105"/>
        <v>1.5953196363636364</v>
      </c>
      <c r="AF27" s="18">
        <f t="shared" si="122"/>
        <v>1.4725928141295608</v>
      </c>
      <c r="AG27" s="22">
        <v>1350000</v>
      </c>
      <c r="AH27" s="22">
        <v>1716326.43</v>
      </c>
      <c r="AI27" s="22">
        <v>1346871.52</v>
      </c>
      <c r="AJ27" s="18">
        <f t="shared" si="106"/>
        <v>1.271352911111111</v>
      </c>
      <c r="AK27" s="18">
        <f t="shared" si="123"/>
        <v>1.2743059783460267</v>
      </c>
      <c r="AL27" s="22">
        <v>2000</v>
      </c>
      <c r="AM27" s="22">
        <v>995</v>
      </c>
      <c r="AN27" s="22">
        <v>2094</v>
      </c>
      <c r="AO27" s="18">
        <f t="shared" si="156"/>
        <v>0.4975</v>
      </c>
      <c r="AP27" s="18">
        <f t="shared" si="124"/>
        <v>0.47516714422158546</v>
      </c>
      <c r="AQ27" s="7">
        <v>1062275.6500000001</v>
      </c>
      <c r="AR27" s="7">
        <v>936975.96000000008</v>
      </c>
      <c r="AS27" s="7">
        <v>15279</v>
      </c>
      <c r="AT27" s="18">
        <f t="shared" si="107"/>
        <v>0.88204597366041471</v>
      </c>
      <c r="AU27" s="18" t="str">
        <f t="shared" si="125"/>
        <v>св.200</v>
      </c>
      <c r="AV27" s="22">
        <v>0</v>
      </c>
      <c r="AW27" s="22">
        <v>0</v>
      </c>
      <c r="AX27" s="22">
        <v>0</v>
      </c>
      <c r="AY27" s="18" t="str">
        <f t="shared" si="108"/>
        <v xml:space="preserve"> </v>
      </c>
      <c r="AZ27" s="18" t="str">
        <f t="shared" si="126"/>
        <v xml:space="preserve"> </v>
      </c>
      <c r="BA27" s="22">
        <v>102106</v>
      </c>
      <c r="BB27" s="22">
        <v>1610.31</v>
      </c>
      <c r="BC27" s="22"/>
      <c r="BD27" s="18">
        <f t="shared" si="127"/>
        <v>1.5770963508510764E-2</v>
      </c>
      <c r="BE27" s="18" t="str">
        <f t="shared" si="162"/>
        <v xml:space="preserve"> </v>
      </c>
      <c r="BF27" s="22">
        <v>6684</v>
      </c>
      <c r="BG27" s="22">
        <v>2228</v>
      </c>
      <c r="BH27" s="22">
        <v>6684</v>
      </c>
      <c r="BI27" s="18">
        <f t="shared" si="109"/>
        <v>0.33333333333333331</v>
      </c>
      <c r="BJ27" s="18">
        <f t="shared" si="129"/>
        <v>0.33333333333333331</v>
      </c>
      <c r="BK27" s="22">
        <v>0</v>
      </c>
      <c r="BL27" s="22">
        <v>0</v>
      </c>
      <c r="BM27" s="22"/>
      <c r="BN27" s="18" t="str">
        <f t="shared" si="154"/>
        <v xml:space="preserve"> </v>
      </c>
      <c r="BO27" s="18" t="str">
        <f t="shared" si="130"/>
        <v xml:space="preserve"> </v>
      </c>
      <c r="BP27" s="22">
        <v>0</v>
      </c>
      <c r="BQ27" s="22">
        <v>0</v>
      </c>
      <c r="BR27" s="22"/>
      <c r="BS27" s="18" t="str">
        <f t="shared" si="110"/>
        <v xml:space="preserve"> </v>
      </c>
      <c r="BT27" s="18" t="str">
        <f t="shared" si="150"/>
        <v xml:space="preserve"> </v>
      </c>
      <c r="BU27" s="22">
        <v>47000</v>
      </c>
      <c r="BV27" s="22">
        <v>27050</v>
      </c>
      <c r="BW27" s="22">
        <v>8100</v>
      </c>
      <c r="BX27" s="18">
        <f>IF(BV27&lt;=0," ",IF(BU27&lt;=0," ",IF(BV27/BU27*100&gt;200,"СВ.200",BV27/BU27)))</f>
        <v>0.57553191489361699</v>
      </c>
      <c r="BY27" s="18" t="str">
        <f t="shared" si="132"/>
        <v>св.200</v>
      </c>
      <c r="BZ27" s="22">
        <v>567203.6</v>
      </c>
      <c r="CA27" s="22">
        <v>567203.6</v>
      </c>
      <c r="CB27" s="22"/>
      <c r="CC27" s="18">
        <f t="shared" si="155"/>
        <v>1</v>
      </c>
      <c r="CD27" s="18" t="str">
        <f t="shared" si="133"/>
        <v xml:space="preserve"> </v>
      </c>
      <c r="CE27" s="17">
        <v>331000</v>
      </c>
      <c r="CF27" s="17">
        <v>331000</v>
      </c>
      <c r="CG27" s="17">
        <v>0</v>
      </c>
      <c r="CH27" s="18">
        <f t="shared" si="134"/>
        <v>1</v>
      </c>
      <c r="CI27" s="18" t="str">
        <f t="shared" si="146"/>
        <v xml:space="preserve"> </v>
      </c>
      <c r="CJ27" s="22">
        <v>0</v>
      </c>
      <c r="CK27" s="22">
        <v>0</v>
      </c>
      <c r="CL27" s="22"/>
      <c r="CM27" s="18" t="str">
        <f t="shared" si="135"/>
        <v xml:space="preserve"> </v>
      </c>
      <c r="CN27" s="18" t="str">
        <f t="shared" si="136"/>
        <v xml:space="preserve"> </v>
      </c>
      <c r="CO27" s="22">
        <v>331000</v>
      </c>
      <c r="CP27" s="22">
        <v>331000</v>
      </c>
      <c r="CQ27" s="22"/>
      <c r="CR27" s="18">
        <f t="shared" si="137"/>
        <v>1</v>
      </c>
      <c r="CS27" s="18" t="str">
        <f t="shared" si="138"/>
        <v xml:space="preserve"> </v>
      </c>
      <c r="CT27" s="22">
        <v>0</v>
      </c>
      <c r="CU27" s="22">
        <v>0</v>
      </c>
      <c r="CV27" s="22"/>
      <c r="CW27" s="18" t="str">
        <f t="shared" si="139"/>
        <v xml:space="preserve"> </v>
      </c>
      <c r="CX27" s="18" t="str">
        <f t="shared" si="140"/>
        <v xml:space="preserve"> </v>
      </c>
      <c r="CY27" s="22">
        <v>0</v>
      </c>
      <c r="CZ27" s="22">
        <v>0</v>
      </c>
      <c r="DA27" s="22"/>
      <c r="DB27" s="18" t="str">
        <f t="shared" si="114"/>
        <v xml:space="preserve"> </v>
      </c>
      <c r="DC27" s="18" t="str">
        <f t="shared" si="141"/>
        <v xml:space="preserve"> </v>
      </c>
      <c r="DD27" s="22">
        <v>0</v>
      </c>
      <c r="DE27" s="22">
        <v>0</v>
      </c>
      <c r="DF27" s="22"/>
      <c r="DG27" s="18" t="str">
        <f t="shared" si="115"/>
        <v xml:space="preserve"> </v>
      </c>
      <c r="DH27" s="18" t="str">
        <f t="shared" si="142"/>
        <v xml:space="preserve"> </v>
      </c>
      <c r="DI27" s="22">
        <v>-398</v>
      </c>
      <c r="DJ27" s="22">
        <v>495</v>
      </c>
      <c r="DK27" s="18"/>
      <c r="DL27" s="22">
        <v>0</v>
      </c>
      <c r="DM27" s="22">
        <v>0</v>
      </c>
      <c r="DN27" s="22"/>
      <c r="DO27" s="18" t="str">
        <f t="shared" si="116"/>
        <v xml:space="preserve"> </v>
      </c>
      <c r="DP27" s="18" t="str">
        <f t="shared" si="144"/>
        <v xml:space="preserve"> </v>
      </c>
      <c r="DQ27" s="38">
        <v>8282.0499999999993</v>
      </c>
      <c r="DR27" s="38">
        <v>8282.0499999999993</v>
      </c>
      <c r="DS27" s="22"/>
      <c r="DT27" s="18">
        <f t="shared" si="117"/>
        <v>1</v>
      </c>
      <c r="DU27" s="18" t="str">
        <f t="shared" ref="DU27:DU54" si="163">IF(DS27=0," ",IF(DR27/DS27*100&gt;200,"св.200",DR27/DS27))</f>
        <v xml:space="preserve"> </v>
      </c>
    </row>
    <row r="28" spans="1:125" s="13" customFormat="1" ht="15.75" customHeight="1" outlineLevel="1" x14ac:dyDescent="0.25">
      <c r="A28" s="12">
        <v>20</v>
      </c>
      <c r="B28" s="6" t="s">
        <v>86</v>
      </c>
      <c r="C28" s="17">
        <v>2130230</v>
      </c>
      <c r="D28" s="17">
        <v>2055812.47</v>
      </c>
      <c r="E28" s="17">
        <v>2029215.54</v>
      </c>
      <c r="F28" s="18">
        <f t="shared" si="118"/>
        <v>0.96506596470803618</v>
      </c>
      <c r="G28" s="18">
        <f t="shared" si="100"/>
        <v>1.0131070009448084</v>
      </c>
      <c r="H28" s="11">
        <v>2093400</v>
      </c>
      <c r="I28" s="11">
        <v>2024483.3900000001</v>
      </c>
      <c r="J28" s="11">
        <v>2021488.81</v>
      </c>
      <c r="K28" s="18">
        <f t="shared" si="101"/>
        <v>0.96707910098404515</v>
      </c>
      <c r="L28" s="18">
        <f t="shared" si="119"/>
        <v>1.0014813735229136</v>
      </c>
      <c r="M28" s="22">
        <v>112600</v>
      </c>
      <c r="N28" s="22">
        <v>105679.29</v>
      </c>
      <c r="O28" s="22">
        <v>99260.75</v>
      </c>
      <c r="P28" s="18">
        <f t="shared" si="102"/>
        <v>0.9385372113676731</v>
      </c>
      <c r="Q28" s="18">
        <f t="shared" si="120"/>
        <v>1.0646634243646154</v>
      </c>
      <c r="R28" s="22">
        <v>0</v>
      </c>
      <c r="S28" s="22">
        <v>0</v>
      </c>
      <c r="T28" s="22">
        <v>0</v>
      </c>
      <c r="U28" s="18" t="str">
        <f t="shared" si="103"/>
        <v xml:space="preserve"> </v>
      </c>
      <c r="V28" s="18" t="str">
        <f t="shared" si="161"/>
        <v xml:space="preserve"> </v>
      </c>
      <c r="W28" s="22">
        <v>0</v>
      </c>
      <c r="X28" s="22">
        <v>0</v>
      </c>
      <c r="Y28" s="22"/>
      <c r="Z28" s="18" t="str">
        <f t="shared" si="104"/>
        <v xml:space="preserve"> </v>
      </c>
      <c r="AA28" s="18" t="str">
        <f t="shared" si="121"/>
        <v xml:space="preserve"> </v>
      </c>
      <c r="AB28" s="22">
        <v>160000</v>
      </c>
      <c r="AC28" s="22">
        <v>159880.63</v>
      </c>
      <c r="AD28" s="22">
        <v>147761.04</v>
      </c>
      <c r="AE28" s="18">
        <f t="shared" si="105"/>
        <v>0.99925393750000002</v>
      </c>
      <c r="AF28" s="18">
        <f t="shared" si="122"/>
        <v>1.0820215531780231</v>
      </c>
      <c r="AG28" s="22">
        <v>1820000</v>
      </c>
      <c r="AH28" s="22">
        <v>1758123.47</v>
      </c>
      <c r="AI28" s="22">
        <v>1773957.02</v>
      </c>
      <c r="AJ28" s="18">
        <f t="shared" si="106"/>
        <v>0.96600190659340657</v>
      </c>
      <c r="AK28" s="18">
        <f t="shared" si="123"/>
        <v>0.99107444553532642</v>
      </c>
      <c r="AL28" s="22">
        <v>800</v>
      </c>
      <c r="AM28" s="22">
        <v>800</v>
      </c>
      <c r="AN28" s="22">
        <v>510</v>
      </c>
      <c r="AO28" s="18">
        <f t="shared" si="156"/>
        <v>1</v>
      </c>
      <c r="AP28" s="18">
        <f t="shared" si="124"/>
        <v>1.5686274509803921</v>
      </c>
      <c r="AQ28" s="7">
        <v>36830</v>
      </c>
      <c r="AR28" s="7">
        <v>31329.08</v>
      </c>
      <c r="AS28" s="7">
        <v>7726.73</v>
      </c>
      <c r="AT28" s="18">
        <f t="shared" si="107"/>
        <v>0.85064023893565033</v>
      </c>
      <c r="AU28" s="18" t="str">
        <f t="shared" si="125"/>
        <v>св.200</v>
      </c>
      <c r="AV28" s="22">
        <v>0</v>
      </c>
      <c r="AW28" s="22">
        <v>0</v>
      </c>
      <c r="AX28" s="22">
        <v>0</v>
      </c>
      <c r="AY28" s="18" t="str">
        <f t="shared" si="108"/>
        <v xml:space="preserve"> </v>
      </c>
      <c r="AZ28" s="18" t="str">
        <f t="shared" si="126"/>
        <v xml:space="preserve"> </v>
      </c>
      <c r="BA28" s="22">
        <v>4930</v>
      </c>
      <c r="BB28" s="22">
        <v>4929.08</v>
      </c>
      <c r="BC28" s="22"/>
      <c r="BD28" s="18">
        <f t="shared" si="127"/>
        <v>0.99981338742393511</v>
      </c>
      <c r="BE28" s="18" t="str">
        <f t="shared" si="162"/>
        <v xml:space="preserve"> </v>
      </c>
      <c r="BF28" s="22">
        <v>0</v>
      </c>
      <c r="BG28" s="22">
        <v>0</v>
      </c>
      <c r="BH28" s="22"/>
      <c r="BI28" s="18" t="str">
        <f t="shared" si="109"/>
        <v xml:space="preserve"> </v>
      </c>
      <c r="BJ28" s="18" t="str">
        <f t="shared" si="129"/>
        <v xml:space="preserve"> </v>
      </c>
      <c r="BK28" s="22">
        <v>0</v>
      </c>
      <c r="BL28" s="22">
        <v>0</v>
      </c>
      <c r="BM28" s="22"/>
      <c r="BN28" s="18" t="str">
        <f t="shared" si="154"/>
        <v xml:space="preserve"> </v>
      </c>
      <c r="BO28" s="18" t="str">
        <f t="shared" si="130"/>
        <v xml:space="preserve"> </v>
      </c>
      <c r="BP28" s="22">
        <v>0</v>
      </c>
      <c r="BQ28" s="22">
        <v>0</v>
      </c>
      <c r="BR28" s="22"/>
      <c r="BS28" s="18" t="str">
        <f t="shared" si="110"/>
        <v xml:space="preserve"> </v>
      </c>
      <c r="BT28" s="18" t="str">
        <f t="shared" si="150"/>
        <v xml:space="preserve"> </v>
      </c>
      <c r="BU28" s="22">
        <v>25400</v>
      </c>
      <c r="BV28" s="22">
        <v>20400</v>
      </c>
      <c r="BW28" s="22">
        <v>1426.73</v>
      </c>
      <c r="BX28" s="18">
        <f>IF(BV28&lt;=0," ",IF(BU28&lt;=0," ",IF(BV28/BU28*100&gt;200,"СВ.200",BV28/BU28)))</f>
        <v>0.80314960629921262</v>
      </c>
      <c r="BY28" s="18" t="str">
        <f t="shared" si="132"/>
        <v>св.200</v>
      </c>
      <c r="BZ28" s="22">
        <v>0</v>
      </c>
      <c r="CA28" s="22">
        <v>0</v>
      </c>
      <c r="CB28" s="22"/>
      <c r="CC28" s="18" t="str">
        <f t="shared" si="155"/>
        <v xml:space="preserve"> </v>
      </c>
      <c r="CD28" s="18" t="str">
        <f t="shared" si="133"/>
        <v xml:space="preserve"> </v>
      </c>
      <c r="CE28" s="17">
        <v>0</v>
      </c>
      <c r="CF28" s="17">
        <v>0</v>
      </c>
      <c r="CG28" s="17">
        <v>0</v>
      </c>
      <c r="CH28" s="18" t="str">
        <f t="shared" si="134"/>
        <v xml:space="preserve"> </v>
      </c>
      <c r="CI28" s="18" t="str">
        <f t="shared" si="146"/>
        <v xml:space="preserve"> </v>
      </c>
      <c r="CJ28" s="22">
        <v>0</v>
      </c>
      <c r="CK28" s="22">
        <v>0</v>
      </c>
      <c r="CL28" s="22"/>
      <c r="CM28" s="18" t="str">
        <f t="shared" si="135"/>
        <v xml:space="preserve"> </v>
      </c>
      <c r="CN28" s="18" t="str">
        <f t="shared" si="136"/>
        <v xml:space="preserve"> </v>
      </c>
      <c r="CO28" s="22">
        <v>0</v>
      </c>
      <c r="CP28" s="22">
        <v>0</v>
      </c>
      <c r="CQ28" s="22"/>
      <c r="CR28" s="18" t="str">
        <f t="shared" si="137"/>
        <v xml:space="preserve"> </v>
      </c>
      <c r="CS28" s="18" t="str">
        <f t="shared" si="138"/>
        <v xml:space="preserve"> </v>
      </c>
      <c r="CT28" s="22">
        <v>0</v>
      </c>
      <c r="CU28" s="22">
        <v>0</v>
      </c>
      <c r="CV28" s="22"/>
      <c r="CW28" s="18" t="str">
        <f t="shared" si="139"/>
        <v xml:space="preserve"> </v>
      </c>
      <c r="CX28" s="18" t="str">
        <f t="shared" si="140"/>
        <v xml:space="preserve"> </v>
      </c>
      <c r="CY28" s="22">
        <v>0</v>
      </c>
      <c r="CZ28" s="22">
        <v>0</v>
      </c>
      <c r="DA28" s="22"/>
      <c r="DB28" s="18" t="str">
        <f t="shared" si="114"/>
        <v xml:space="preserve"> </v>
      </c>
      <c r="DC28" s="18" t="str">
        <f t="shared" si="141"/>
        <v xml:space="preserve"> </v>
      </c>
      <c r="DD28" s="22">
        <v>6500</v>
      </c>
      <c r="DE28" s="22">
        <v>6500</v>
      </c>
      <c r="DF28" s="22">
        <v>5800</v>
      </c>
      <c r="DG28" s="18">
        <f t="shared" si="115"/>
        <v>1</v>
      </c>
      <c r="DH28" s="18">
        <f t="shared" si="142"/>
        <v>1.1206896551724137</v>
      </c>
      <c r="DI28" s="22">
        <v>-500</v>
      </c>
      <c r="DJ28" s="22">
        <v>500</v>
      </c>
      <c r="DK28" s="18">
        <f t="shared" si="143"/>
        <v>-1</v>
      </c>
      <c r="DL28" s="22">
        <v>0</v>
      </c>
      <c r="DM28" s="22">
        <v>0</v>
      </c>
      <c r="DN28" s="22"/>
      <c r="DO28" s="18" t="str">
        <f t="shared" si="116"/>
        <v xml:space="preserve"> </v>
      </c>
      <c r="DP28" s="18" t="str">
        <f t="shared" si="144"/>
        <v xml:space="preserve"> </v>
      </c>
      <c r="DQ28" s="38">
        <v>0</v>
      </c>
      <c r="DR28" s="38">
        <v>0</v>
      </c>
      <c r="DS28" s="22"/>
      <c r="DT28" s="18" t="str">
        <f t="shared" si="117"/>
        <v xml:space="preserve"> </v>
      </c>
      <c r="DU28" s="18" t="str">
        <f t="shared" si="163"/>
        <v xml:space="preserve"> </v>
      </c>
    </row>
    <row r="29" spans="1:125" s="54" customFormat="1" ht="15.75" x14ac:dyDescent="0.2">
      <c r="A29" s="57"/>
      <c r="B29" s="49" t="s">
        <v>139</v>
      </c>
      <c r="C29" s="55">
        <f>SUM(C30:C40)</f>
        <v>111727521.57000001</v>
      </c>
      <c r="D29" s="55">
        <f t="shared" ref="D29" si="164">SUM(D30:D40)</f>
        <v>120463654.92</v>
      </c>
      <c r="E29" s="55">
        <v>103559614.97</v>
      </c>
      <c r="F29" s="51">
        <f t="shared" si="118"/>
        <v>1.0781914180789072</v>
      </c>
      <c r="G29" s="51">
        <f t="shared" si="100"/>
        <v>1.1632300386100982</v>
      </c>
      <c r="H29" s="50">
        <v>104574500</v>
      </c>
      <c r="I29" s="50">
        <v>113583090.01000001</v>
      </c>
      <c r="J29" s="50">
        <v>95790372.359999999</v>
      </c>
      <c r="K29" s="51">
        <f t="shared" si="101"/>
        <v>1.0861451884541644</v>
      </c>
      <c r="L29" s="51">
        <f t="shared" si="119"/>
        <v>1.1857464086592262</v>
      </c>
      <c r="M29" s="50">
        <f>SUM(M30:M40)</f>
        <v>34457300</v>
      </c>
      <c r="N29" s="50">
        <v>35845830.739999995</v>
      </c>
      <c r="O29" s="50">
        <v>29839182.669999998</v>
      </c>
      <c r="P29" s="51">
        <f t="shared" si="102"/>
        <v>1.040297142840559</v>
      </c>
      <c r="Q29" s="51">
        <f t="shared" si="120"/>
        <v>1.2013006903181371</v>
      </c>
      <c r="R29" s="50">
        <f>SUM(R30:R40)</f>
        <v>0</v>
      </c>
      <c r="S29" s="50">
        <f>SUM(S30:S40)</f>
        <v>0</v>
      </c>
      <c r="T29" s="50">
        <f>SUM(T30:T40)</f>
        <v>0</v>
      </c>
      <c r="U29" s="51" t="str">
        <f t="shared" si="103"/>
        <v xml:space="preserve"> </v>
      </c>
      <c r="V29" s="51" t="str">
        <f t="shared" si="148"/>
        <v xml:space="preserve"> </v>
      </c>
      <c r="W29" s="50">
        <f>SUM(W30:W40)</f>
        <v>109300</v>
      </c>
      <c r="X29" s="50">
        <f>SUM(X30:X40)</f>
        <v>115953.41</v>
      </c>
      <c r="Y29" s="50">
        <v>132247.19</v>
      </c>
      <c r="Z29" s="51">
        <f t="shared" si="104"/>
        <v>1.0608729185727357</v>
      </c>
      <c r="AA29" s="51">
        <f t="shared" si="121"/>
        <v>0.87679299650903741</v>
      </c>
      <c r="AB29" s="50">
        <v>6552000</v>
      </c>
      <c r="AC29" s="50">
        <v>7723533.8099999996</v>
      </c>
      <c r="AD29" s="50">
        <f>SUM(AD30:AD40)</f>
        <v>6028165.79</v>
      </c>
      <c r="AE29" s="51">
        <f t="shared" si="105"/>
        <v>1.1788055265567765</v>
      </c>
      <c r="AF29" s="51">
        <f t="shared" si="122"/>
        <v>1.2812411070067797</v>
      </c>
      <c r="AG29" s="50">
        <v>63440000</v>
      </c>
      <c r="AH29" s="50">
        <v>69883172.049999997</v>
      </c>
      <c r="AI29" s="50">
        <f>SUM(AI30:AI40)</f>
        <v>59769906.709999993</v>
      </c>
      <c r="AJ29" s="51">
        <f t="shared" si="106"/>
        <v>1.1015632416456493</v>
      </c>
      <c r="AK29" s="51">
        <f t="shared" si="123"/>
        <v>1.1692032980588201</v>
      </c>
      <c r="AL29" s="50">
        <v>15900</v>
      </c>
      <c r="AM29" s="50">
        <v>14600</v>
      </c>
      <c r="AN29" s="50">
        <f>SUM(AN30:AN40)</f>
        <v>20870</v>
      </c>
      <c r="AO29" s="51">
        <f t="shared" si="156"/>
        <v>0.91823899371069184</v>
      </c>
      <c r="AP29" s="51">
        <f t="shared" si="124"/>
        <v>0.6995687589841878</v>
      </c>
      <c r="AQ29" s="50">
        <v>7153021.5699999994</v>
      </c>
      <c r="AR29" s="50">
        <v>6880564.9100000001</v>
      </c>
      <c r="AS29" s="50">
        <v>7769242.6099999994</v>
      </c>
      <c r="AT29" s="51">
        <f t="shared" si="107"/>
        <v>0.96191027003990992</v>
      </c>
      <c r="AU29" s="51">
        <f t="shared" si="125"/>
        <v>0.88561591591229771</v>
      </c>
      <c r="AV29" s="50">
        <v>0</v>
      </c>
      <c r="AW29" s="50">
        <v>0</v>
      </c>
      <c r="AX29" s="50">
        <v>0</v>
      </c>
      <c r="AY29" s="51" t="str">
        <f t="shared" si="108"/>
        <v xml:space="preserve"> </v>
      </c>
      <c r="AZ29" s="51" t="str">
        <f t="shared" si="126"/>
        <v xml:space="preserve"> </v>
      </c>
      <c r="BA29" s="50">
        <v>17198.16</v>
      </c>
      <c r="BB29" s="50">
        <v>17198.16</v>
      </c>
      <c r="BC29" s="50">
        <v>7842.26</v>
      </c>
      <c r="BD29" s="51">
        <f t="shared" si="127"/>
        <v>1</v>
      </c>
      <c r="BE29" s="51" t="str">
        <f t="shared" si="162"/>
        <v>св.200</v>
      </c>
      <c r="BF29" s="50">
        <v>245400</v>
      </c>
      <c r="BG29" s="50">
        <v>265477.27</v>
      </c>
      <c r="BH29" s="50">
        <v>297764.25</v>
      </c>
      <c r="BI29" s="51">
        <f t="shared" si="109"/>
        <v>1.0818144661776692</v>
      </c>
      <c r="BJ29" s="51">
        <f t="shared" si="129"/>
        <v>0.89156864868767827</v>
      </c>
      <c r="BK29" s="50">
        <v>121800</v>
      </c>
      <c r="BL29" s="50">
        <v>117510.2</v>
      </c>
      <c r="BM29" s="50">
        <v>216874.01</v>
      </c>
      <c r="BN29" s="51">
        <f t="shared" si="154"/>
        <v>0.9647799671592775</v>
      </c>
      <c r="BO29" s="51">
        <f t="shared" si="130"/>
        <v>0.54183624861273139</v>
      </c>
      <c r="BP29" s="50">
        <v>4490000</v>
      </c>
      <c r="BQ29" s="50">
        <v>4482401.3899999997</v>
      </c>
      <c r="BR29" s="50">
        <v>3663083.56</v>
      </c>
      <c r="BS29" s="51">
        <f t="shared" si="110"/>
        <v>0.99830765924276166</v>
      </c>
      <c r="BT29" s="51">
        <f t="shared" si="150"/>
        <v>1.2236688889510343</v>
      </c>
      <c r="BU29" s="50">
        <v>959467.78999999992</v>
      </c>
      <c r="BV29" s="50">
        <v>935526.92</v>
      </c>
      <c r="BW29" s="50">
        <v>1062473.94</v>
      </c>
      <c r="BX29" s="51">
        <f t="shared" si="112"/>
        <v>0.97504776059235931</v>
      </c>
      <c r="BY29" s="51">
        <f t="shared" si="132"/>
        <v>0.88051752121092031</v>
      </c>
      <c r="BZ29" s="50">
        <v>31</v>
      </c>
      <c r="CA29" s="50">
        <v>31</v>
      </c>
      <c r="CB29" s="50">
        <v>1316533.67</v>
      </c>
      <c r="CC29" s="51">
        <f t="shared" si="155"/>
        <v>1</v>
      </c>
      <c r="CD29" s="51">
        <f t="shared" si="133"/>
        <v>2.3546682250823105E-5</v>
      </c>
      <c r="CE29" s="55">
        <v>464640</v>
      </c>
      <c r="CF29" s="55">
        <v>199440</v>
      </c>
      <c r="CG29" s="55">
        <v>1053755.73</v>
      </c>
      <c r="CH29" s="51">
        <f t="shared" si="134"/>
        <v>0.42923553719008267</v>
      </c>
      <c r="CI29" s="51">
        <f t="shared" si="146"/>
        <v>0.18926587473930034</v>
      </c>
      <c r="CJ29" s="50">
        <v>0</v>
      </c>
      <c r="CK29" s="50">
        <v>0</v>
      </c>
      <c r="CL29" s="50">
        <v>0</v>
      </c>
      <c r="CM29" s="51" t="str">
        <f t="shared" si="135"/>
        <v xml:space="preserve"> </v>
      </c>
      <c r="CN29" s="51" t="str">
        <f t="shared" si="136"/>
        <v xml:space="preserve"> </v>
      </c>
      <c r="CO29" s="50">
        <v>464640</v>
      </c>
      <c r="CP29" s="50">
        <v>199440</v>
      </c>
      <c r="CQ29" s="50">
        <v>1053755.73</v>
      </c>
      <c r="CR29" s="51">
        <f t="shared" si="137"/>
        <v>0.42923553719008267</v>
      </c>
      <c r="CS29" s="51">
        <f t="shared" si="138"/>
        <v>0.18926587473930034</v>
      </c>
      <c r="CT29" s="50">
        <v>0</v>
      </c>
      <c r="CU29" s="50">
        <v>0</v>
      </c>
      <c r="CV29" s="50">
        <v>0</v>
      </c>
      <c r="CW29" s="53" t="str">
        <f t="shared" si="139"/>
        <v xml:space="preserve"> </v>
      </c>
      <c r="CX29" s="53" t="str">
        <f t="shared" si="140"/>
        <v xml:space="preserve"> </v>
      </c>
      <c r="CY29" s="50">
        <v>0</v>
      </c>
      <c r="CZ29" s="50">
        <v>0</v>
      </c>
      <c r="DA29" s="50">
        <v>0</v>
      </c>
      <c r="DB29" s="51" t="str">
        <f t="shared" si="114"/>
        <v xml:space="preserve"> </v>
      </c>
      <c r="DC29" s="51" t="str">
        <f t="shared" si="141"/>
        <v xml:space="preserve"> </v>
      </c>
      <c r="DD29" s="50">
        <v>140568.26</v>
      </c>
      <c r="DE29" s="50">
        <v>148168.19</v>
      </c>
      <c r="DF29" s="50">
        <v>107496.39</v>
      </c>
      <c r="DG29" s="51">
        <f t="shared" si="115"/>
        <v>1.0540657613603526</v>
      </c>
      <c r="DH29" s="51">
        <f t="shared" si="142"/>
        <v>1.3783550312712827</v>
      </c>
      <c r="DI29" s="50">
        <v>895.42000000000007</v>
      </c>
      <c r="DJ29" s="50">
        <v>1394.8</v>
      </c>
      <c r="DK29" s="51">
        <f t="shared" si="143"/>
        <v>0.6419701749354747</v>
      </c>
      <c r="DL29" s="50">
        <v>0</v>
      </c>
      <c r="DM29" s="50">
        <v>0</v>
      </c>
      <c r="DN29" s="50">
        <v>42024</v>
      </c>
      <c r="DO29" s="51" t="str">
        <f t="shared" si="116"/>
        <v xml:space="preserve"> </v>
      </c>
      <c r="DP29" s="51">
        <f t="shared" si="144"/>
        <v>0</v>
      </c>
      <c r="DQ29" s="50">
        <v>713916.36</v>
      </c>
      <c r="DR29" s="50">
        <v>713916.36</v>
      </c>
      <c r="DS29" s="50">
        <v>0</v>
      </c>
      <c r="DT29" s="51">
        <f t="shared" si="117"/>
        <v>1</v>
      </c>
      <c r="DU29" s="51" t="str">
        <f t="shared" si="163"/>
        <v xml:space="preserve"> </v>
      </c>
    </row>
    <row r="30" spans="1:125" s="21" customFormat="1" ht="16.5" customHeight="1" outlineLevel="1" x14ac:dyDescent="0.25">
      <c r="A30" s="12">
        <f>A28+1</f>
        <v>21</v>
      </c>
      <c r="B30" s="6" t="s">
        <v>73</v>
      </c>
      <c r="C30" s="17">
        <v>3587630.47</v>
      </c>
      <c r="D30" s="17">
        <v>3229883.23</v>
      </c>
      <c r="E30" s="17">
        <v>3628875.5599999996</v>
      </c>
      <c r="F30" s="18">
        <f t="shared" si="118"/>
        <v>0.90028314147972988</v>
      </c>
      <c r="G30" s="18">
        <f t="shared" si="100"/>
        <v>0.89005069934114811</v>
      </c>
      <c r="H30" s="11">
        <v>2922500</v>
      </c>
      <c r="I30" s="11">
        <v>2820863.66</v>
      </c>
      <c r="J30" s="11">
        <v>2910837.36</v>
      </c>
      <c r="K30" s="18">
        <f t="shared" ref="K30:K40" si="165">IF(I30&lt;=0," ",IF(I30/H30*100&gt;200,"СВ.200",I30/H30))</f>
        <v>0.96522280923866555</v>
      </c>
      <c r="L30" s="18">
        <f t="shared" ref="L30:L40" si="166">IF(J30=0," ",IF(I30/J30*100&gt;200,"св.200",I30/J30))</f>
        <v>0.96909009715334982</v>
      </c>
      <c r="M30" s="22">
        <v>491000</v>
      </c>
      <c r="N30" s="22">
        <v>508613.69</v>
      </c>
      <c r="O30" s="22">
        <v>332285.34000000003</v>
      </c>
      <c r="P30" s="18">
        <f t="shared" si="102"/>
        <v>1.0358730957230142</v>
      </c>
      <c r="Q30" s="18">
        <f t="shared" si="120"/>
        <v>1.5306534137196663</v>
      </c>
      <c r="R30" s="22">
        <v>0</v>
      </c>
      <c r="S30" s="22">
        <v>0</v>
      </c>
      <c r="T30" s="22">
        <v>0</v>
      </c>
      <c r="U30" s="18" t="str">
        <f t="shared" si="103"/>
        <v xml:space="preserve"> </v>
      </c>
      <c r="V30" s="18" t="str">
        <f t="shared" ref="V30:V40" si="167">IF(S30=0," ",IF(S30/T30*100&gt;200,"св.200",S30/T30))</f>
        <v xml:space="preserve"> </v>
      </c>
      <c r="W30" s="22">
        <v>31000</v>
      </c>
      <c r="X30" s="22">
        <v>31413.5</v>
      </c>
      <c r="Y30" s="22">
        <v>36702.17</v>
      </c>
      <c r="Z30" s="18">
        <f t="shared" si="104"/>
        <v>1.0133387096774193</v>
      </c>
      <c r="AA30" s="18">
        <f t="shared" ref="AA30:AA36" si="168">IF(X30=0," ",IF(X30/Y30*100&gt;200,"св.200",X30/Y30))</f>
        <v>0.85590307058138526</v>
      </c>
      <c r="AB30" s="22">
        <v>200000</v>
      </c>
      <c r="AC30" s="22">
        <v>217459.22</v>
      </c>
      <c r="AD30" s="22">
        <v>102643.17</v>
      </c>
      <c r="AE30" s="18">
        <f t="shared" si="105"/>
        <v>1.0872961000000001</v>
      </c>
      <c r="AF30" s="18" t="str">
        <f t="shared" si="122"/>
        <v>св.200</v>
      </c>
      <c r="AG30" s="22">
        <v>2200000</v>
      </c>
      <c r="AH30" s="22">
        <v>2062677.25</v>
      </c>
      <c r="AI30" s="22">
        <v>2439006.6800000002</v>
      </c>
      <c r="AJ30" s="18">
        <f t="shared" si="106"/>
        <v>0.93758056818181823</v>
      </c>
      <c r="AK30" s="18">
        <f t="shared" si="123"/>
        <v>0.84570381332452926</v>
      </c>
      <c r="AL30" s="22">
        <v>500</v>
      </c>
      <c r="AM30" s="22">
        <v>700</v>
      </c>
      <c r="AN30" s="22">
        <v>200</v>
      </c>
      <c r="AO30" s="18">
        <f t="shared" si="156"/>
        <v>1.4</v>
      </c>
      <c r="AP30" s="18" t="str">
        <f t="shared" si="124"/>
        <v>св.200</v>
      </c>
      <c r="AQ30" s="7">
        <v>665130.47</v>
      </c>
      <c r="AR30" s="7">
        <v>409019.57</v>
      </c>
      <c r="AS30" s="7">
        <v>718038.2</v>
      </c>
      <c r="AT30" s="18">
        <f t="shared" si="107"/>
        <v>0.61494637285223153</v>
      </c>
      <c r="AU30" s="18">
        <f t="shared" si="125"/>
        <v>0.56963483279858929</v>
      </c>
      <c r="AV30" s="22">
        <v>0</v>
      </c>
      <c r="AW30" s="22">
        <v>0</v>
      </c>
      <c r="AX30" s="22">
        <v>0</v>
      </c>
      <c r="AY30" s="18" t="str">
        <f t="shared" si="108"/>
        <v xml:space="preserve"> </v>
      </c>
      <c r="AZ30" s="18" t="str">
        <f t="shared" si="126"/>
        <v xml:space="preserve"> </v>
      </c>
      <c r="BA30" s="22">
        <v>0</v>
      </c>
      <c r="BB30" s="22">
        <v>0</v>
      </c>
      <c r="BC30" s="22"/>
      <c r="BD30" s="18" t="str">
        <f t="shared" si="127"/>
        <v xml:space="preserve"> </v>
      </c>
      <c r="BE30" s="18" t="str">
        <f t="shared" si="162"/>
        <v xml:space="preserve"> </v>
      </c>
      <c r="BF30" s="22">
        <v>0</v>
      </c>
      <c r="BG30" s="22">
        <v>0</v>
      </c>
      <c r="BH30" s="22"/>
      <c r="BI30" s="18" t="str">
        <f t="shared" si="109"/>
        <v xml:space="preserve"> </v>
      </c>
      <c r="BJ30" s="18" t="str">
        <f t="shared" si="129"/>
        <v xml:space="preserve"> </v>
      </c>
      <c r="BK30" s="22">
        <v>0</v>
      </c>
      <c r="BL30" s="22">
        <v>0</v>
      </c>
      <c r="BM30" s="22"/>
      <c r="BN30" s="18" t="str">
        <f t="shared" si="154"/>
        <v xml:space="preserve"> </v>
      </c>
      <c r="BO30" s="18" t="str">
        <f t="shared" si="130"/>
        <v xml:space="preserve"> </v>
      </c>
      <c r="BP30" s="22">
        <v>150000</v>
      </c>
      <c r="BQ30" s="22">
        <v>159089.1</v>
      </c>
      <c r="BR30" s="22">
        <v>108189.11</v>
      </c>
      <c r="BS30" s="18">
        <f t="shared" si="110"/>
        <v>1.060594</v>
      </c>
      <c r="BT30" s="18">
        <f t="shared" si="150"/>
        <v>1.4704723978226644</v>
      </c>
      <c r="BU30" s="22">
        <v>682.77</v>
      </c>
      <c r="BV30" s="22">
        <v>682.77</v>
      </c>
      <c r="BW30" s="22">
        <v>6399.09</v>
      </c>
      <c r="BX30" s="18">
        <f t="shared" si="112"/>
        <v>1</v>
      </c>
      <c r="BY30" s="18">
        <f t="shared" si="132"/>
        <v>0.1066979836195459</v>
      </c>
      <c r="BZ30" s="22">
        <v>0</v>
      </c>
      <c r="CA30" s="22">
        <v>0</v>
      </c>
      <c r="CB30" s="22">
        <v>242550</v>
      </c>
      <c r="CC30" s="18" t="str">
        <f t="shared" si="155"/>
        <v xml:space="preserve"> </v>
      </c>
      <c r="CD30" s="18">
        <f t="shared" si="133"/>
        <v>0</v>
      </c>
      <c r="CE30" s="17">
        <v>385800</v>
      </c>
      <c r="CF30" s="17">
        <v>120600</v>
      </c>
      <c r="CG30" s="17">
        <v>360900</v>
      </c>
      <c r="CH30" s="18">
        <f t="shared" si="134"/>
        <v>0.31259720062208396</v>
      </c>
      <c r="CI30" s="18">
        <f t="shared" si="146"/>
        <v>0.33416458852867831</v>
      </c>
      <c r="CJ30" s="22">
        <v>0</v>
      </c>
      <c r="CK30" s="22">
        <v>0</v>
      </c>
      <c r="CL30" s="22"/>
      <c r="CM30" s="18" t="str">
        <f t="shared" si="135"/>
        <v xml:space="preserve"> </v>
      </c>
      <c r="CN30" s="18" t="str">
        <f t="shared" si="136"/>
        <v xml:space="preserve"> </v>
      </c>
      <c r="CO30" s="22">
        <v>385800</v>
      </c>
      <c r="CP30" s="22">
        <v>120600</v>
      </c>
      <c r="CQ30" s="22">
        <v>360900</v>
      </c>
      <c r="CR30" s="18">
        <f t="shared" si="137"/>
        <v>0.31259720062208396</v>
      </c>
      <c r="CS30" s="18">
        <f t="shared" si="138"/>
        <v>0.33416458852867831</v>
      </c>
      <c r="CT30" s="22">
        <v>0</v>
      </c>
      <c r="CU30" s="22">
        <v>0</v>
      </c>
      <c r="CV30" s="22"/>
      <c r="CW30" s="18" t="str">
        <f t="shared" si="139"/>
        <v xml:space="preserve"> </v>
      </c>
      <c r="CX30" s="18" t="str">
        <f t="shared" si="140"/>
        <v xml:space="preserve"> </v>
      </c>
      <c r="CY30" s="22">
        <v>0</v>
      </c>
      <c r="CZ30" s="22">
        <v>0</v>
      </c>
      <c r="DA30" s="22"/>
      <c r="DB30" s="18" t="str">
        <f t="shared" si="114"/>
        <v xml:space="preserve"> </v>
      </c>
      <c r="DC30" s="18" t="str">
        <f t="shared" si="141"/>
        <v xml:space="preserve"> </v>
      </c>
      <c r="DD30" s="22">
        <v>0</v>
      </c>
      <c r="DE30" s="22">
        <v>0</v>
      </c>
      <c r="DF30" s="22"/>
      <c r="DG30" s="18" t="str">
        <f t="shared" si="115"/>
        <v xml:space="preserve"> </v>
      </c>
      <c r="DH30" s="18" t="str">
        <f t="shared" si="142"/>
        <v xml:space="preserve"> </v>
      </c>
      <c r="DI30" s="22">
        <v>0</v>
      </c>
      <c r="DJ30" s="22"/>
      <c r="DK30" s="18" t="str">
        <f t="shared" si="143"/>
        <v xml:space="preserve"> </v>
      </c>
      <c r="DL30" s="22">
        <v>0</v>
      </c>
      <c r="DM30" s="22">
        <v>0</v>
      </c>
      <c r="DN30" s="22"/>
      <c r="DO30" s="18" t="str">
        <f t="shared" si="116"/>
        <v xml:space="preserve"> </v>
      </c>
      <c r="DP30" s="18" t="str">
        <f t="shared" si="144"/>
        <v xml:space="preserve"> </v>
      </c>
      <c r="DQ30" s="38">
        <v>128647.7</v>
      </c>
      <c r="DR30" s="38">
        <v>128647.7</v>
      </c>
      <c r="DS30" s="22"/>
      <c r="DT30" s="18">
        <f t="shared" si="117"/>
        <v>1</v>
      </c>
      <c r="DU30" s="18" t="str">
        <f t="shared" si="163"/>
        <v xml:space="preserve"> </v>
      </c>
    </row>
    <row r="31" spans="1:125" s="21" customFormat="1" ht="15.75" customHeight="1" outlineLevel="1" x14ac:dyDescent="0.25">
      <c r="A31" s="12">
        <v>22</v>
      </c>
      <c r="B31" s="6" t="s">
        <v>35</v>
      </c>
      <c r="C31" s="17">
        <v>11800800</v>
      </c>
      <c r="D31" s="17">
        <v>12059856.640000001</v>
      </c>
      <c r="E31" s="17">
        <v>11780441.530000003</v>
      </c>
      <c r="F31" s="18">
        <f t="shared" si="118"/>
        <v>1.0219524642397126</v>
      </c>
      <c r="G31" s="18">
        <f t="shared" si="100"/>
        <v>1.0237185600631726</v>
      </c>
      <c r="H31" s="11">
        <v>11750800</v>
      </c>
      <c r="I31" s="11">
        <v>12011913.630000001</v>
      </c>
      <c r="J31" s="11">
        <v>11676483.630000003</v>
      </c>
      <c r="K31" s="18">
        <f t="shared" si="165"/>
        <v>1.0222209236817918</v>
      </c>
      <c r="L31" s="18">
        <f t="shared" si="166"/>
        <v>1.028726970432964</v>
      </c>
      <c r="M31" s="22">
        <v>3180000</v>
      </c>
      <c r="N31" s="22">
        <v>3050068.23</v>
      </c>
      <c r="O31" s="22">
        <v>2390954.5</v>
      </c>
      <c r="P31" s="18">
        <f t="shared" si="102"/>
        <v>0.95914095283018863</v>
      </c>
      <c r="Q31" s="18">
        <f t="shared" si="120"/>
        <v>1.2756697084783504</v>
      </c>
      <c r="R31" s="22">
        <v>0</v>
      </c>
      <c r="S31" s="22">
        <v>0</v>
      </c>
      <c r="T31" s="22">
        <v>0</v>
      </c>
      <c r="U31" s="18" t="str">
        <f t="shared" si="103"/>
        <v xml:space="preserve"> </v>
      </c>
      <c r="V31" s="18" t="str">
        <f t="shared" si="167"/>
        <v xml:space="preserve"> </v>
      </c>
      <c r="W31" s="22">
        <v>69000</v>
      </c>
      <c r="X31" s="22">
        <v>68893.5</v>
      </c>
      <c r="Y31" s="22">
        <v>88537.13</v>
      </c>
      <c r="Z31" s="18">
        <f t="shared" si="104"/>
        <v>0.99845652173913046</v>
      </c>
      <c r="AA31" s="18">
        <f t="shared" si="168"/>
        <v>0.77813116372757951</v>
      </c>
      <c r="AB31" s="22">
        <v>600000</v>
      </c>
      <c r="AC31" s="22">
        <v>757781.11</v>
      </c>
      <c r="AD31" s="22">
        <v>630183.54</v>
      </c>
      <c r="AE31" s="18">
        <f t="shared" si="105"/>
        <v>1.2629685166666667</v>
      </c>
      <c r="AF31" s="18">
        <f t="shared" si="122"/>
        <v>1.202476837144937</v>
      </c>
      <c r="AG31" s="22">
        <v>7900000</v>
      </c>
      <c r="AH31" s="22">
        <v>8133570.79</v>
      </c>
      <c r="AI31" s="22">
        <v>8563008.4600000009</v>
      </c>
      <c r="AJ31" s="18">
        <f t="shared" si="106"/>
        <v>1.0295659227848102</v>
      </c>
      <c r="AK31" s="18">
        <f t="shared" si="123"/>
        <v>0.94984967351065763</v>
      </c>
      <c r="AL31" s="22">
        <v>1800</v>
      </c>
      <c r="AM31" s="22">
        <v>1600</v>
      </c>
      <c r="AN31" s="22">
        <v>3800</v>
      </c>
      <c r="AO31" s="18">
        <f t="shared" si="156"/>
        <v>0.88888888888888884</v>
      </c>
      <c r="AP31" s="18">
        <f t="shared" si="124"/>
        <v>0.42105263157894735</v>
      </c>
      <c r="AQ31" s="7">
        <v>50000</v>
      </c>
      <c r="AR31" s="7">
        <v>47943.01</v>
      </c>
      <c r="AS31" s="7">
        <v>103957.9</v>
      </c>
      <c r="AT31" s="18">
        <f t="shared" si="107"/>
        <v>0.95886020000000005</v>
      </c>
      <c r="AU31" s="18">
        <f t="shared" si="125"/>
        <v>0.46117716883469179</v>
      </c>
      <c r="AV31" s="22">
        <v>0</v>
      </c>
      <c r="AW31" s="22">
        <v>0</v>
      </c>
      <c r="AX31" s="22">
        <v>0</v>
      </c>
      <c r="AY31" s="18" t="str">
        <f t="shared" si="108"/>
        <v xml:space="preserve"> </v>
      </c>
      <c r="AZ31" s="18" t="str">
        <f t="shared" si="126"/>
        <v xml:space="preserve"> </v>
      </c>
      <c r="BA31" s="22">
        <v>0</v>
      </c>
      <c r="BB31" s="22">
        <v>0</v>
      </c>
      <c r="BC31" s="22"/>
      <c r="BD31" s="18" t="str">
        <f t="shared" si="127"/>
        <v xml:space="preserve"> </v>
      </c>
      <c r="BE31" s="18" t="str">
        <f t="shared" si="128"/>
        <v xml:space="preserve"> </v>
      </c>
      <c r="BF31" s="22">
        <v>0</v>
      </c>
      <c r="BG31" s="22">
        <v>0</v>
      </c>
      <c r="BH31" s="22">
        <v>22132.799999999999</v>
      </c>
      <c r="BI31" s="18" t="str">
        <f t="shared" si="109"/>
        <v xml:space="preserve"> </v>
      </c>
      <c r="BJ31" s="18">
        <f t="shared" si="129"/>
        <v>0</v>
      </c>
      <c r="BK31" s="22">
        <v>0</v>
      </c>
      <c r="BL31" s="22">
        <v>0</v>
      </c>
      <c r="BM31" s="22"/>
      <c r="BN31" s="18" t="str">
        <f t="shared" si="154"/>
        <v xml:space="preserve"> </v>
      </c>
      <c r="BO31" s="18" t="str">
        <f t="shared" si="130"/>
        <v xml:space="preserve"> </v>
      </c>
      <c r="BP31" s="22">
        <v>50000</v>
      </c>
      <c r="BQ31" s="22">
        <v>46443.01</v>
      </c>
      <c r="BR31" s="22">
        <v>40158.43</v>
      </c>
      <c r="BS31" s="18">
        <f t="shared" si="110"/>
        <v>0.92886020000000002</v>
      </c>
      <c r="BT31" s="18">
        <f t="shared" si="150"/>
        <v>1.1564946637605107</v>
      </c>
      <c r="BU31" s="22">
        <v>0</v>
      </c>
      <c r="BV31" s="22">
        <v>0</v>
      </c>
      <c r="BW31" s="22"/>
      <c r="BX31" s="18" t="str">
        <f t="shared" si="112"/>
        <v xml:space="preserve"> </v>
      </c>
      <c r="BY31" s="18" t="str">
        <f t="shared" si="132"/>
        <v xml:space="preserve"> </v>
      </c>
      <c r="BZ31" s="22">
        <v>0</v>
      </c>
      <c r="CA31" s="22">
        <v>0</v>
      </c>
      <c r="CB31" s="22">
        <v>41666.67</v>
      </c>
      <c r="CC31" s="18" t="str">
        <f t="shared" si="155"/>
        <v xml:space="preserve"> </v>
      </c>
      <c r="CD31" s="18">
        <f t="shared" si="133"/>
        <v>0</v>
      </c>
      <c r="CE31" s="17">
        <v>0</v>
      </c>
      <c r="CF31" s="17">
        <v>0</v>
      </c>
      <c r="CG31" s="17">
        <v>0</v>
      </c>
      <c r="CH31" s="18" t="str">
        <f t="shared" si="134"/>
        <v xml:space="preserve"> </v>
      </c>
      <c r="CI31" s="18" t="str">
        <f t="shared" si="146"/>
        <v xml:space="preserve"> </v>
      </c>
      <c r="CJ31" s="22">
        <v>0</v>
      </c>
      <c r="CK31" s="22">
        <v>0</v>
      </c>
      <c r="CL31" s="22"/>
      <c r="CM31" s="18" t="str">
        <f t="shared" si="135"/>
        <v xml:space="preserve"> </v>
      </c>
      <c r="CN31" s="18" t="str">
        <f t="shared" si="136"/>
        <v xml:space="preserve"> </v>
      </c>
      <c r="CO31" s="22">
        <v>0</v>
      </c>
      <c r="CP31" s="22">
        <v>0</v>
      </c>
      <c r="CQ31" s="22"/>
      <c r="CR31" s="18" t="str">
        <f t="shared" si="137"/>
        <v xml:space="preserve"> </v>
      </c>
      <c r="CS31" s="18" t="str">
        <f t="shared" si="138"/>
        <v xml:space="preserve"> </v>
      </c>
      <c r="CT31" s="22">
        <v>0</v>
      </c>
      <c r="CU31" s="22">
        <v>0</v>
      </c>
      <c r="CV31" s="22"/>
      <c r="CW31" s="18" t="str">
        <f t="shared" si="139"/>
        <v xml:space="preserve"> </v>
      </c>
      <c r="CX31" s="18" t="str">
        <f t="shared" si="140"/>
        <v xml:space="preserve"> </v>
      </c>
      <c r="CY31" s="22">
        <v>0</v>
      </c>
      <c r="CZ31" s="22">
        <v>0</v>
      </c>
      <c r="DA31" s="22"/>
      <c r="DB31" s="18" t="str">
        <f t="shared" si="114"/>
        <v xml:space="preserve"> </v>
      </c>
      <c r="DC31" s="18" t="str">
        <f t="shared" si="141"/>
        <v xml:space="preserve"> </v>
      </c>
      <c r="DD31" s="22">
        <v>0</v>
      </c>
      <c r="DE31" s="22">
        <v>0</v>
      </c>
      <c r="DF31" s="22"/>
      <c r="DG31" s="18" t="str">
        <f t="shared" si="115"/>
        <v xml:space="preserve"> </v>
      </c>
      <c r="DH31" s="18" t="str">
        <f t="shared" si="142"/>
        <v xml:space="preserve"> </v>
      </c>
      <c r="DI31" s="22">
        <v>1500</v>
      </c>
      <c r="DJ31" s="22"/>
      <c r="DK31" s="18" t="e">
        <f>IF(DI31=0," ",IF(DI31/DJ31*100&gt;200,"св.200",DI31/DJ31))</f>
        <v>#DIV/0!</v>
      </c>
      <c r="DL31" s="22">
        <v>0</v>
      </c>
      <c r="DM31" s="22">
        <v>0</v>
      </c>
      <c r="DN31" s="22"/>
      <c r="DO31" s="18" t="str">
        <f t="shared" si="116"/>
        <v xml:space="preserve"> </v>
      </c>
      <c r="DP31" s="18" t="str">
        <f t="shared" si="144"/>
        <v xml:space="preserve"> </v>
      </c>
      <c r="DQ31" s="38">
        <v>0</v>
      </c>
      <c r="DR31" s="38">
        <v>0</v>
      </c>
      <c r="DS31" s="22"/>
      <c r="DT31" s="18" t="str">
        <f t="shared" si="117"/>
        <v xml:space="preserve"> </v>
      </c>
      <c r="DU31" s="18" t="str">
        <f t="shared" si="163"/>
        <v xml:space="preserve"> </v>
      </c>
    </row>
    <row r="32" spans="1:125" s="21" customFormat="1" ht="15.75" customHeight="1" outlineLevel="1" x14ac:dyDescent="0.25">
      <c r="A32" s="12">
        <v>23</v>
      </c>
      <c r="B32" s="6" t="s">
        <v>27</v>
      </c>
      <c r="C32" s="17">
        <v>9156338</v>
      </c>
      <c r="D32" s="17">
        <v>10424289.4</v>
      </c>
      <c r="E32" s="17">
        <v>7053368.4899999993</v>
      </c>
      <c r="F32" s="18">
        <f t="shared" si="118"/>
        <v>1.1384780028871804</v>
      </c>
      <c r="G32" s="18">
        <f t="shared" si="100"/>
        <v>1.4779164614438003</v>
      </c>
      <c r="H32" s="11">
        <v>8620000</v>
      </c>
      <c r="I32" s="11">
        <v>9885041.1900000013</v>
      </c>
      <c r="J32" s="11">
        <v>6529568.8099999996</v>
      </c>
      <c r="K32" s="18">
        <f t="shared" si="165"/>
        <v>1.146756518561485</v>
      </c>
      <c r="L32" s="18">
        <f t="shared" si="166"/>
        <v>1.5138888152707899</v>
      </c>
      <c r="M32" s="22">
        <v>3870000</v>
      </c>
      <c r="N32" s="22">
        <v>4029782.95</v>
      </c>
      <c r="O32" s="22">
        <v>2215334.9700000002</v>
      </c>
      <c r="P32" s="18">
        <f t="shared" si="102"/>
        <v>1.0412875839793283</v>
      </c>
      <c r="Q32" s="18">
        <f t="shared" si="120"/>
        <v>1.8190400118136536</v>
      </c>
      <c r="R32" s="22">
        <v>0</v>
      </c>
      <c r="S32" s="22">
        <v>0</v>
      </c>
      <c r="T32" s="22">
        <v>0</v>
      </c>
      <c r="U32" s="18" t="str">
        <f t="shared" si="103"/>
        <v xml:space="preserve"> </v>
      </c>
      <c r="V32" s="18" t="str">
        <f t="shared" si="167"/>
        <v xml:space="preserve"> </v>
      </c>
      <c r="W32" s="22">
        <v>0</v>
      </c>
      <c r="X32" s="22">
        <v>0</v>
      </c>
      <c r="Y32" s="22">
        <v>1662.3</v>
      </c>
      <c r="Z32" s="18" t="str">
        <f t="shared" si="104"/>
        <v xml:space="preserve"> </v>
      </c>
      <c r="AA32" s="18" t="str">
        <f t="shared" si="168"/>
        <v xml:space="preserve"> </v>
      </c>
      <c r="AB32" s="22">
        <v>750000</v>
      </c>
      <c r="AC32" s="22">
        <v>1080187.51</v>
      </c>
      <c r="AD32" s="22">
        <v>571463.44999999995</v>
      </c>
      <c r="AE32" s="18">
        <f t="shared" si="105"/>
        <v>1.4402500133333334</v>
      </c>
      <c r="AF32" s="18">
        <f t="shared" si="122"/>
        <v>1.8902127686381345</v>
      </c>
      <c r="AG32" s="22">
        <v>4000000</v>
      </c>
      <c r="AH32" s="22">
        <v>4775070.7300000004</v>
      </c>
      <c r="AI32" s="22">
        <v>3741108.09</v>
      </c>
      <c r="AJ32" s="18">
        <f t="shared" si="106"/>
        <v>1.1937676825000001</v>
      </c>
      <c r="AK32" s="18">
        <f t="shared" si="123"/>
        <v>1.2763787132384086</v>
      </c>
      <c r="AL32" s="22">
        <v>0</v>
      </c>
      <c r="AM32" s="22">
        <v>0</v>
      </c>
      <c r="AN32" s="22">
        <v>0</v>
      </c>
      <c r="AO32" s="18" t="str">
        <f t="shared" si="156"/>
        <v xml:space="preserve"> </v>
      </c>
      <c r="AP32" s="18" t="str">
        <f t="shared" si="124"/>
        <v xml:space="preserve"> </v>
      </c>
      <c r="AQ32" s="7">
        <v>536338</v>
      </c>
      <c r="AR32" s="7">
        <v>539248.21</v>
      </c>
      <c r="AS32" s="7">
        <v>523799.68</v>
      </c>
      <c r="AT32" s="18">
        <f t="shared" si="107"/>
        <v>1.0054260746022097</v>
      </c>
      <c r="AU32" s="18">
        <f t="shared" si="125"/>
        <v>1.029493202439528</v>
      </c>
      <c r="AV32" s="22">
        <v>0</v>
      </c>
      <c r="AW32" s="22">
        <v>0</v>
      </c>
      <c r="AX32" s="22">
        <v>0</v>
      </c>
      <c r="AY32" s="18" t="str">
        <f t="shared" si="108"/>
        <v xml:space="preserve"> </v>
      </c>
      <c r="AZ32" s="18" t="str">
        <f t="shared" si="126"/>
        <v xml:space="preserve"> </v>
      </c>
      <c r="BA32" s="22">
        <v>0</v>
      </c>
      <c r="BB32" s="22">
        <v>0</v>
      </c>
      <c r="BC32" s="22"/>
      <c r="BD32" s="18" t="str">
        <f t="shared" si="127"/>
        <v xml:space="preserve"> </v>
      </c>
      <c r="BE32" s="18" t="str">
        <f t="shared" si="128"/>
        <v xml:space="preserve"> </v>
      </c>
      <c r="BF32" s="22">
        <v>0</v>
      </c>
      <c r="BG32" s="22">
        <v>0</v>
      </c>
      <c r="BH32" s="22"/>
      <c r="BI32" s="18" t="str">
        <f t="shared" si="109"/>
        <v xml:space="preserve"> </v>
      </c>
      <c r="BJ32" s="18" t="str">
        <f t="shared" si="129"/>
        <v xml:space="preserve"> </v>
      </c>
      <c r="BK32" s="22">
        <v>0</v>
      </c>
      <c r="BL32" s="22">
        <v>0</v>
      </c>
      <c r="BM32" s="22">
        <v>22132.799999999999</v>
      </c>
      <c r="BN32" s="18" t="str">
        <f t="shared" si="154"/>
        <v xml:space="preserve"> </v>
      </c>
      <c r="BO32" s="18">
        <f t="shared" si="130"/>
        <v>0</v>
      </c>
      <c r="BP32" s="22">
        <v>200000</v>
      </c>
      <c r="BQ32" s="22">
        <v>202910.21</v>
      </c>
      <c r="BR32" s="22">
        <v>205564.36</v>
      </c>
      <c r="BS32" s="18">
        <f t="shared" si="110"/>
        <v>1.0145510499999999</v>
      </c>
      <c r="BT32" s="18">
        <f t="shared" si="150"/>
        <v>0.98708847195107174</v>
      </c>
      <c r="BU32" s="22">
        <v>299338</v>
      </c>
      <c r="BV32" s="22">
        <v>299338</v>
      </c>
      <c r="BW32" s="22">
        <v>291102.52</v>
      </c>
      <c r="BX32" s="18">
        <f t="shared" si="112"/>
        <v>1</v>
      </c>
      <c r="BY32" s="18">
        <f t="shared" si="132"/>
        <v>1.0282906516920567</v>
      </c>
      <c r="BZ32" s="22">
        <v>0</v>
      </c>
      <c r="CA32" s="22">
        <v>0</v>
      </c>
      <c r="CB32" s="22"/>
      <c r="CC32" s="18" t="str">
        <f t="shared" si="155"/>
        <v xml:space="preserve"> </v>
      </c>
      <c r="CD32" s="18" t="str">
        <f t="shared" si="133"/>
        <v xml:space="preserve"> </v>
      </c>
      <c r="CE32" s="17">
        <v>0</v>
      </c>
      <c r="CF32" s="17">
        <v>0</v>
      </c>
      <c r="CG32" s="17">
        <v>0</v>
      </c>
      <c r="CH32" s="18" t="str">
        <f t="shared" si="134"/>
        <v xml:space="preserve"> </v>
      </c>
      <c r="CI32" s="18" t="str">
        <f t="shared" si="146"/>
        <v xml:space="preserve"> </v>
      </c>
      <c r="CJ32" s="22">
        <v>0</v>
      </c>
      <c r="CK32" s="22">
        <v>0</v>
      </c>
      <c r="CL32" s="22"/>
      <c r="CM32" s="18" t="str">
        <f t="shared" si="135"/>
        <v xml:space="preserve"> </v>
      </c>
      <c r="CN32" s="18" t="str">
        <f t="shared" si="136"/>
        <v xml:space="preserve"> </v>
      </c>
      <c r="CO32" s="22">
        <v>0</v>
      </c>
      <c r="CP32" s="22">
        <v>0</v>
      </c>
      <c r="CQ32" s="22"/>
      <c r="CR32" s="18" t="str">
        <f t="shared" si="137"/>
        <v xml:space="preserve"> </v>
      </c>
      <c r="CS32" s="18" t="str">
        <f t="shared" si="138"/>
        <v xml:space="preserve"> </v>
      </c>
      <c r="CT32" s="22">
        <v>0</v>
      </c>
      <c r="CU32" s="22">
        <v>0</v>
      </c>
      <c r="CV32" s="22"/>
      <c r="CW32" s="18" t="str">
        <f t="shared" si="139"/>
        <v xml:space="preserve"> </v>
      </c>
      <c r="CX32" s="18" t="str">
        <f t="shared" si="140"/>
        <v xml:space="preserve"> </v>
      </c>
      <c r="CY32" s="22">
        <v>0</v>
      </c>
      <c r="CZ32" s="22">
        <v>0</v>
      </c>
      <c r="DA32" s="22"/>
      <c r="DB32" s="18" t="str">
        <f t="shared" si="114"/>
        <v xml:space="preserve"> </v>
      </c>
      <c r="DC32" s="18" t="str">
        <f t="shared" si="141"/>
        <v xml:space="preserve"> </v>
      </c>
      <c r="DD32" s="22">
        <v>0</v>
      </c>
      <c r="DE32" s="22">
        <v>0</v>
      </c>
      <c r="DF32" s="22">
        <v>5000</v>
      </c>
      <c r="DG32" s="18" t="str">
        <f t="shared" si="115"/>
        <v xml:space="preserve"> </v>
      </c>
      <c r="DH32" s="18">
        <f t="shared" si="142"/>
        <v>0</v>
      </c>
      <c r="DI32" s="22">
        <v>0</v>
      </c>
      <c r="DJ32" s="22"/>
      <c r="DK32" s="18" t="str">
        <f t="shared" ref="DK32:DK33" si="169">IF(DI32=0," ",IF(DI32/DJ32*100&gt;200,"св.200",DI32/DJ32))</f>
        <v xml:space="preserve"> </v>
      </c>
      <c r="DL32" s="22">
        <v>0</v>
      </c>
      <c r="DM32" s="22">
        <v>0</v>
      </c>
      <c r="DN32" s="22"/>
      <c r="DO32" s="18" t="str">
        <f t="shared" si="116"/>
        <v xml:space="preserve"> </v>
      </c>
      <c r="DP32" s="18" t="str">
        <f t="shared" si="144"/>
        <v xml:space="preserve"> </v>
      </c>
      <c r="DQ32" s="38">
        <v>37000</v>
      </c>
      <c r="DR32" s="38">
        <v>37000</v>
      </c>
      <c r="DS32" s="22"/>
      <c r="DT32" s="18">
        <f t="shared" si="117"/>
        <v>1</v>
      </c>
      <c r="DU32" s="18" t="str">
        <f t="shared" si="163"/>
        <v xml:space="preserve"> </v>
      </c>
    </row>
    <row r="33" spans="1:125" s="21" customFormat="1" ht="15.75" customHeight="1" outlineLevel="1" x14ac:dyDescent="0.25">
      <c r="A33" s="12">
        <v>24</v>
      </c>
      <c r="B33" s="6" t="s">
        <v>65</v>
      </c>
      <c r="C33" s="17">
        <v>10289500</v>
      </c>
      <c r="D33" s="17">
        <v>9996846.6899999995</v>
      </c>
      <c r="E33" s="17">
        <v>9022488.8300000001</v>
      </c>
      <c r="F33" s="18">
        <f t="shared" si="118"/>
        <v>0.97155806307400738</v>
      </c>
      <c r="G33" s="18">
        <f t="shared" si="100"/>
        <v>1.1079921381293636</v>
      </c>
      <c r="H33" s="11">
        <v>9727000</v>
      </c>
      <c r="I33" s="11">
        <v>9455926.9199999999</v>
      </c>
      <c r="J33" s="11">
        <v>8691517.6699999999</v>
      </c>
      <c r="K33" s="18">
        <f t="shared" si="165"/>
        <v>0.97213189266988798</v>
      </c>
      <c r="L33" s="18">
        <f t="shared" si="166"/>
        <v>1.087948880623975</v>
      </c>
      <c r="M33" s="22">
        <v>2307000</v>
      </c>
      <c r="N33" s="22">
        <v>2532280.42</v>
      </c>
      <c r="O33" s="22">
        <v>2367423.0099999998</v>
      </c>
      <c r="P33" s="18">
        <f t="shared" si="102"/>
        <v>1.0976508105765062</v>
      </c>
      <c r="Q33" s="18">
        <f t="shared" si="120"/>
        <v>1.0696358062347295</v>
      </c>
      <c r="R33" s="22">
        <v>0</v>
      </c>
      <c r="S33" s="22">
        <v>0</v>
      </c>
      <c r="T33" s="22">
        <v>0</v>
      </c>
      <c r="U33" s="18" t="str">
        <f t="shared" si="103"/>
        <v xml:space="preserve"> </v>
      </c>
      <c r="V33" s="18" t="str">
        <f t="shared" si="167"/>
        <v xml:space="preserve"> </v>
      </c>
      <c r="W33" s="22">
        <v>0</v>
      </c>
      <c r="X33" s="22">
        <v>0</v>
      </c>
      <c r="Y33" s="22"/>
      <c r="Z33" s="18" t="str">
        <f t="shared" si="104"/>
        <v xml:space="preserve"> </v>
      </c>
      <c r="AA33" s="18" t="str">
        <f t="shared" si="168"/>
        <v xml:space="preserve"> </v>
      </c>
      <c r="AB33" s="22">
        <v>420000</v>
      </c>
      <c r="AC33" s="22">
        <v>460641.98</v>
      </c>
      <c r="AD33" s="22">
        <v>381617.53</v>
      </c>
      <c r="AE33" s="18">
        <f t="shared" si="105"/>
        <v>1.0967666190476191</v>
      </c>
      <c r="AF33" s="18">
        <f t="shared" si="122"/>
        <v>1.2070776203598403</v>
      </c>
      <c r="AG33" s="22">
        <v>7000000</v>
      </c>
      <c r="AH33" s="22">
        <v>6463004.5199999996</v>
      </c>
      <c r="AI33" s="22">
        <v>5942477.1299999999</v>
      </c>
      <c r="AJ33" s="18">
        <f t="shared" si="106"/>
        <v>0.92328635999999997</v>
      </c>
      <c r="AK33" s="18">
        <f t="shared" si="123"/>
        <v>1.0875943446836622</v>
      </c>
      <c r="AL33" s="22">
        <v>0</v>
      </c>
      <c r="AM33" s="22">
        <v>0</v>
      </c>
      <c r="AN33" s="22">
        <v>0</v>
      </c>
      <c r="AO33" s="18" t="str">
        <f t="shared" si="156"/>
        <v xml:space="preserve"> </v>
      </c>
      <c r="AP33" s="18" t="str">
        <f t="shared" si="124"/>
        <v xml:space="preserve"> </v>
      </c>
      <c r="AQ33" s="7">
        <v>562500</v>
      </c>
      <c r="AR33" s="7">
        <v>540919.77</v>
      </c>
      <c r="AS33" s="7">
        <v>330971.15999999997</v>
      </c>
      <c r="AT33" s="18">
        <f t="shared" si="107"/>
        <v>0.96163514666666672</v>
      </c>
      <c r="AU33" s="18">
        <f t="shared" si="125"/>
        <v>1.6343411008983382</v>
      </c>
      <c r="AV33" s="22">
        <v>0</v>
      </c>
      <c r="AW33" s="22">
        <v>0</v>
      </c>
      <c r="AX33" s="22">
        <v>0</v>
      </c>
      <c r="AY33" s="18" t="str">
        <f t="shared" si="108"/>
        <v xml:space="preserve"> </v>
      </c>
      <c r="AZ33" s="18" t="str">
        <f t="shared" si="126"/>
        <v xml:space="preserve"> </v>
      </c>
      <c r="BA33" s="22">
        <v>0</v>
      </c>
      <c r="BB33" s="22">
        <v>0</v>
      </c>
      <c r="BC33" s="22"/>
      <c r="BD33" s="18" t="str">
        <f t="shared" si="127"/>
        <v xml:space="preserve"> </v>
      </c>
      <c r="BE33" s="18" t="str">
        <f t="shared" si="128"/>
        <v xml:space="preserve"> </v>
      </c>
      <c r="BF33" s="22">
        <v>0</v>
      </c>
      <c r="BG33" s="22">
        <v>0</v>
      </c>
      <c r="BH33" s="22">
        <v>36150.239999999998</v>
      </c>
      <c r="BI33" s="18" t="str">
        <f t="shared" si="109"/>
        <v xml:space="preserve"> </v>
      </c>
      <c r="BJ33" s="18">
        <f t="shared" si="129"/>
        <v>0</v>
      </c>
      <c r="BK33" s="22">
        <v>0</v>
      </c>
      <c r="BL33" s="22">
        <v>0</v>
      </c>
      <c r="BM33" s="22"/>
      <c r="BN33" s="18" t="str">
        <f t="shared" si="154"/>
        <v xml:space="preserve"> </v>
      </c>
      <c r="BO33" s="18" t="str">
        <f t="shared" si="130"/>
        <v xml:space="preserve"> </v>
      </c>
      <c r="BP33" s="22">
        <v>300000</v>
      </c>
      <c r="BQ33" s="22">
        <v>278419.77</v>
      </c>
      <c r="BR33" s="22">
        <v>266772.63</v>
      </c>
      <c r="BS33" s="18">
        <f t="shared" si="110"/>
        <v>0.92806590000000011</v>
      </c>
      <c r="BT33" s="18">
        <f t="shared" si="150"/>
        <v>1.0436594263811847</v>
      </c>
      <c r="BU33" s="22">
        <v>0</v>
      </c>
      <c r="BV33" s="22">
        <v>0</v>
      </c>
      <c r="BW33" s="22">
        <v>23813.94</v>
      </c>
      <c r="BX33" s="18" t="str">
        <f t="shared" si="112"/>
        <v xml:space="preserve"> </v>
      </c>
      <c r="BY33" s="18">
        <f t="shared" si="132"/>
        <v>0</v>
      </c>
      <c r="BZ33" s="22">
        <v>0</v>
      </c>
      <c r="CA33" s="22">
        <v>0</v>
      </c>
      <c r="CB33" s="22"/>
      <c r="CC33" s="18" t="str">
        <f t="shared" si="155"/>
        <v xml:space="preserve"> </v>
      </c>
      <c r="CD33" s="18" t="str">
        <f t="shared" si="133"/>
        <v xml:space="preserve"> </v>
      </c>
      <c r="CE33" s="17">
        <v>0</v>
      </c>
      <c r="CF33" s="17">
        <v>0</v>
      </c>
      <c r="CG33" s="17">
        <v>4234.3500000000004</v>
      </c>
      <c r="CH33" s="18" t="str">
        <f t="shared" si="134"/>
        <v xml:space="preserve"> </v>
      </c>
      <c r="CI33" s="18">
        <f t="shared" si="146"/>
        <v>0</v>
      </c>
      <c r="CJ33" s="22">
        <v>0</v>
      </c>
      <c r="CK33" s="22">
        <v>0</v>
      </c>
      <c r="CL33" s="22"/>
      <c r="CM33" s="18" t="str">
        <f t="shared" si="135"/>
        <v xml:space="preserve"> </v>
      </c>
      <c r="CN33" s="18" t="str">
        <f t="shared" si="136"/>
        <v xml:space="preserve"> </v>
      </c>
      <c r="CO33" s="22">
        <v>0</v>
      </c>
      <c r="CP33" s="22">
        <v>0</v>
      </c>
      <c r="CQ33" s="22">
        <v>4234.3500000000004</v>
      </c>
      <c r="CR33" s="18" t="str">
        <f t="shared" si="137"/>
        <v xml:space="preserve"> </v>
      </c>
      <c r="CS33" s="18">
        <f t="shared" si="138"/>
        <v>0</v>
      </c>
      <c r="CT33" s="22">
        <v>0</v>
      </c>
      <c r="CU33" s="22">
        <v>0</v>
      </c>
      <c r="CV33" s="22"/>
      <c r="CW33" s="18" t="str">
        <f t="shared" si="139"/>
        <v xml:space="preserve"> </v>
      </c>
      <c r="CX33" s="18" t="str">
        <f t="shared" si="140"/>
        <v xml:space="preserve"> </v>
      </c>
      <c r="CY33" s="22">
        <v>0</v>
      </c>
      <c r="CZ33" s="22">
        <v>0</v>
      </c>
      <c r="DA33" s="22"/>
      <c r="DB33" s="18" t="str">
        <f t="shared" si="114"/>
        <v xml:space="preserve"> </v>
      </c>
      <c r="DC33" s="18" t="str">
        <f t="shared" si="141"/>
        <v xml:space="preserve"> </v>
      </c>
      <c r="DD33" s="22">
        <v>0</v>
      </c>
      <c r="DE33" s="22">
        <v>0</v>
      </c>
      <c r="DF33" s="22"/>
      <c r="DG33" s="18" t="str">
        <f t="shared" si="115"/>
        <v xml:space="preserve"> </v>
      </c>
      <c r="DH33" s="18" t="str">
        <f t="shared" si="142"/>
        <v xml:space="preserve"> </v>
      </c>
      <c r="DI33" s="22">
        <v>0</v>
      </c>
      <c r="DJ33" s="22"/>
      <c r="DK33" s="18" t="str">
        <f t="shared" si="169"/>
        <v xml:space="preserve"> </v>
      </c>
      <c r="DL33" s="22">
        <v>0</v>
      </c>
      <c r="DM33" s="22">
        <v>0</v>
      </c>
      <c r="DN33" s="22"/>
      <c r="DO33" s="18" t="str">
        <f t="shared" si="116"/>
        <v xml:space="preserve"> </v>
      </c>
      <c r="DP33" s="18" t="str">
        <f t="shared" si="144"/>
        <v xml:space="preserve"> </v>
      </c>
      <c r="DQ33" s="38">
        <v>262500</v>
      </c>
      <c r="DR33" s="38">
        <v>262500</v>
      </c>
      <c r="DS33" s="22"/>
      <c r="DT33" s="18">
        <f t="shared" si="117"/>
        <v>1</v>
      </c>
      <c r="DU33" s="18" t="str">
        <f t="shared" si="163"/>
        <v xml:space="preserve"> </v>
      </c>
    </row>
    <row r="34" spans="1:125" s="21" customFormat="1" ht="15.75" customHeight="1" outlineLevel="1" x14ac:dyDescent="0.25">
      <c r="A34" s="12">
        <v>25</v>
      </c>
      <c r="B34" s="6" t="s">
        <v>8</v>
      </c>
      <c r="C34" s="17">
        <v>24847994.75</v>
      </c>
      <c r="D34" s="17">
        <v>29074641.109999999</v>
      </c>
      <c r="E34" s="17">
        <v>22049233.640000001</v>
      </c>
      <c r="F34" s="18">
        <f t="shared" si="118"/>
        <v>1.170100098721246</v>
      </c>
      <c r="G34" s="18">
        <f t="shared" si="100"/>
        <v>1.3186236576157029</v>
      </c>
      <c r="H34" s="11">
        <v>23613700</v>
      </c>
      <c r="I34" s="11">
        <v>27815898.619999997</v>
      </c>
      <c r="J34" s="11">
        <v>21154484.800000001</v>
      </c>
      <c r="K34" s="18">
        <f t="shared" si="165"/>
        <v>1.1779559586172432</v>
      </c>
      <c r="L34" s="18">
        <f t="shared" si="166"/>
        <v>1.3148936919513159</v>
      </c>
      <c r="M34" s="22">
        <v>9405000</v>
      </c>
      <c r="N34" s="22">
        <v>9680744.7599999998</v>
      </c>
      <c r="O34" s="22">
        <v>8140490.7199999997</v>
      </c>
      <c r="P34" s="18">
        <f t="shared" si="102"/>
        <v>1.0293189537480063</v>
      </c>
      <c r="Q34" s="18">
        <f t="shared" si="120"/>
        <v>1.1892089915680168</v>
      </c>
      <c r="R34" s="22">
        <v>0</v>
      </c>
      <c r="S34" s="22">
        <v>0</v>
      </c>
      <c r="T34" s="22">
        <v>0</v>
      </c>
      <c r="U34" s="18" t="str">
        <f t="shared" si="103"/>
        <v xml:space="preserve"> </v>
      </c>
      <c r="V34" s="18" t="str">
        <f t="shared" si="167"/>
        <v xml:space="preserve"> </v>
      </c>
      <c r="W34" s="22">
        <v>8700</v>
      </c>
      <c r="X34" s="22">
        <v>8671.5</v>
      </c>
      <c r="Y34" s="22">
        <v>2198.2399999999998</v>
      </c>
      <c r="Z34" s="18">
        <f t="shared" si="104"/>
        <v>0.99672413793103454</v>
      </c>
      <c r="AA34" s="18" t="str">
        <f t="shared" si="168"/>
        <v>св.200</v>
      </c>
      <c r="AB34" s="22">
        <v>2000000</v>
      </c>
      <c r="AC34" s="22">
        <v>2231895.65</v>
      </c>
      <c r="AD34" s="22">
        <v>1692262.5</v>
      </c>
      <c r="AE34" s="18">
        <f t="shared" si="105"/>
        <v>1.1159478249999999</v>
      </c>
      <c r="AF34" s="18">
        <f t="shared" si="122"/>
        <v>1.3188826497071229</v>
      </c>
      <c r="AG34" s="22">
        <v>12200000</v>
      </c>
      <c r="AH34" s="22">
        <v>15894586.710000001</v>
      </c>
      <c r="AI34" s="22">
        <v>11319533.34</v>
      </c>
      <c r="AJ34" s="18">
        <f t="shared" si="106"/>
        <v>1.3028349762295082</v>
      </c>
      <c r="AK34" s="18">
        <f t="shared" si="123"/>
        <v>1.4041733199223918</v>
      </c>
      <c r="AL34" s="22">
        <v>0</v>
      </c>
      <c r="AM34" s="22">
        <v>0</v>
      </c>
      <c r="AN34" s="22">
        <v>0</v>
      </c>
      <c r="AO34" s="18" t="str">
        <f t="shared" si="156"/>
        <v xml:space="preserve"> </v>
      </c>
      <c r="AP34" s="18" t="str">
        <f t="shared" si="124"/>
        <v xml:space="preserve"> </v>
      </c>
      <c r="AQ34" s="7">
        <v>1234294.75</v>
      </c>
      <c r="AR34" s="7">
        <v>1258742.49</v>
      </c>
      <c r="AS34" s="7">
        <v>894748.84</v>
      </c>
      <c r="AT34" s="18">
        <f t="shared" si="107"/>
        <v>1.0198070517597195</v>
      </c>
      <c r="AU34" s="18">
        <f t="shared" si="125"/>
        <v>1.4068109772570367</v>
      </c>
      <c r="AV34" s="22">
        <v>0</v>
      </c>
      <c r="AW34" s="22">
        <v>0</v>
      </c>
      <c r="AX34" s="22">
        <v>0</v>
      </c>
      <c r="AY34" s="18" t="str">
        <f t="shared" si="108"/>
        <v xml:space="preserve"> </v>
      </c>
      <c r="AZ34" s="18" t="str">
        <f t="shared" si="126"/>
        <v xml:space="preserve"> </v>
      </c>
      <c r="BA34" s="22">
        <v>2661.06</v>
      </c>
      <c r="BB34" s="22">
        <v>2661.06</v>
      </c>
      <c r="BC34" s="22">
        <v>341.5</v>
      </c>
      <c r="BD34" s="18">
        <f t="shared" si="127"/>
        <v>1</v>
      </c>
      <c r="BE34" s="18" t="str">
        <f t="shared" si="128"/>
        <v>св.200</v>
      </c>
      <c r="BF34" s="22">
        <v>0</v>
      </c>
      <c r="BG34" s="22">
        <v>0</v>
      </c>
      <c r="BH34" s="22"/>
      <c r="BI34" s="18" t="str">
        <f t="shared" si="109"/>
        <v xml:space="preserve"> </v>
      </c>
      <c r="BJ34" s="18" t="str">
        <f t="shared" si="129"/>
        <v xml:space="preserve"> </v>
      </c>
      <c r="BK34" s="22">
        <v>5800</v>
      </c>
      <c r="BL34" s="22">
        <v>5803.2</v>
      </c>
      <c r="BM34" s="22">
        <v>50068.800000000003</v>
      </c>
      <c r="BN34" s="18">
        <f t="shared" si="154"/>
        <v>1.0005517241379309</v>
      </c>
      <c r="BO34" s="18">
        <f t="shared" si="130"/>
        <v>0.11590451538682771</v>
      </c>
      <c r="BP34" s="22">
        <v>1010000</v>
      </c>
      <c r="BQ34" s="22">
        <v>1033497.18</v>
      </c>
      <c r="BR34" s="22">
        <v>485737.99</v>
      </c>
      <c r="BS34" s="18">
        <f t="shared" si="110"/>
        <v>1.0232645346534655</v>
      </c>
      <c r="BT34" s="18" t="str">
        <f t="shared" si="150"/>
        <v>св.200</v>
      </c>
      <c r="BU34" s="22">
        <v>215802.69</v>
      </c>
      <c r="BV34" s="22">
        <v>216750.05</v>
      </c>
      <c r="BW34" s="22">
        <v>317281.43</v>
      </c>
      <c r="BX34" s="18">
        <f t="shared" si="112"/>
        <v>1.0043899360105288</v>
      </c>
      <c r="BY34" s="18">
        <f t="shared" ref="BY34:BY35" si="170">IF(BV34=0," ",IF(BV34/BW34*100&gt;200,"св.200",BV34/BW34))</f>
        <v>0.68314760810300179</v>
      </c>
      <c r="BZ34" s="22">
        <v>31</v>
      </c>
      <c r="CA34" s="22">
        <v>31</v>
      </c>
      <c r="CB34" s="22">
        <v>13517</v>
      </c>
      <c r="CC34" s="18">
        <f t="shared" si="155"/>
        <v>1</v>
      </c>
      <c r="CD34" s="18">
        <f t="shared" si="133"/>
        <v>2.2934083006584303E-3</v>
      </c>
      <c r="CE34" s="17">
        <v>0</v>
      </c>
      <c r="CF34" s="17">
        <v>0</v>
      </c>
      <c r="CG34" s="17">
        <v>5683.86</v>
      </c>
      <c r="CH34" s="18" t="str">
        <f t="shared" si="134"/>
        <v xml:space="preserve"> </v>
      </c>
      <c r="CI34" s="18">
        <f t="shared" si="146"/>
        <v>0</v>
      </c>
      <c r="CJ34" s="22">
        <v>0</v>
      </c>
      <c r="CK34" s="22">
        <v>0</v>
      </c>
      <c r="CL34" s="22"/>
      <c r="CM34" s="18" t="str">
        <f t="shared" si="135"/>
        <v xml:space="preserve"> </v>
      </c>
      <c r="CN34" s="18" t="str">
        <f t="shared" si="136"/>
        <v xml:space="preserve"> </v>
      </c>
      <c r="CO34" s="22">
        <v>0</v>
      </c>
      <c r="CP34" s="22">
        <v>0</v>
      </c>
      <c r="CQ34" s="22">
        <v>5683.86</v>
      </c>
      <c r="CR34" s="18" t="str">
        <f t="shared" si="137"/>
        <v xml:space="preserve"> </v>
      </c>
      <c r="CS34" s="18">
        <f t="shared" si="138"/>
        <v>0</v>
      </c>
      <c r="CT34" s="22">
        <v>0</v>
      </c>
      <c r="CU34" s="22">
        <v>0</v>
      </c>
      <c r="CV34" s="22"/>
      <c r="CW34" s="18" t="str">
        <f t="shared" si="139"/>
        <v xml:space="preserve"> </v>
      </c>
      <c r="CX34" s="18" t="str">
        <f t="shared" si="140"/>
        <v xml:space="preserve"> </v>
      </c>
      <c r="CY34" s="22">
        <v>0</v>
      </c>
      <c r="CZ34" s="22">
        <v>0</v>
      </c>
      <c r="DA34" s="22"/>
      <c r="DB34" s="18" t="str">
        <f t="shared" si="114"/>
        <v xml:space="preserve"> </v>
      </c>
      <c r="DC34" s="18" t="str">
        <f t="shared" si="141"/>
        <v xml:space="preserve"> </v>
      </c>
      <c r="DD34" s="22">
        <v>0</v>
      </c>
      <c r="DE34" s="22">
        <v>0</v>
      </c>
      <c r="DF34" s="22">
        <v>22118.26</v>
      </c>
      <c r="DG34" s="18" t="str">
        <f t="shared" si="115"/>
        <v xml:space="preserve"> </v>
      </c>
      <c r="DH34" s="18">
        <f t="shared" si="142"/>
        <v>0</v>
      </c>
      <c r="DI34" s="22">
        <v>0</v>
      </c>
      <c r="DJ34" s="22"/>
      <c r="DK34" s="18" t="str">
        <f t="shared" si="143"/>
        <v xml:space="preserve"> </v>
      </c>
      <c r="DL34" s="22">
        <v>0</v>
      </c>
      <c r="DM34" s="22">
        <v>0</v>
      </c>
      <c r="DN34" s="22"/>
      <c r="DO34" s="18" t="str">
        <f t="shared" si="116"/>
        <v xml:space="preserve"> </v>
      </c>
      <c r="DP34" s="18" t="str">
        <f t="shared" si="144"/>
        <v xml:space="preserve"> </v>
      </c>
      <c r="DQ34" s="38">
        <v>0</v>
      </c>
      <c r="DR34" s="38">
        <v>0</v>
      </c>
      <c r="DS34" s="22"/>
      <c r="DT34" s="18" t="str">
        <f t="shared" si="117"/>
        <v xml:space="preserve"> </v>
      </c>
      <c r="DU34" s="18" t="str">
        <f t="shared" si="163"/>
        <v xml:space="preserve"> </v>
      </c>
    </row>
    <row r="35" spans="1:125" s="21" customFormat="1" ht="15.75" customHeight="1" outlineLevel="1" x14ac:dyDescent="0.25">
      <c r="A35" s="12">
        <v>26</v>
      </c>
      <c r="B35" s="6" t="s">
        <v>88</v>
      </c>
      <c r="C35" s="17">
        <v>3486598.9</v>
      </c>
      <c r="D35" s="17">
        <v>3253901.09</v>
      </c>
      <c r="E35" s="17">
        <v>3229419.09</v>
      </c>
      <c r="F35" s="18">
        <f t="shared" si="118"/>
        <v>0.93325936918066488</v>
      </c>
      <c r="G35" s="18">
        <f t="shared" si="100"/>
        <v>1.0075809299808158</v>
      </c>
      <c r="H35" s="11">
        <v>3195600</v>
      </c>
      <c r="I35" s="11">
        <v>2958847.4499999997</v>
      </c>
      <c r="J35" s="11">
        <v>3010791.84</v>
      </c>
      <c r="K35" s="18">
        <f t="shared" si="165"/>
        <v>0.92591295844285881</v>
      </c>
      <c r="L35" s="18">
        <f t="shared" si="166"/>
        <v>0.98274726624740683</v>
      </c>
      <c r="M35" s="22">
        <v>215000</v>
      </c>
      <c r="N35" s="22">
        <v>235714.28</v>
      </c>
      <c r="O35" s="22">
        <v>215354.67</v>
      </c>
      <c r="P35" s="18">
        <f t="shared" si="102"/>
        <v>1.0963454883720931</v>
      </c>
      <c r="Q35" s="18">
        <f t="shared" si="120"/>
        <v>1.0945399047998354</v>
      </c>
      <c r="R35" s="22">
        <v>0</v>
      </c>
      <c r="S35" s="22">
        <v>0</v>
      </c>
      <c r="T35" s="22">
        <v>0</v>
      </c>
      <c r="U35" s="18" t="str">
        <f t="shared" si="103"/>
        <v xml:space="preserve"> </v>
      </c>
      <c r="V35" s="18" t="str">
        <f t="shared" si="167"/>
        <v xml:space="preserve"> </v>
      </c>
      <c r="W35" s="22">
        <v>600</v>
      </c>
      <c r="X35" s="22">
        <v>5659.41</v>
      </c>
      <c r="Y35" s="22">
        <v>2936.26</v>
      </c>
      <c r="Z35" s="18" t="str">
        <f t="shared" si="104"/>
        <v>СВ.200</v>
      </c>
      <c r="AA35" s="18">
        <f t="shared" si="168"/>
        <v>1.9274212774073138</v>
      </c>
      <c r="AB35" s="22">
        <v>330000</v>
      </c>
      <c r="AC35" s="22">
        <v>340824.37</v>
      </c>
      <c r="AD35" s="22">
        <v>217017.81</v>
      </c>
      <c r="AE35" s="18">
        <f t="shared" si="105"/>
        <v>1.0328011212121211</v>
      </c>
      <c r="AF35" s="18">
        <f>IF(AC35&lt;=0," ",IF(AC35/AD35*100&gt;200,"св.200",AC35/AD35))</f>
        <v>1.5704903205870522</v>
      </c>
      <c r="AG35" s="22">
        <v>2650000</v>
      </c>
      <c r="AH35" s="22">
        <v>2376649.39</v>
      </c>
      <c r="AI35" s="22">
        <v>2575483.1</v>
      </c>
      <c r="AJ35" s="18">
        <f t="shared" si="106"/>
        <v>0.89684882641509434</v>
      </c>
      <c r="AK35" s="18">
        <f t="shared" si="123"/>
        <v>0.92279750932941473</v>
      </c>
      <c r="AL35" s="22">
        <v>0</v>
      </c>
      <c r="AM35" s="22">
        <v>0</v>
      </c>
      <c r="AN35" s="22">
        <v>0</v>
      </c>
      <c r="AO35" s="18" t="str">
        <f t="shared" si="156"/>
        <v xml:space="preserve"> </v>
      </c>
      <c r="AP35" s="18" t="str">
        <f t="shared" si="124"/>
        <v xml:space="preserve"> </v>
      </c>
      <c r="AQ35" s="7">
        <v>290998.90000000002</v>
      </c>
      <c r="AR35" s="7">
        <v>295053.64</v>
      </c>
      <c r="AS35" s="7">
        <v>218627.25</v>
      </c>
      <c r="AT35" s="18">
        <f t="shared" si="107"/>
        <v>1.013933867103965</v>
      </c>
      <c r="AU35" s="18">
        <f t="shared" si="125"/>
        <v>1.3495739437787375</v>
      </c>
      <c r="AV35" s="22">
        <v>0</v>
      </c>
      <c r="AW35" s="22">
        <v>0</v>
      </c>
      <c r="AX35" s="22">
        <v>0</v>
      </c>
      <c r="AY35" s="18" t="str">
        <f t="shared" si="108"/>
        <v xml:space="preserve"> </v>
      </c>
      <c r="AZ35" s="18" t="str">
        <f t="shared" si="126"/>
        <v xml:space="preserve"> </v>
      </c>
      <c r="BA35" s="22">
        <v>0</v>
      </c>
      <c r="BB35" s="22">
        <v>0</v>
      </c>
      <c r="BC35" s="22"/>
      <c r="BD35" s="18" t="str">
        <f t="shared" si="127"/>
        <v xml:space="preserve"> </v>
      </c>
      <c r="BE35" s="18" t="str">
        <f t="shared" si="128"/>
        <v xml:space="preserve"> </v>
      </c>
      <c r="BF35" s="22">
        <v>0</v>
      </c>
      <c r="BG35" s="22">
        <v>0</v>
      </c>
      <c r="BH35" s="22"/>
      <c r="BI35" s="18" t="str">
        <f t="shared" si="109"/>
        <v xml:space="preserve"> </v>
      </c>
      <c r="BJ35" s="18" t="str">
        <f t="shared" si="129"/>
        <v xml:space="preserve"> </v>
      </c>
      <c r="BK35" s="22">
        <v>0</v>
      </c>
      <c r="BL35" s="22">
        <v>0</v>
      </c>
      <c r="BM35" s="22"/>
      <c r="BN35" s="18" t="str">
        <f t="shared" si="154"/>
        <v xml:space="preserve"> </v>
      </c>
      <c r="BO35" s="18" t="str">
        <f>IF(BL35=0," ",IF(BL35/BM35*100&gt;200,"св.200",BL35/BM35))</f>
        <v xml:space="preserve"> </v>
      </c>
      <c r="BP35" s="22">
        <v>145000</v>
      </c>
      <c r="BQ35" s="22">
        <v>150448.18</v>
      </c>
      <c r="BR35" s="22">
        <v>93056.29</v>
      </c>
      <c r="BS35" s="18">
        <f t="shared" si="110"/>
        <v>1.0375736551724137</v>
      </c>
      <c r="BT35" s="18">
        <f t="shared" si="150"/>
        <v>1.6167438009832544</v>
      </c>
      <c r="BU35" s="22">
        <v>80000</v>
      </c>
      <c r="BV35" s="22">
        <v>78606.559999999998</v>
      </c>
      <c r="BW35" s="22">
        <v>70333.259999999995</v>
      </c>
      <c r="BX35" s="18">
        <f t="shared" si="112"/>
        <v>0.98258199999999996</v>
      </c>
      <c r="BY35" s="18">
        <f t="shared" si="170"/>
        <v>1.1176299804672782</v>
      </c>
      <c r="BZ35" s="22">
        <v>0</v>
      </c>
      <c r="CA35" s="22">
        <v>0</v>
      </c>
      <c r="CB35" s="22"/>
      <c r="CC35" s="18" t="str">
        <f t="shared" si="155"/>
        <v xml:space="preserve"> </v>
      </c>
      <c r="CD35" s="18" t="str">
        <f t="shared" si="133"/>
        <v xml:space="preserve"> </v>
      </c>
      <c r="CE35" s="17">
        <v>0</v>
      </c>
      <c r="CF35" s="17">
        <v>0</v>
      </c>
      <c r="CG35" s="17">
        <v>13163.7</v>
      </c>
      <c r="CH35" s="18" t="str">
        <f t="shared" si="134"/>
        <v xml:space="preserve"> </v>
      </c>
      <c r="CI35" s="18">
        <f t="shared" si="146"/>
        <v>0</v>
      </c>
      <c r="CJ35" s="22">
        <v>0</v>
      </c>
      <c r="CK35" s="22">
        <v>0</v>
      </c>
      <c r="CL35" s="22"/>
      <c r="CM35" s="18" t="str">
        <f t="shared" si="135"/>
        <v xml:space="preserve"> </v>
      </c>
      <c r="CN35" s="18" t="str">
        <f t="shared" si="136"/>
        <v xml:space="preserve"> </v>
      </c>
      <c r="CO35" s="22">
        <v>0</v>
      </c>
      <c r="CP35" s="22">
        <v>0</v>
      </c>
      <c r="CQ35" s="22">
        <v>13163.7</v>
      </c>
      <c r="CR35" s="18" t="str">
        <f t="shared" si="137"/>
        <v xml:space="preserve"> </v>
      </c>
      <c r="CS35" s="18">
        <f t="shared" si="138"/>
        <v>0</v>
      </c>
      <c r="CT35" s="22">
        <v>0</v>
      </c>
      <c r="CU35" s="22">
        <v>0</v>
      </c>
      <c r="CV35" s="22"/>
      <c r="CW35" s="18" t="str">
        <f t="shared" si="139"/>
        <v xml:space="preserve"> </v>
      </c>
      <c r="CX35" s="18" t="str">
        <f t="shared" si="140"/>
        <v xml:space="preserve"> </v>
      </c>
      <c r="CY35" s="22">
        <v>0</v>
      </c>
      <c r="CZ35" s="22">
        <v>0</v>
      </c>
      <c r="DA35" s="22"/>
      <c r="DB35" s="18" t="str">
        <f t="shared" si="114"/>
        <v xml:space="preserve"> </v>
      </c>
      <c r="DC35" s="18" t="str">
        <f t="shared" si="141"/>
        <v xml:space="preserve"> </v>
      </c>
      <c r="DD35" s="22">
        <v>0</v>
      </c>
      <c r="DE35" s="22">
        <v>0</v>
      </c>
      <c r="DF35" s="22"/>
      <c r="DG35" s="18" t="str">
        <f t="shared" si="115"/>
        <v xml:space="preserve"> </v>
      </c>
      <c r="DH35" s="18" t="str">
        <f t="shared" si="142"/>
        <v xml:space="preserve"> </v>
      </c>
      <c r="DI35" s="22">
        <v>0</v>
      </c>
      <c r="DJ35" s="22">
        <v>50</v>
      </c>
      <c r="DK35" s="18">
        <f t="shared" si="143"/>
        <v>0</v>
      </c>
      <c r="DL35" s="22">
        <v>0</v>
      </c>
      <c r="DM35" s="22">
        <v>0</v>
      </c>
      <c r="DN35" s="22">
        <v>42024</v>
      </c>
      <c r="DO35" s="18" t="str">
        <f t="shared" si="116"/>
        <v xml:space="preserve"> </v>
      </c>
      <c r="DP35" s="18">
        <f t="shared" si="144"/>
        <v>0</v>
      </c>
      <c r="DQ35" s="38">
        <v>65998.899999999994</v>
      </c>
      <c r="DR35" s="38">
        <v>65998.899999999994</v>
      </c>
      <c r="DS35" s="22"/>
      <c r="DT35" s="18">
        <f t="shared" si="117"/>
        <v>1</v>
      </c>
      <c r="DU35" s="18" t="str">
        <f t="shared" si="163"/>
        <v xml:space="preserve"> </v>
      </c>
    </row>
    <row r="36" spans="1:125" s="21" customFormat="1" ht="15.75" customHeight="1" outlineLevel="1" x14ac:dyDescent="0.25">
      <c r="A36" s="12">
        <v>27</v>
      </c>
      <c r="B36" s="6" t="s">
        <v>3</v>
      </c>
      <c r="C36" s="17">
        <v>36884388.560000002</v>
      </c>
      <c r="D36" s="17">
        <v>39884680.82</v>
      </c>
      <c r="E36" s="17">
        <v>35274298.700000003</v>
      </c>
      <c r="F36" s="18">
        <f t="shared" si="118"/>
        <v>1.0813431475248507</v>
      </c>
      <c r="G36" s="18">
        <f t="shared" si="100"/>
        <v>1.130700886762066</v>
      </c>
      <c r="H36" s="11">
        <v>35169600</v>
      </c>
      <c r="I36" s="11">
        <v>38177576.82</v>
      </c>
      <c r="J36" s="11">
        <v>32848504.530000001</v>
      </c>
      <c r="K36" s="18">
        <f t="shared" si="165"/>
        <v>1.0855277518083799</v>
      </c>
      <c r="L36" s="18">
        <f t="shared" si="166"/>
        <v>1.162231808304486</v>
      </c>
      <c r="M36" s="22">
        <v>10463000</v>
      </c>
      <c r="N36" s="22">
        <v>11021555.470000001</v>
      </c>
      <c r="O36" s="22">
        <v>9928780.8599999994</v>
      </c>
      <c r="P36" s="18">
        <f t="shared" si="102"/>
        <v>1.0533838736500047</v>
      </c>
      <c r="Q36" s="18">
        <f t="shared" si="120"/>
        <v>1.1100613081715252</v>
      </c>
      <c r="R36" s="22">
        <v>0</v>
      </c>
      <c r="S36" s="22">
        <v>0</v>
      </c>
      <c r="T36" s="22">
        <v>0</v>
      </c>
      <c r="U36" s="18" t="str">
        <f t="shared" si="103"/>
        <v xml:space="preserve"> </v>
      </c>
      <c r="V36" s="18" t="str">
        <f t="shared" si="167"/>
        <v xml:space="preserve"> </v>
      </c>
      <c r="W36" s="22">
        <v>0</v>
      </c>
      <c r="X36" s="22">
        <v>0</v>
      </c>
      <c r="Y36" s="22"/>
      <c r="Z36" s="18" t="str">
        <f t="shared" si="104"/>
        <v xml:space="preserve"> </v>
      </c>
      <c r="AA36" s="18" t="str">
        <f t="shared" si="168"/>
        <v xml:space="preserve"> </v>
      </c>
      <c r="AB36" s="22">
        <v>1600000</v>
      </c>
      <c r="AC36" s="22">
        <v>1988640.16</v>
      </c>
      <c r="AD36" s="22">
        <v>1836173.71</v>
      </c>
      <c r="AE36" s="18">
        <f t="shared" si="105"/>
        <v>1.2429001</v>
      </c>
      <c r="AF36" s="18">
        <f t="shared" si="122"/>
        <v>1.0830348725557126</v>
      </c>
      <c r="AG36" s="22">
        <v>23100000</v>
      </c>
      <c r="AH36" s="22">
        <v>25160981.190000001</v>
      </c>
      <c r="AI36" s="22">
        <v>21070349.960000001</v>
      </c>
      <c r="AJ36" s="18">
        <f t="shared" si="106"/>
        <v>1.0892199649350649</v>
      </c>
      <c r="AK36" s="18">
        <f t="shared" si="123"/>
        <v>1.1941415893787082</v>
      </c>
      <c r="AL36" s="22">
        <v>6600</v>
      </c>
      <c r="AM36" s="22">
        <v>6400</v>
      </c>
      <c r="AN36" s="22">
        <v>13200</v>
      </c>
      <c r="AO36" s="18">
        <f t="shared" si="156"/>
        <v>0.96969696969696972</v>
      </c>
      <c r="AP36" s="18">
        <f t="shared" si="124"/>
        <v>0.48484848484848486</v>
      </c>
      <c r="AQ36" s="7">
        <v>1714788.56</v>
      </c>
      <c r="AR36" s="7">
        <v>1707104</v>
      </c>
      <c r="AS36" s="7">
        <v>2425794.17</v>
      </c>
      <c r="AT36" s="18">
        <f t="shared" si="107"/>
        <v>0.99551865449813826</v>
      </c>
      <c r="AU36" s="18">
        <f t="shared" si="125"/>
        <v>0.70372994589231785</v>
      </c>
      <c r="AV36" s="22">
        <v>0</v>
      </c>
      <c r="AW36" s="22">
        <v>0</v>
      </c>
      <c r="AX36" s="22">
        <v>0</v>
      </c>
      <c r="AY36" s="18" t="str">
        <f t="shared" si="108"/>
        <v xml:space="preserve"> </v>
      </c>
      <c r="AZ36" s="18" t="str">
        <f t="shared" si="126"/>
        <v xml:space="preserve"> </v>
      </c>
      <c r="BA36" s="22">
        <v>0</v>
      </c>
      <c r="BB36" s="22">
        <v>0</v>
      </c>
      <c r="BC36" s="22">
        <v>7500.76</v>
      </c>
      <c r="BD36" s="18" t="str">
        <f t="shared" si="127"/>
        <v xml:space="preserve"> </v>
      </c>
      <c r="BE36" s="18">
        <f t="shared" si="128"/>
        <v>0</v>
      </c>
      <c r="BF36" s="22">
        <v>27000</v>
      </c>
      <c r="BG36" s="22">
        <v>25677.27</v>
      </c>
      <c r="BH36" s="22">
        <v>71748.41</v>
      </c>
      <c r="BI36" s="18">
        <f t="shared" si="109"/>
        <v>0.95101000000000002</v>
      </c>
      <c r="BJ36" s="18">
        <f t="shared" si="129"/>
        <v>0.35787928958983201</v>
      </c>
      <c r="BK36" s="22">
        <v>98800</v>
      </c>
      <c r="BL36" s="22">
        <v>104007</v>
      </c>
      <c r="BM36" s="22">
        <v>110756.41</v>
      </c>
      <c r="BN36" s="18">
        <f t="shared" si="154"/>
        <v>1.0527024291497975</v>
      </c>
      <c r="BO36" s="18">
        <f t="shared" si="130"/>
        <v>0.93906077309656388</v>
      </c>
      <c r="BP36" s="22">
        <v>1500000</v>
      </c>
      <c r="BQ36" s="22">
        <v>1488431.17</v>
      </c>
      <c r="BR36" s="22">
        <v>1399218.37</v>
      </c>
      <c r="BS36" s="18">
        <f t="shared" si="110"/>
        <v>0.99228744666666657</v>
      </c>
      <c r="BT36" s="18">
        <f t="shared" si="150"/>
        <v>1.0637590256908933</v>
      </c>
      <c r="BU36" s="22">
        <v>0</v>
      </c>
      <c r="BV36" s="22">
        <v>0</v>
      </c>
      <c r="BW36" s="22">
        <v>18318.27</v>
      </c>
      <c r="BX36" s="18" t="str">
        <f t="shared" si="112"/>
        <v xml:space="preserve"> </v>
      </c>
      <c r="BY36" s="18">
        <f t="shared" si="132"/>
        <v>0</v>
      </c>
      <c r="BZ36" s="22">
        <v>0</v>
      </c>
      <c r="CA36" s="22">
        <v>0</v>
      </c>
      <c r="CB36" s="22">
        <v>374000</v>
      </c>
      <c r="CC36" s="18" t="str">
        <f t="shared" si="155"/>
        <v xml:space="preserve"> </v>
      </c>
      <c r="CD36" s="18">
        <f t="shared" si="133"/>
        <v>0</v>
      </c>
      <c r="CE36" s="17">
        <v>0</v>
      </c>
      <c r="CF36" s="17">
        <v>0</v>
      </c>
      <c r="CG36" s="17">
        <v>363873.82</v>
      </c>
      <c r="CH36" s="18" t="str">
        <f t="shared" si="134"/>
        <v xml:space="preserve"> </v>
      </c>
      <c r="CI36" s="18">
        <f t="shared" si="146"/>
        <v>0</v>
      </c>
      <c r="CJ36" s="22">
        <v>0</v>
      </c>
      <c r="CK36" s="22">
        <v>0</v>
      </c>
      <c r="CL36" s="22"/>
      <c r="CM36" s="18" t="str">
        <f t="shared" si="135"/>
        <v xml:space="preserve"> </v>
      </c>
      <c r="CN36" s="18" t="str">
        <f t="shared" si="136"/>
        <v xml:space="preserve"> </v>
      </c>
      <c r="CO36" s="22">
        <v>0</v>
      </c>
      <c r="CP36" s="22">
        <v>0</v>
      </c>
      <c r="CQ36" s="22">
        <v>363873.82</v>
      </c>
      <c r="CR36" s="18" t="str">
        <f t="shared" si="137"/>
        <v xml:space="preserve"> </v>
      </c>
      <c r="CS36" s="18">
        <f t="shared" si="138"/>
        <v>0</v>
      </c>
      <c r="CT36" s="22">
        <v>0</v>
      </c>
      <c r="CU36" s="22">
        <v>0</v>
      </c>
      <c r="CV36" s="22"/>
      <c r="CW36" s="18" t="str">
        <f t="shared" si="139"/>
        <v xml:space="preserve"> </v>
      </c>
      <c r="CX36" s="18" t="str">
        <f t="shared" si="140"/>
        <v xml:space="preserve"> </v>
      </c>
      <c r="CY36" s="22">
        <v>0</v>
      </c>
      <c r="CZ36" s="22">
        <v>0</v>
      </c>
      <c r="DA36" s="22"/>
      <c r="DB36" s="18" t="str">
        <f t="shared" si="114"/>
        <v xml:space="preserve"> </v>
      </c>
      <c r="DC36" s="18" t="str">
        <f t="shared" si="141"/>
        <v xml:space="preserve"> </v>
      </c>
      <c r="DD36" s="22">
        <v>3438.8</v>
      </c>
      <c r="DE36" s="22">
        <v>3438.8</v>
      </c>
      <c r="DF36" s="22">
        <v>80378.13</v>
      </c>
      <c r="DG36" s="18">
        <f t="shared" si="115"/>
        <v>1</v>
      </c>
      <c r="DH36" s="18">
        <f t="shared" si="142"/>
        <v>4.2782781833814745E-2</v>
      </c>
      <c r="DI36" s="22">
        <v>0</v>
      </c>
      <c r="DJ36" s="22"/>
      <c r="DK36" s="18" t="str">
        <f t="shared" si="143"/>
        <v xml:space="preserve"> </v>
      </c>
      <c r="DL36" s="22">
        <v>0</v>
      </c>
      <c r="DM36" s="22">
        <v>0</v>
      </c>
      <c r="DN36" s="22"/>
      <c r="DO36" s="18" t="str">
        <f t="shared" si="116"/>
        <v xml:space="preserve"> </v>
      </c>
      <c r="DP36" s="18" t="str">
        <f t="shared" si="144"/>
        <v xml:space="preserve"> </v>
      </c>
      <c r="DQ36" s="38">
        <v>85549.759999999995</v>
      </c>
      <c r="DR36" s="38">
        <v>85549.759999999995</v>
      </c>
      <c r="DS36" s="22"/>
      <c r="DT36" s="18">
        <f t="shared" si="117"/>
        <v>1</v>
      </c>
      <c r="DU36" s="18" t="str">
        <f t="shared" si="163"/>
        <v xml:space="preserve"> </v>
      </c>
    </row>
    <row r="37" spans="1:125" s="21" customFormat="1" ht="15.75" customHeight="1" outlineLevel="1" x14ac:dyDescent="0.25">
      <c r="A37" s="12">
        <v>28</v>
      </c>
      <c r="B37" s="6" t="s">
        <v>46</v>
      </c>
      <c r="C37" s="17">
        <v>1658250</v>
      </c>
      <c r="D37" s="17">
        <v>1795703.87</v>
      </c>
      <c r="E37" s="17">
        <v>1855754.08</v>
      </c>
      <c r="F37" s="18">
        <f t="shared" si="118"/>
        <v>1.0828909211518167</v>
      </c>
      <c r="G37" s="18">
        <f t="shared" ref="G37:G68" si="171">IF(E37=0," ",IF(D37/E37*100&gt;200,"св.200",D37/E37))</f>
        <v>0.96764107343360928</v>
      </c>
      <c r="H37" s="11">
        <v>1456700</v>
      </c>
      <c r="I37" s="11">
        <v>1591349.76</v>
      </c>
      <c r="J37" s="11">
        <v>1355240.67</v>
      </c>
      <c r="K37" s="18">
        <f t="shared" si="165"/>
        <v>1.0924347909658818</v>
      </c>
      <c r="L37" s="18">
        <f t="shared" si="166"/>
        <v>1.1742193067449784</v>
      </c>
      <c r="M37" s="22">
        <v>601700</v>
      </c>
      <c r="N37" s="22">
        <v>639090.07999999996</v>
      </c>
      <c r="O37" s="22">
        <v>533505.88</v>
      </c>
      <c r="P37" s="18">
        <f t="shared" ref="P37:P63" si="172">IF(N37&lt;=0," ",IF(M37&lt;=0," ",IF(N37/M37*100&gt;200,"СВ.200",N37/M37)))</f>
        <v>1.0621407345853415</v>
      </c>
      <c r="Q37" s="18">
        <f t="shared" si="120"/>
        <v>1.1979063473489739</v>
      </c>
      <c r="R37" s="22">
        <v>0</v>
      </c>
      <c r="S37" s="22">
        <v>0</v>
      </c>
      <c r="T37" s="22">
        <v>0</v>
      </c>
      <c r="U37" s="18" t="str">
        <f t="shared" ref="U37:U63" si="173">IF(S37&lt;=0," ",IF(R37&lt;=0," ",IF(S37/R37*100&gt;200,"СВ.200",S37/R37)))</f>
        <v xml:space="preserve"> </v>
      </c>
      <c r="V37" s="18" t="str">
        <f t="shared" si="167"/>
        <v xml:space="preserve"> </v>
      </c>
      <c r="W37" s="22">
        <v>0</v>
      </c>
      <c r="X37" s="22">
        <v>0</v>
      </c>
      <c r="Y37" s="22"/>
      <c r="Z37" s="18" t="str">
        <f t="shared" ref="Z37:Z63" si="174">IF(X37&lt;=0," ",IF(W37&lt;=0," ",IF(X37/W37*100&gt;200,"СВ.200",X37/W37)))</f>
        <v xml:space="preserve"> </v>
      </c>
      <c r="AA37" s="18" t="str">
        <f t="shared" si="121"/>
        <v xml:space="preserve"> </v>
      </c>
      <c r="AB37" s="22">
        <v>100000</v>
      </c>
      <c r="AC37" s="22">
        <v>123332.54</v>
      </c>
      <c r="AD37" s="22">
        <v>92752.04</v>
      </c>
      <c r="AE37" s="18">
        <f t="shared" ref="AE37:AE63" si="175">IF(AC37&lt;=0," ",IF(AB37&lt;=0," ",IF(AC37/AB37*100&gt;200,"СВ.200",AC37/AB37)))</f>
        <v>1.2333254</v>
      </c>
      <c r="AF37" s="18">
        <f t="shared" si="122"/>
        <v>1.3297016432199227</v>
      </c>
      <c r="AG37" s="22">
        <v>750000</v>
      </c>
      <c r="AH37" s="22">
        <v>825027.14</v>
      </c>
      <c r="AI37" s="22">
        <v>726462.75</v>
      </c>
      <c r="AJ37" s="18">
        <f t="shared" ref="AJ37:AJ63" si="176">IF(AH37&lt;=0," ",IF(AG37&lt;=0," ",IF(AH37/AG37*100&gt;200,"СВ.200",AH37/AG37)))</f>
        <v>1.1000361866666666</v>
      </c>
      <c r="AK37" s="18">
        <f t="shared" si="123"/>
        <v>1.1356771424274679</v>
      </c>
      <c r="AL37" s="22">
        <v>5000</v>
      </c>
      <c r="AM37" s="22">
        <v>3900</v>
      </c>
      <c r="AN37" s="22">
        <v>2520</v>
      </c>
      <c r="AO37" s="18">
        <f t="shared" si="156"/>
        <v>0.78</v>
      </c>
      <c r="AP37" s="18">
        <f t="shared" si="124"/>
        <v>1.5476190476190477</v>
      </c>
      <c r="AQ37" s="7">
        <v>201550</v>
      </c>
      <c r="AR37" s="7">
        <v>204354.11</v>
      </c>
      <c r="AS37" s="7">
        <v>500513.41000000003</v>
      </c>
      <c r="AT37" s="18">
        <f t="shared" ref="AT37:AT63" si="177">IF(AR37&lt;=0," ",IF(AQ37&lt;=0," ",IF(AR37/AQ37*100&gt;200,"СВ.200",AR37/AQ37)))</f>
        <v>1.0139127263706276</v>
      </c>
      <c r="AU37" s="18">
        <f t="shared" si="125"/>
        <v>0.40828898070882852</v>
      </c>
      <c r="AV37" s="22">
        <v>0</v>
      </c>
      <c r="AW37" s="22">
        <v>0</v>
      </c>
      <c r="AX37" s="22">
        <v>0</v>
      </c>
      <c r="AY37" s="18" t="str">
        <f t="shared" ref="AY37:AY63" si="178">IF(AW37&lt;=0," ",IF(AV37&lt;=0," ",IF(AW37/AV37*100&gt;200,"СВ.200",AW37/AV37)))</f>
        <v xml:space="preserve"> </v>
      </c>
      <c r="AZ37" s="18" t="str">
        <f t="shared" si="126"/>
        <v xml:space="preserve"> </v>
      </c>
      <c r="BA37" s="22">
        <v>0</v>
      </c>
      <c r="BB37" s="22">
        <v>0</v>
      </c>
      <c r="BC37" s="22"/>
      <c r="BD37" s="18" t="str">
        <f t="shared" si="127"/>
        <v xml:space="preserve"> </v>
      </c>
      <c r="BE37" s="18" t="str">
        <f t="shared" si="128"/>
        <v xml:space="preserve"> </v>
      </c>
      <c r="BF37" s="22">
        <v>0</v>
      </c>
      <c r="BG37" s="22">
        <v>0</v>
      </c>
      <c r="BH37" s="22"/>
      <c r="BI37" s="18" t="str">
        <f t="shared" ref="BI37:BI63" si="179">IF(BG37&lt;=0," ",IF(BF37&lt;=0," ",IF(BG37/BF37*100&gt;200,"СВ.200",BG37/BF37)))</f>
        <v xml:space="preserve"> </v>
      </c>
      <c r="BJ37" s="18" t="str">
        <f t="shared" si="129"/>
        <v xml:space="preserve"> </v>
      </c>
      <c r="BK37" s="22">
        <v>0</v>
      </c>
      <c r="BL37" s="22">
        <v>0</v>
      </c>
      <c r="BM37" s="22"/>
      <c r="BN37" s="18" t="str">
        <f t="shared" si="154"/>
        <v xml:space="preserve"> </v>
      </c>
      <c r="BO37" s="18" t="str">
        <f t="shared" si="130"/>
        <v xml:space="preserve"> </v>
      </c>
      <c r="BP37" s="22">
        <v>115000</v>
      </c>
      <c r="BQ37" s="22">
        <v>110204.11</v>
      </c>
      <c r="BR37" s="22">
        <v>134189.15</v>
      </c>
      <c r="BS37" s="18">
        <f t="shared" ref="BS37:BS65" si="180">IF(BQ37&lt;=0," ",IF(BP37&lt;=0," ",IF(BQ37/BP37*100&gt;200,"СВ.200",BQ37/BP37)))</f>
        <v>0.95829660869565214</v>
      </c>
      <c r="BT37" s="18">
        <f t="shared" si="150"/>
        <v>0.82125946844435638</v>
      </c>
      <c r="BU37" s="22">
        <v>0</v>
      </c>
      <c r="BV37" s="22">
        <v>0</v>
      </c>
      <c r="BW37" s="22">
        <v>17274.259999999998</v>
      </c>
      <c r="BX37" s="18" t="str">
        <f t="shared" ref="BX37:BX62" si="181">IF(BV37&lt;=0," ",IF(BU37&lt;=0," ",IF(BV37/BU37*100&gt;200,"СВ.200",BV37/BU37)))</f>
        <v xml:space="preserve"> </v>
      </c>
      <c r="BY37" s="18">
        <f t="shared" si="132"/>
        <v>0</v>
      </c>
      <c r="BZ37" s="22">
        <v>0</v>
      </c>
      <c r="CA37" s="22">
        <v>0</v>
      </c>
      <c r="CB37" s="22">
        <v>209050</v>
      </c>
      <c r="CC37" s="18" t="str">
        <f t="shared" si="155"/>
        <v xml:space="preserve"> </v>
      </c>
      <c r="CD37" s="18">
        <f t="shared" si="133"/>
        <v>0</v>
      </c>
      <c r="CE37" s="17">
        <v>0</v>
      </c>
      <c r="CF37" s="17">
        <v>0</v>
      </c>
      <c r="CG37" s="17">
        <v>140000</v>
      </c>
      <c r="CH37" s="18" t="str">
        <f t="shared" si="134"/>
        <v xml:space="preserve"> </v>
      </c>
      <c r="CI37" s="18">
        <f t="shared" si="146"/>
        <v>0</v>
      </c>
      <c r="CJ37" s="22">
        <v>0</v>
      </c>
      <c r="CK37" s="22">
        <v>0</v>
      </c>
      <c r="CL37" s="22"/>
      <c r="CM37" s="18" t="str">
        <f t="shared" si="135"/>
        <v xml:space="preserve"> </v>
      </c>
      <c r="CN37" s="18" t="str">
        <f t="shared" si="136"/>
        <v xml:space="preserve"> </v>
      </c>
      <c r="CO37" s="22">
        <v>0</v>
      </c>
      <c r="CP37" s="22">
        <v>0</v>
      </c>
      <c r="CQ37" s="22">
        <v>140000</v>
      </c>
      <c r="CR37" s="18" t="str">
        <f t="shared" si="137"/>
        <v xml:space="preserve"> </v>
      </c>
      <c r="CS37" s="18">
        <f t="shared" si="138"/>
        <v>0</v>
      </c>
      <c r="CT37" s="22">
        <v>0</v>
      </c>
      <c r="CU37" s="22">
        <v>0</v>
      </c>
      <c r="CV37" s="22"/>
      <c r="CW37" s="18" t="str">
        <f t="shared" si="139"/>
        <v xml:space="preserve"> </v>
      </c>
      <c r="CX37" s="18" t="str">
        <f t="shared" si="140"/>
        <v xml:space="preserve"> </v>
      </c>
      <c r="CY37" s="22">
        <v>0</v>
      </c>
      <c r="CZ37" s="22">
        <v>0</v>
      </c>
      <c r="DA37" s="22"/>
      <c r="DB37" s="18" t="str">
        <f t="shared" ref="DB37:DB63" si="182">IF(CZ37&lt;=0," ",IF(CY37&lt;=0," ",IF(CZ37/CY37*100&gt;200,"СВ.200",CZ37/CY37)))</f>
        <v xml:space="preserve"> </v>
      </c>
      <c r="DC37" s="18" t="str">
        <f t="shared" si="141"/>
        <v xml:space="preserve"> </v>
      </c>
      <c r="DD37" s="22">
        <v>49800</v>
      </c>
      <c r="DE37" s="22">
        <v>57400</v>
      </c>
      <c r="DF37" s="22"/>
      <c r="DG37" s="18">
        <f t="shared" ref="DG37:DG63" si="183">IF(DE37&lt;=0," ",IF(DD37&lt;=0," ",IF(DE37/DD37*100&gt;200,"СВ.200",DE37/DD37)))</f>
        <v>1.1526104417670682</v>
      </c>
      <c r="DH37" s="18" t="str">
        <f t="shared" si="142"/>
        <v xml:space="preserve"> </v>
      </c>
      <c r="DI37" s="22">
        <v>0</v>
      </c>
      <c r="DJ37" s="22"/>
      <c r="DK37" s="18" t="str">
        <f t="shared" ref="DK37" si="184">IF(DI37=0," ",IF(DI37/DJ37*100&gt;200,"св.200",DI37/DJ37))</f>
        <v xml:space="preserve"> </v>
      </c>
      <c r="DL37" s="22">
        <v>0</v>
      </c>
      <c r="DM37" s="22">
        <v>0</v>
      </c>
      <c r="DN37" s="22"/>
      <c r="DO37" s="18" t="str">
        <f t="shared" ref="DO37:DO63" si="185">IF(DM37&lt;=0," ",IF(DL37&lt;=0," ",IF(DM37/DL37*100&gt;200,"СВ.200",DM37/DL37)))</f>
        <v xml:space="preserve"> </v>
      </c>
      <c r="DP37" s="18" t="str">
        <f t="shared" si="144"/>
        <v xml:space="preserve"> </v>
      </c>
      <c r="DQ37" s="38">
        <v>36750</v>
      </c>
      <c r="DR37" s="38">
        <v>36750</v>
      </c>
      <c r="DS37" s="22"/>
      <c r="DT37" s="18">
        <f t="shared" si="117"/>
        <v>1</v>
      </c>
      <c r="DU37" s="18" t="str">
        <f t="shared" si="163"/>
        <v xml:space="preserve"> </v>
      </c>
    </row>
    <row r="38" spans="1:125" s="21" customFormat="1" ht="15.75" customHeight="1" outlineLevel="1" x14ac:dyDescent="0.25">
      <c r="A38" s="12">
        <v>29</v>
      </c>
      <c r="B38" s="6" t="s">
        <v>99</v>
      </c>
      <c r="C38" s="17">
        <v>6290600</v>
      </c>
      <c r="D38" s="17">
        <v>7051883.1799999997</v>
      </c>
      <c r="E38" s="17">
        <v>6249968.0499999998</v>
      </c>
      <c r="F38" s="18">
        <f t="shared" ref="F38:F69" si="186">IF(D38&lt;=0," ",IF(D38/C38*100&gt;200,"СВ.200",D38/C38))</f>
        <v>1.1210191682828348</v>
      </c>
      <c r="G38" s="18">
        <f t="shared" si="171"/>
        <v>1.1283070767057761</v>
      </c>
      <c r="H38" s="11">
        <v>5446400</v>
      </c>
      <c r="I38" s="11">
        <v>6195521.8300000001</v>
      </c>
      <c r="J38" s="11">
        <v>4908263.92</v>
      </c>
      <c r="K38" s="18">
        <f t="shared" si="165"/>
        <v>1.137544401806698</v>
      </c>
      <c r="L38" s="18">
        <f t="shared" si="166"/>
        <v>1.2622633849729907</v>
      </c>
      <c r="M38" s="22">
        <v>3016400</v>
      </c>
      <c r="N38" s="22">
        <v>3350323.56</v>
      </c>
      <c r="O38" s="22">
        <v>2741695.31</v>
      </c>
      <c r="P38" s="18">
        <f t="shared" si="172"/>
        <v>1.1107026786898289</v>
      </c>
      <c r="Q38" s="18">
        <f t="shared" si="120"/>
        <v>1.2219897476499677</v>
      </c>
      <c r="R38" s="22">
        <v>0</v>
      </c>
      <c r="S38" s="22">
        <v>0</v>
      </c>
      <c r="T38" s="22">
        <v>0</v>
      </c>
      <c r="U38" s="18" t="str">
        <f t="shared" si="173"/>
        <v xml:space="preserve"> </v>
      </c>
      <c r="V38" s="18" t="str">
        <f t="shared" si="167"/>
        <v xml:space="preserve"> </v>
      </c>
      <c r="W38" s="22">
        <v>0</v>
      </c>
      <c r="X38" s="22">
        <v>0</v>
      </c>
      <c r="Y38" s="22"/>
      <c r="Z38" s="18" t="str">
        <f t="shared" si="174"/>
        <v xml:space="preserve"> </v>
      </c>
      <c r="AA38" s="18" t="str">
        <f t="shared" si="121"/>
        <v xml:space="preserve"> </v>
      </c>
      <c r="AB38" s="22">
        <v>280000</v>
      </c>
      <c r="AC38" s="22">
        <v>278949.68</v>
      </c>
      <c r="AD38" s="22">
        <v>251066.6</v>
      </c>
      <c r="AE38" s="18">
        <f t="shared" si="175"/>
        <v>0.99624885714285716</v>
      </c>
      <c r="AF38" s="18">
        <f t="shared" si="122"/>
        <v>1.1110585000155337</v>
      </c>
      <c r="AG38" s="22">
        <v>2150000</v>
      </c>
      <c r="AH38" s="22">
        <v>2566248.59</v>
      </c>
      <c r="AI38" s="22">
        <v>1915502.01</v>
      </c>
      <c r="AJ38" s="18">
        <f t="shared" si="176"/>
        <v>1.1936039953488371</v>
      </c>
      <c r="AK38" s="18">
        <f t="shared" si="123"/>
        <v>1.3397263884886239</v>
      </c>
      <c r="AL38" s="22">
        <v>0</v>
      </c>
      <c r="AM38" s="22">
        <v>0</v>
      </c>
      <c r="AN38" s="22">
        <v>0</v>
      </c>
      <c r="AO38" s="18" t="str">
        <f t="shared" si="156"/>
        <v xml:space="preserve"> </v>
      </c>
      <c r="AP38" s="18" t="str">
        <f t="shared" si="124"/>
        <v xml:space="preserve"> </v>
      </c>
      <c r="AQ38" s="7">
        <v>844200</v>
      </c>
      <c r="AR38" s="7">
        <v>856361.35000000009</v>
      </c>
      <c r="AS38" s="7">
        <v>1341704.1300000001</v>
      </c>
      <c r="AT38" s="18">
        <f t="shared" si="177"/>
        <v>1.014405768775172</v>
      </c>
      <c r="AU38" s="18">
        <f t="shared" si="125"/>
        <v>0.63826392932098974</v>
      </c>
      <c r="AV38" s="22">
        <v>0</v>
      </c>
      <c r="AW38" s="22">
        <v>0</v>
      </c>
      <c r="AX38" s="22">
        <v>0</v>
      </c>
      <c r="AY38" s="18" t="str">
        <f t="shared" si="178"/>
        <v xml:space="preserve"> </v>
      </c>
      <c r="AZ38" s="18" t="str">
        <f t="shared" si="126"/>
        <v xml:space="preserve"> </v>
      </c>
      <c r="BA38" s="22">
        <v>0</v>
      </c>
      <c r="BB38" s="22">
        <v>0</v>
      </c>
      <c r="BC38" s="22"/>
      <c r="BD38" s="18" t="str">
        <f t="shared" si="127"/>
        <v xml:space="preserve"> </v>
      </c>
      <c r="BE38" s="18" t="str">
        <f t="shared" si="128"/>
        <v xml:space="preserve"> </v>
      </c>
      <c r="BF38" s="22">
        <v>218400</v>
      </c>
      <c r="BG38" s="22">
        <v>239800</v>
      </c>
      <c r="BH38" s="22">
        <v>167732.79999999999</v>
      </c>
      <c r="BI38" s="18">
        <f t="shared" si="179"/>
        <v>1.0979853479853481</v>
      </c>
      <c r="BJ38" s="18">
        <f t="shared" si="129"/>
        <v>1.4296547842759437</v>
      </c>
      <c r="BK38" s="22">
        <v>10300</v>
      </c>
      <c r="BL38" s="22">
        <v>0</v>
      </c>
      <c r="BM38" s="22">
        <v>12152</v>
      </c>
      <c r="BN38" s="18" t="str">
        <f t="shared" si="154"/>
        <v xml:space="preserve"> </v>
      </c>
      <c r="BO38" s="18" t="str">
        <f>IF(BL38=0," ",IF(BL38/BM38*100&gt;200,"св.200",BL38/BM38))</f>
        <v xml:space="preserve"> </v>
      </c>
      <c r="BP38" s="22">
        <v>485000</v>
      </c>
      <c r="BQ38" s="22">
        <v>469878.25</v>
      </c>
      <c r="BR38" s="22">
        <v>450227.32</v>
      </c>
      <c r="BS38" s="18">
        <f t="shared" si="180"/>
        <v>0.96882113402061854</v>
      </c>
      <c r="BT38" s="18">
        <f t="shared" si="150"/>
        <v>1.0436466849679402</v>
      </c>
      <c r="BU38" s="22">
        <v>130000</v>
      </c>
      <c r="BV38" s="22">
        <v>146305.51</v>
      </c>
      <c r="BW38" s="22">
        <v>109440.67</v>
      </c>
      <c r="BX38" s="18">
        <f t="shared" si="181"/>
        <v>1.1254270000000002</v>
      </c>
      <c r="BY38" s="18">
        <f t="shared" si="132"/>
        <v>1.3368477184944136</v>
      </c>
      <c r="BZ38" s="22">
        <v>0</v>
      </c>
      <c r="CA38" s="22">
        <v>0</v>
      </c>
      <c r="CB38" s="22">
        <v>435750</v>
      </c>
      <c r="CC38" s="18" t="str">
        <f t="shared" si="155"/>
        <v xml:space="preserve"> </v>
      </c>
      <c r="CD38" s="18">
        <f t="shared" si="133"/>
        <v>0</v>
      </c>
      <c r="CE38" s="17">
        <v>0</v>
      </c>
      <c r="CF38" s="17">
        <v>0</v>
      </c>
      <c r="CG38" s="17">
        <v>165900</v>
      </c>
      <c r="CH38" s="18" t="str">
        <f t="shared" si="134"/>
        <v xml:space="preserve"> </v>
      </c>
      <c r="CI38" s="18">
        <f t="shared" si="146"/>
        <v>0</v>
      </c>
      <c r="CJ38" s="22">
        <v>0</v>
      </c>
      <c r="CK38" s="22">
        <v>0</v>
      </c>
      <c r="CL38" s="22"/>
      <c r="CM38" s="18" t="str">
        <f t="shared" si="135"/>
        <v xml:space="preserve"> </v>
      </c>
      <c r="CN38" s="18" t="str">
        <f t="shared" si="136"/>
        <v xml:space="preserve"> </v>
      </c>
      <c r="CO38" s="22">
        <v>0</v>
      </c>
      <c r="CP38" s="22">
        <v>0</v>
      </c>
      <c r="CQ38" s="22">
        <v>165900</v>
      </c>
      <c r="CR38" s="18" t="str">
        <f t="shared" si="137"/>
        <v xml:space="preserve"> </v>
      </c>
      <c r="CS38" s="18">
        <f t="shared" si="138"/>
        <v>0</v>
      </c>
      <c r="CT38" s="22">
        <v>0</v>
      </c>
      <c r="CU38" s="22">
        <v>0</v>
      </c>
      <c r="CV38" s="22"/>
      <c r="CW38" s="18" t="str">
        <f t="shared" si="139"/>
        <v xml:space="preserve"> </v>
      </c>
      <c r="CX38" s="18" t="str">
        <f t="shared" si="140"/>
        <v xml:space="preserve"> </v>
      </c>
      <c r="CY38" s="22">
        <v>0</v>
      </c>
      <c r="CZ38" s="22">
        <v>0</v>
      </c>
      <c r="DA38" s="22"/>
      <c r="DB38" s="18" t="str">
        <f t="shared" si="182"/>
        <v xml:space="preserve"> </v>
      </c>
      <c r="DC38" s="18" t="str">
        <f t="shared" si="141"/>
        <v xml:space="preserve"> </v>
      </c>
      <c r="DD38" s="22">
        <v>500</v>
      </c>
      <c r="DE38" s="22">
        <v>499.93</v>
      </c>
      <c r="DF38" s="22"/>
      <c r="DG38" s="18">
        <f t="shared" si="183"/>
        <v>0.99985999999999997</v>
      </c>
      <c r="DH38" s="18" t="str">
        <f t="shared" si="142"/>
        <v xml:space="preserve"> </v>
      </c>
      <c r="DI38" s="22">
        <v>-122.34</v>
      </c>
      <c r="DJ38" s="22">
        <v>501.34</v>
      </c>
      <c r="DK38" s="18"/>
      <c r="DL38" s="22">
        <v>0</v>
      </c>
      <c r="DM38" s="22">
        <v>0</v>
      </c>
      <c r="DN38" s="22"/>
      <c r="DO38" s="18" t="str">
        <f t="shared" si="185"/>
        <v xml:space="preserve"> </v>
      </c>
      <c r="DP38" s="18" t="str">
        <f t="shared" si="144"/>
        <v xml:space="preserve"> </v>
      </c>
      <c r="DQ38" s="38">
        <v>0</v>
      </c>
      <c r="DR38" s="38">
        <v>0</v>
      </c>
      <c r="DS38" s="22"/>
      <c r="DT38" s="18" t="str">
        <f t="shared" si="117"/>
        <v xml:space="preserve"> </v>
      </c>
      <c r="DU38" s="18" t="str">
        <f t="shared" si="163"/>
        <v xml:space="preserve"> </v>
      </c>
    </row>
    <row r="39" spans="1:125" s="21" customFormat="1" ht="15.75" customHeight="1" outlineLevel="1" x14ac:dyDescent="0.25">
      <c r="A39" s="12">
        <v>30</v>
      </c>
      <c r="B39" s="6" t="s">
        <v>4</v>
      </c>
      <c r="C39" s="17">
        <v>1405447.1</v>
      </c>
      <c r="D39" s="17">
        <v>1425288</v>
      </c>
      <c r="E39" s="17">
        <v>1181787.8999999999</v>
      </c>
      <c r="F39" s="18">
        <f t="shared" si="186"/>
        <v>1.0141171446438646</v>
      </c>
      <c r="G39" s="18">
        <f t="shared" si="171"/>
        <v>1.2060438256306398</v>
      </c>
      <c r="H39" s="11">
        <v>761700</v>
      </c>
      <c r="I39" s="11">
        <v>819650.33000000007</v>
      </c>
      <c r="J39" s="11">
        <v>734782.53</v>
      </c>
      <c r="K39" s="18">
        <f t="shared" si="165"/>
        <v>1.0760802546934489</v>
      </c>
      <c r="L39" s="18">
        <f t="shared" si="166"/>
        <v>1.1155005685831971</v>
      </c>
      <c r="M39" s="22">
        <v>177700</v>
      </c>
      <c r="N39" s="22">
        <v>176198.57</v>
      </c>
      <c r="O39" s="22">
        <v>177846.32</v>
      </c>
      <c r="P39" s="18">
        <f t="shared" si="172"/>
        <v>0.99155075970737205</v>
      </c>
      <c r="Q39" s="18">
        <f t="shared" si="120"/>
        <v>0.99073497837908597</v>
      </c>
      <c r="R39" s="22">
        <v>0</v>
      </c>
      <c r="S39" s="22">
        <v>0</v>
      </c>
      <c r="T39" s="22">
        <v>0</v>
      </c>
      <c r="U39" s="18" t="str">
        <f t="shared" si="173"/>
        <v xml:space="preserve"> </v>
      </c>
      <c r="V39" s="18" t="str">
        <f t="shared" si="167"/>
        <v xml:space="preserve"> </v>
      </c>
      <c r="W39" s="22">
        <v>0</v>
      </c>
      <c r="X39" s="22">
        <v>0</v>
      </c>
      <c r="Y39" s="22"/>
      <c r="Z39" s="18" t="str">
        <f t="shared" si="174"/>
        <v xml:space="preserve"> </v>
      </c>
      <c r="AA39" s="18" t="str">
        <f t="shared" si="121"/>
        <v xml:space="preserve"> </v>
      </c>
      <c r="AB39" s="22">
        <v>72000</v>
      </c>
      <c r="AC39" s="22">
        <v>63949.66</v>
      </c>
      <c r="AD39" s="22">
        <v>67783.02</v>
      </c>
      <c r="AE39" s="18">
        <f t="shared" si="175"/>
        <v>0.88818972222222226</v>
      </c>
      <c r="AF39" s="18">
        <f t="shared" si="122"/>
        <v>0.94344660358892241</v>
      </c>
      <c r="AG39" s="22">
        <v>510000</v>
      </c>
      <c r="AH39" s="22">
        <v>577502.1</v>
      </c>
      <c r="AI39" s="22">
        <v>488003.19</v>
      </c>
      <c r="AJ39" s="18">
        <f t="shared" si="176"/>
        <v>1.1323570588235294</v>
      </c>
      <c r="AK39" s="18">
        <f t="shared" si="123"/>
        <v>1.1833982068846722</v>
      </c>
      <c r="AL39" s="22">
        <v>2000</v>
      </c>
      <c r="AM39" s="22">
        <v>2000</v>
      </c>
      <c r="AN39" s="22">
        <v>1150</v>
      </c>
      <c r="AO39" s="18">
        <f t="shared" si="156"/>
        <v>1</v>
      </c>
      <c r="AP39" s="18">
        <f t="shared" si="124"/>
        <v>1.7391304347826086</v>
      </c>
      <c r="AQ39" s="7">
        <v>643747.1</v>
      </c>
      <c r="AR39" s="7">
        <v>605637.67000000004</v>
      </c>
      <c r="AS39" s="7">
        <v>447005.37</v>
      </c>
      <c r="AT39" s="18">
        <f t="shared" si="177"/>
        <v>0.94080061875230203</v>
      </c>
      <c r="AU39" s="18">
        <f t="shared" si="125"/>
        <v>1.3548778396107413</v>
      </c>
      <c r="AV39" s="22">
        <v>0</v>
      </c>
      <c r="AW39" s="22">
        <v>0</v>
      </c>
      <c r="AX39" s="22">
        <v>0</v>
      </c>
      <c r="AY39" s="18" t="str">
        <f t="shared" si="178"/>
        <v xml:space="preserve"> </v>
      </c>
      <c r="AZ39" s="18" t="str">
        <f t="shared" si="126"/>
        <v xml:space="preserve"> </v>
      </c>
      <c r="BA39" s="22">
        <v>14537.1</v>
      </c>
      <c r="BB39" s="22">
        <v>14537.1</v>
      </c>
      <c r="BC39" s="22"/>
      <c r="BD39" s="18">
        <f t="shared" si="127"/>
        <v>1</v>
      </c>
      <c r="BE39" s="18" t="str">
        <f t="shared" si="128"/>
        <v xml:space="preserve"> </v>
      </c>
      <c r="BF39" s="22">
        <v>0</v>
      </c>
      <c r="BG39" s="22">
        <v>0</v>
      </c>
      <c r="BH39" s="22"/>
      <c r="BI39" s="18" t="str">
        <f t="shared" si="179"/>
        <v xml:space="preserve"> </v>
      </c>
      <c r="BJ39" s="18" t="str">
        <f t="shared" si="129"/>
        <v xml:space="preserve"> </v>
      </c>
      <c r="BK39" s="22">
        <v>6900</v>
      </c>
      <c r="BL39" s="22">
        <v>7700</v>
      </c>
      <c r="BM39" s="22">
        <v>21764</v>
      </c>
      <c r="BN39" s="18">
        <f>IF(BL39&lt;=0," ",IF(BK39&lt;=0," ",IF(BL39/BK39*100&gt;200,"СВ.200",BL39/BK39)))</f>
        <v>1.1159420289855073</v>
      </c>
      <c r="BO39" s="18">
        <f t="shared" si="130"/>
        <v>0.35379525822459107</v>
      </c>
      <c r="BP39" s="22">
        <v>220000</v>
      </c>
      <c r="BQ39" s="22">
        <v>220890.87</v>
      </c>
      <c r="BR39" s="22">
        <v>216730.87</v>
      </c>
      <c r="BS39" s="18">
        <f t="shared" si="180"/>
        <v>1.0040494090909091</v>
      </c>
      <c r="BT39" s="18">
        <f t="shared" si="150"/>
        <v>1.019194312282325</v>
      </c>
      <c r="BU39" s="22">
        <v>226000</v>
      </c>
      <c r="BV39" s="22">
        <v>186199.7</v>
      </c>
      <c r="BW39" s="22">
        <v>208510.5</v>
      </c>
      <c r="BX39" s="18">
        <f t="shared" si="181"/>
        <v>0.8238924778761062</v>
      </c>
      <c r="BY39" s="18">
        <f t="shared" si="132"/>
        <v>0.89299915351984682</v>
      </c>
      <c r="BZ39" s="22">
        <v>0</v>
      </c>
      <c r="CA39" s="22">
        <v>0</v>
      </c>
      <c r="CB39" s="22"/>
      <c r="CC39" s="18" t="str">
        <f t="shared" si="155"/>
        <v xml:space="preserve"> </v>
      </c>
      <c r="CD39" s="18" t="str">
        <f t="shared" si="133"/>
        <v xml:space="preserve"> </v>
      </c>
      <c r="CE39" s="17">
        <v>78840</v>
      </c>
      <c r="CF39" s="17">
        <v>78840</v>
      </c>
      <c r="CG39" s="17">
        <v>0</v>
      </c>
      <c r="CH39" s="24">
        <f t="shared" si="134"/>
        <v>1</v>
      </c>
      <c r="CI39" s="18" t="str">
        <f t="shared" si="146"/>
        <v xml:space="preserve"> </v>
      </c>
      <c r="CJ39" s="22">
        <v>0</v>
      </c>
      <c r="CK39" s="22">
        <v>0</v>
      </c>
      <c r="CL39" s="22"/>
      <c r="CM39" s="18" t="str">
        <f t="shared" si="135"/>
        <v xml:space="preserve"> </v>
      </c>
      <c r="CN39" s="18" t="str">
        <f t="shared" si="136"/>
        <v xml:space="preserve"> </v>
      </c>
      <c r="CO39" s="22">
        <v>78840</v>
      </c>
      <c r="CP39" s="22">
        <v>78840</v>
      </c>
      <c r="CQ39" s="22"/>
      <c r="CR39" s="18">
        <f t="shared" si="137"/>
        <v>1</v>
      </c>
      <c r="CS39" s="18" t="str">
        <f t="shared" si="138"/>
        <v xml:space="preserve"> </v>
      </c>
      <c r="CT39" s="22">
        <v>0</v>
      </c>
      <c r="CU39" s="22">
        <v>0</v>
      </c>
      <c r="CV39" s="22"/>
      <c r="CW39" s="18" t="str">
        <f t="shared" si="139"/>
        <v xml:space="preserve"> </v>
      </c>
      <c r="CX39" s="18" t="str">
        <f t="shared" si="140"/>
        <v xml:space="preserve"> </v>
      </c>
      <c r="CY39" s="22">
        <v>0</v>
      </c>
      <c r="CZ39" s="22">
        <v>0</v>
      </c>
      <c r="DA39" s="22"/>
      <c r="DB39" s="18" t="str">
        <f t="shared" si="182"/>
        <v xml:space="preserve"> </v>
      </c>
      <c r="DC39" s="18" t="str">
        <f t="shared" si="141"/>
        <v xml:space="preserve"> </v>
      </c>
      <c r="DD39" s="22">
        <v>0</v>
      </c>
      <c r="DE39" s="22">
        <v>0</v>
      </c>
      <c r="DF39" s="22"/>
      <c r="DG39" s="18" t="str">
        <f t="shared" si="183"/>
        <v xml:space="preserve"> </v>
      </c>
      <c r="DH39" s="18" t="str">
        <f t="shared" si="142"/>
        <v xml:space="preserve"> </v>
      </c>
      <c r="DI39" s="22">
        <v>0</v>
      </c>
      <c r="DJ39" s="22"/>
      <c r="DK39" s="18"/>
      <c r="DL39" s="22">
        <v>0</v>
      </c>
      <c r="DM39" s="22">
        <v>0</v>
      </c>
      <c r="DN39" s="22"/>
      <c r="DO39" s="18" t="str">
        <f t="shared" si="185"/>
        <v xml:space="preserve"> </v>
      </c>
      <c r="DP39" s="18" t="str">
        <f t="shared" si="144"/>
        <v xml:space="preserve"> </v>
      </c>
      <c r="DQ39" s="38">
        <v>97470</v>
      </c>
      <c r="DR39" s="38">
        <v>97470</v>
      </c>
      <c r="DS39" s="22"/>
      <c r="DT39" s="18">
        <f t="shared" si="117"/>
        <v>1</v>
      </c>
      <c r="DU39" s="18" t="str">
        <f t="shared" si="163"/>
        <v xml:space="preserve"> </v>
      </c>
    </row>
    <row r="40" spans="1:125" s="21" customFormat="1" ht="16.5" customHeight="1" outlineLevel="1" x14ac:dyDescent="0.25">
      <c r="A40" s="12">
        <v>31</v>
      </c>
      <c r="B40" s="6" t="s">
        <v>98</v>
      </c>
      <c r="C40" s="17">
        <v>2319973.79</v>
      </c>
      <c r="D40" s="17">
        <v>2266680.89</v>
      </c>
      <c r="E40" s="17">
        <v>2233979.0999999996</v>
      </c>
      <c r="F40" s="18">
        <f t="shared" si="186"/>
        <v>0.97702866289709256</v>
      </c>
      <c r="G40" s="18">
        <f t="shared" si="171"/>
        <v>1.0146383598664823</v>
      </c>
      <c r="H40" s="11">
        <v>1910500</v>
      </c>
      <c r="I40" s="11">
        <v>1850499.8</v>
      </c>
      <c r="J40" s="11">
        <v>1969896.5999999999</v>
      </c>
      <c r="K40" s="18">
        <f t="shared" si="165"/>
        <v>0.96859450405652969</v>
      </c>
      <c r="L40" s="18">
        <f t="shared" si="166"/>
        <v>0.93938930601738191</v>
      </c>
      <c r="M40" s="22">
        <v>730500</v>
      </c>
      <c r="N40" s="22">
        <v>621458.73</v>
      </c>
      <c r="O40" s="22">
        <v>795511.09</v>
      </c>
      <c r="P40" s="18">
        <f t="shared" si="172"/>
        <v>0.85073063655030801</v>
      </c>
      <c r="Q40" s="18">
        <f t="shared" si="120"/>
        <v>0.78120687167290148</v>
      </c>
      <c r="R40" s="22">
        <v>0</v>
      </c>
      <c r="S40" s="22">
        <v>0</v>
      </c>
      <c r="T40" s="22">
        <v>0</v>
      </c>
      <c r="U40" s="18" t="str">
        <f t="shared" si="173"/>
        <v xml:space="preserve"> </v>
      </c>
      <c r="V40" s="18" t="str">
        <f t="shared" si="167"/>
        <v xml:space="preserve"> </v>
      </c>
      <c r="W40" s="22">
        <v>0</v>
      </c>
      <c r="X40" s="22">
        <v>1315.5</v>
      </c>
      <c r="Y40" s="22">
        <v>211.09</v>
      </c>
      <c r="Z40" s="18" t="str">
        <f t="shared" si="174"/>
        <v xml:space="preserve"> </v>
      </c>
      <c r="AA40" s="18" t="str">
        <f t="shared" si="121"/>
        <v>св.200</v>
      </c>
      <c r="AB40" s="22">
        <v>200000</v>
      </c>
      <c r="AC40" s="22">
        <v>179871.93</v>
      </c>
      <c r="AD40" s="22">
        <v>185202.42</v>
      </c>
      <c r="AE40" s="18">
        <f t="shared" si="175"/>
        <v>0.89935964999999995</v>
      </c>
      <c r="AF40" s="18">
        <f t="shared" si="122"/>
        <v>0.9712180326801344</v>
      </c>
      <c r="AG40" s="22">
        <v>980000</v>
      </c>
      <c r="AH40" s="22">
        <v>1047853.64</v>
      </c>
      <c r="AI40" s="22">
        <v>988972</v>
      </c>
      <c r="AJ40" s="18">
        <f t="shared" si="176"/>
        <v>1.0692384081632653</v>
      </c>
      <c r="AK40" s="18">
        <f>IF(AI40&lt;=0," ",IF(AH40/AI40*100&gt;200,"св.200",AH40/AI40))</f>
        <v>1.0595382275736827</v>
      </c>
      <c r="AL40" s="22">
        <v>0</v>
      </c>
      <c r="AM40" s="22">
        <v>0</v>
      </c>
      <c r="AN40" s="22">
        <v>0</v>
      </c>
      <c r="AO40" s="18" t="str">
        <f t="shared" si="156"/>
        <v xml:space="preserve"> </v>
      </c>
      <c r="AP40" s="18" t="str">
        <f t="shared" si="124"/>
        <v xml:space="preserve"> </v>
      </c>
      <c r="AQ40" s="7">
        <v>409473.79000000004</v>
      </c>
      <c r="AR40" s="7">
        <v>416181.09</v>
      </c>
      <c r="AS40" s="7">
        <v>264082.5</v>
      </c>
      <c r="AT40" s="18">
        <f t="shared" si="177"/>
        <v>1.0163802913978939</v>
      </c>
      <c r="AU40" s="18">
        <f t="shared" si="125"/>
        <v>1.5759510380278892</v>
      </c>
      <c r="AV40" s="22">
        <v>0</v>
      </c>
      <c r="AW40" s="22">
        <v>0</v>
      </c>
      <c r="AX40" s="22">
        <v>0</v>
      </c>
      <c r="AY40" s="18" t="str">
        <f t="shared" si="178"/>
        <v xml:space="preserve"> </v>
      </c>
      <c r="AZ40" s="18" t="str">
        <f t="shared" si="126"/>
        <v xml:space="preserve"> </v>
      </c>
      <c r="BA40" s="22">
        <v>0</v>
      </c>
      <c r="BB40" s="22">
        <v>0</v>
      </c>
      <c r="BC40" s="22"/>
      <c r="BD40" s="18" t="str">
        <f t="shared" si="127"/>
        <v xml:space="preserve"> </v>
      </c>
      <c r="BE40" s="18" t="str">
        <f t="shared" si="128"/>
        <v xml:space="preserve"> </v>
      </c>
      <c r="BF40" s="22">
        <v>0</v>
      </c>
      <c r="BG40" s="22">
        <v>0</v>
      </c>
      <c r="BH40" s="22"/>
      <c r="BI40" s="18" t="str">
        <f t="shared" si="179"/>
        <v xml:space="preserve"> </v>
      </c>
      <c r="BJ40" s="18" t="str">
        <f t="shared" si="129"/>
        <v xml:space="preserve"> </v>
      </c>
      <c r="BK40" s="22">
        <v>0</v>
      </c>
      <c r="BL40" s="22">
        <v>0</v>
      </c>
      <c r="BM40" s="22"/>
      <c r="BN40" s="18" t="str">
        <f t="shared" si="154"/>
        <v xml:space="preserve"> </v>
      </c>
      <c r="BO40" s="18" t="str">
        <f t="shared" si="130"/>
        <v xml:space="preserve"> </v>
      </c>
      <c r="BP40" s="22">
        <v>315000</v>
      </c>
      <c r="BQ40" s="22">
        <v>322189.53999999998</v>
      </c>
      <c r="BR40" s="22">
        <v>263239.03999999998</v>
      </c>
      <c r="BS40" s="18">
        <f t="shared" si="180"/>
        <v>1.0228239365079363</v>
      </c>
      <c r="BT40" s="18">
        <f t="shared" si="150"/>
        <v>1.2239428467753111</v>
      </c>
      <c r="BU40" s="22">
        <v>7644.33</v>
      </c>
      <c r="BV40" s="22">
        <v>7644.33</v>
      </c>
      <c r="BW40" s="22"/>
      <c r="BX40" s="18">
        <f t="shared" si="181"/>
        <v>1</v>
      </c>
      <c r="BY40" s="18" t="str">
        <f t="shared" si="132"/>
        <v xml:space="preserve"> </v>
      </c>
      <c r="BZ40" s="22">
        <v>0</v>
      </c>
      <c r="CA40" s="22">
        <v>0</v>
      </c>
      <c r="CB40" s="22"/>
      <c r="CC40" s="18" t="str">
        <f t="shared" si="155"/>
        <v xml:space="preserve"> </v>
      </c>
      <c r="CD40" s="18" t="str">
        <f t="shared" si="133"/>
        <v xml:space="preserve"> </v>
      </c>
      <c r="CE40" s="17">
        <v>0</v>
      </c>
      <c r="CF40" s="17">
        <v>0</v>
      </c>
      <c r="CG40" s="17">
        <v>0</v>
      </c>
      <c r="CH40" s="24" t="str">
        <f t="shared" si="134"/>
        <v xml:space="preserve"> </v>
      </c>
      <c r="CI40" s="18" t="str">
        <f t="shared" si="146"/>
        <v xml:space="preserve"> </v>
      </c>
      <c r="CJ40" s="22">
        <v>0</v>
      </c>
      <c r="CK40" s="22">
        <v>0</v>
      </c>
      <c r="CL40" s="22"/>
      <c r="CM40" s="18" t="str">
        <f t="shared" si="135"/>
        <v xml:space="preserve"> </v>
      </c>
      <c r="CN40" s="18" t="str">
        <f t="shared" si="136"/>
        <v xml:space="preserve"> </v>
      </c>
      <c r="CO40" s="22">
        <v>0</v>
      </c>
      <c r="CP40" s="22">
        <v>0</v>
      </c>
      <c r="CQ40" s="22"/>
      <c r="CR40" s="18" t="str">
        <f t="shared" si="137"/>
        <v xml:space="preserve"> </v>
      </c>
      <c r="CS40" s="18" t="str">
        <f t="shared" si="138"/>
        <v xml:space="preserve"> </v>
      </c>
      <c r="CT40" s="22">
        <v>0</v>
      </c>
      <c r="CU40" s="22">
        <v>0</v>
      </c>
      <c r="CV40" s="22"/>
      <c r="CW40" s="18" t="str">
        <f t="shared" si="139"/>
        <v xml:space="preserve"> </v>
      </c>
      <c r="CX40" s="18" t="str">
        <f t="shared" si="140"/>
        <v xml:space="preserve"> </v>
      </c>
      <c r="CY40" s="22">
        <v>0</v>
      </c>
      <c r="CZ40" s="22">
        <v>0</v>
      </c>
      <c r="DA40" s="22"/>
      <c r="DB40" s="18" t="str">
        <f t="shared" si="182"/>
        <v xml:space="preserve"> </v>
      </c>
      <c r="DC40" s="18" t="str">
        <f t="shared" si="141"/>
        <v xml:space="preserve"> </v>
      </c>
      <c r="DD40" s="22">
        <v>86829.46</v>
      </c>
      <c r="DE40" s="22">
        <v>86829.46</v>
      </c>
      <c r="DF40" s="22"/>
      <c r="DG40" s="18">
        <f t="shared" si="183"/>
        <v>1</v>
      </c>
      <c r="DH40" s="18" t="str">
        <f t="shared" si="142"/>
        <v xml:space="preserve"> </v>
      </c>
      <c r="DI40" s="22">
        <v>-482.24</v>
      </c>
      <c r="DJ40" s="22">
        <v>843.46</v>
      </c>
      <c r="DK40" s="18"/>
      <c r="DL40" s="22">
        <v>0</v>
      </c>
      <c r="DM40" s="22">
        <v>0</v>
      </c>
      <c r="DN40" s="22"/>
      <c r="DO40" s="18" t="str">
        <f t="shared" si="185"/>
        <v xml:space="preserve"> </v>
      </c>
      <c r="DP40" s="18" t="str">
        <f t="shared" si="144"/>
        <v xml:space="preserve"> </v>
      </c>
      <c r="DQ40" s="38">
        <v>0</v>
      </c>
      <c r="DR40" s="38">
        <v>0</v>
      </c>
      <c r="DS40" s="22"/>
      <c r="DT40" s="18" t="str">
        <f t="shared" si="117"/>
        <v xml:space="preserve"> </v>
      </c>
      <c r="DU40" s="18" t="str">
        <f t="shared" si="163"/>
        <v xml:space="preserve"> </v>
      </c>
    </row>
    <row r="41" spans="1:125" s="54" customFormat="1" ht="15.75" x14ac:dyDescent="0.2">
      <c r="A41" s="57"/>
      <c r="B41" s="49" t="s">
        <v>140</v>
      </c>
      <c r="C41" s="55">
        <f>SUM(C42:C46)</f>
        <v>32046394.579999998</v>
      </c>
      <c r="D41" s="55">
        <f t="shared" ref="D41" si="187">SUM(D42:D46)</f>
        <v>34701297.269999996</v>
      </c>
      <c r="E41" s="55">
        <v>25095628.539999995</v>
      </c>
      <c r="F41" s="51">
        <f t="shared" si="186"/>
        <v>1.0828455969788535</v>
      </c>
      <c r="G41" s="51">
        <f t="shared" si="171"/>
        <v>1.3827626279489074</v>
      </c>
      <c r="H41" s="50">
        <v>24976114.469999999</v>
      </c>
      <c r="I41" s="50">
        <v>27388425.090000004</v>
      </c>
      <c r="J41" s="50">
        <v>23644047.169999998</v>
      </c>
      <c r="K41" s="51">
        <f t="shared" ref="K41:K63" si="188">IF(I41&lt;=0," ",IF(I41/H41*100&gt;200,"СВ.200",I41/H41))</f>
        <v>1.0965847038736769</v>
      </c>
      <c r="L41" s="51">
        <f t="shared" si="119"/>
        <v>1.1583645089640551</v>
      </c>
      <c r="M41" s="50">
        <f>SUM(M42:M46)</f>
        <v>17926483.670000002</v>
      </c>
      <c r="N41" s="50">
        <v>19852336.550000001</v>
      </c>
      <c r="O41" s="50">
        <v>16387953.130000001</v>
      </c>
      <c r="P41" s="51">
        <f t="shared" si="172"/>
        <v>1.1074305990763218</v>
      </c>
      <c r="Q41" s="51">
        <f t="shared" si="120"/>
        <v>1.2113981772170226</v>
      </c>
      <c r="R41" s="50">
        <f>SUM(R42:R46)</f>
        <v>1634521</v>
      </c>
      <c r="S41" s="50">
        <f>SUM(S42:S46)</f>
        <v>1669675.53</v>
      </c>
      <c r="T41" s="50">
        <f>SUM(T42:T46)</f>
        <v>1412724.43</v>
      </c>
      <c r="U41" s="51">
        <f t="shared" si="173"/>
        <v>1.0215075425766937</v>
      </c>
      <c r="V41" s="51">
        <f t="shared" si="148"/>
        <v>1.1818833840085856</v>
      </c>
      <c r="W41" s="50">
        <f>SUM(W42:W46)</f>
        <v>385115</v>
      </c>
      <c r="X41" s="50">
        <f>SUM(X42:X46)</f>
        <v>582190.14999999991</v>
      </c>
      <c r="Y41" s="50">
        <v>436170.94999999995</v>
      </c>
      <c r="Z41" s="51">
        <f t="shared" si="174"/>
        <v>1.5117306518832034</v>
      </c>
      <c r="AA41" s="51">
        <f t="shared" si="121"/>
        <v>1.3347751609775937</v>
      </c>
      <c r="AB41" s="50">
        <v>711089.83</v>
      </c>
      <c r="AC41" s="50">
        <v>815310.08000000007</v>
      </c>
      <c r="AD41" s="50">
        <f>SUM(AD42:AD46)</f>
        <v>721268.78</v>
      </c>
      <c r="AE41" s="51">
        <f t="shared" si="175"/>
        <v>1.1465641127225799</v>
      </c>
      <c r="AF41" s="51">
        <f t="shared" si="122"/>
        <v>1.1303831561931741</v>
      </c>
      <c r="AG41" s="50">
        <v>4246279.5600000005</v>
      </c>
      <c r="AH41" s="50">
        <v>4396437.37</v>
      </c>
      <c r="AI41" s="50">
        <f>SUM(AI42:AI46)</f>
        <v>4608461.05</v>
      </c>
      <c r="AJ41" s="51">
        <f t="shared" si="176"/>
        <v>1.0353622054031693</v>
      </c>
      <c r="AK41" s="51">
        <f t="shared" si="123"/>
        <v>0.95399251991074119</v>
      </c>
      <c r="AL41" s="50">
        <v>3600</v>
      </c>
      <c r="AM41" s="50">
        <v>3450</v>
      </c>
      <c r="AN41" s="50">
        <f>SUM(AN42:AN46)</f>
        <v>8100</v>
      </c>
      <c r="AO41" s="51">
        <f t="shared" si="156"/>
        <v>0.95833333333333337</v>
      </c>
      <c r="AP41" s="51">
        <f t="shared" si="124"/>
        <v>0.42592592592592593</v>
      </c>
      <c r="AQ41" s="50">
        <v>7070280.1100000003</v>
      </c>
      <c r="AR41" s="50">
        <v>7312872.1799999997</v>
      </c>
      <c r="AS41" s="50">
        <v>1451581.37</v>
      </c>
      <c r="AT41" s="51">
        <f t="shared" si="177"/>
        <v>1.0343115217821264</v>
      </c>
      <c r="AU41" s="51" t="str">
        <f t="shared" si="125"/>
        <v>св.200</v>
      </c>
      <c r="AV41" s="50">
        <v>748000</v>
      </c>
      <c r="AW41" s="50">
        <v>931128.4</v>
      </c>
      <c r="AX41" s="50">
        <v>354902.26</v>
      </c>
      <c r="AY41" s="51">
        <f t="shared" si="178"/>
        <v>1.244824064171123</v>
      </c>
      <c r="AZ41" s="51" t="str">
        <f t="shared" si="126"/>
        <v>св.200</v>
      </c>
      <c r="BA41" s="50">
        <v>0</v>
      </c>
      <c r="BB41" s="50">
        <v>0</v>
      </c>
      <c r="BC41" s="50">
        <v>0</v>
      </c>
      <c r="BD41" s="51" t="str">
        <f t="shared" si="127"/>
        <v xml:space="preserve"> </v>
      </c>
      <c r="BE41" s="51" t="str">
        <f t="shared" si="128"/>
        <v xml:space="preserve"> </v>
      </c>
      <c r="BF41" s="50">
        <v>292581</v>
      </c>
      <c r="BG41" s="50">
        <v>301678.13</v>
      </c>
      <c r="BH41" s="50">
        <v>279669.87</v>
      </c>
      <c r="BI41" s="51">
        <f t="shared" si="179"/>
        <v>1.0310926888622296</v>
      </c>
      <c r="BJ41" s="51">
        <f t="shared" si="129"/>
        <v>1.0786937112675026</v>
      </c>
      <c r="BK41" s="50">
        <v>0</v>
      </c>
      <c r="BL41" s="50">
        <v>0</v>
      </c>
      <c r="BM41" s="50">
        <v>0</v>
      </c>
      <c r="BN41" s="51" t="str">
        <f t="shared" si="154"/>
        <v xml:space="preserve"> </v>
      </c>
      <c r="BO41" s="51" t="str">
        <f t="shared" si="130"/>
        <v xml:space="preserve"> </v>
      </c>
      <c r="BP41" s="50">
        <v>0</v>
      </c>
      <c r="BQ41" s="50">
        <v>0</v>
      </c>
      <c r="BR41" s="50">
        <v>0</v>
      </c>
      <c r="BS41" s="51" t="str">
        <f t="shared" si="180"/>
        <v xml:space="preserve"> </v>
      </c>
      <c r="BT41" s="51" t="str">
        <f t="shared" si="150"/>
        <v xml:space="preserve"> </v>
      </c>
      <c r="BU41" s="50">
        <v>307539.82</v>
      </c>
      <c r="BV41" s="50">
        <v>338399.43999999994</v>
      </c>
      <c r="BW41" s="50">
        <v>129259.38</v>
      </c>
      <c r="BX41" s="51">
        <f t="shared" si="181"/>
        <v>1.1003434937303402</v>
      </c>
      <c r="BY41" s="51" t="str">
        <f t="shared" si="132"/>
        <v>св.200</v>
      </c>
      <c r="BZ41" s="50">
        <v>0</v>
      </c>
      <c r="CA41" s="50">
        <v>0</v>
      </c>
      <c r="CB41" s="50">
        <v>145143.75</v>
      </c>
      <c r="CC41" s="51" t="str">
        <f t="shared" si="155"/>
        <v xml:space="preserve"> </v>
      </c>
      <c r="CD41" s="51">
        <f t="shared" si="133"/>
        <v>0</v>
      </c>
      <c r="CE41" s="55">
        <v>5503812</v>
      </c>
      <c r="CF41" s="55">
        <v>5513822.7199999997</v>
      </c>
      <c r="CG41" s="55">
        <v>165296.57999999999</v>
      </c>
      <c r="CH41" s="51">
        <f t="shared" si="134"/>
        <v>1.0018188702666442</v>
      </c>
      <c r="CI41" s="51" t="str">
        <f t="shared" si="146"/>
        <v>св.200</v>
      </c>
      <c r="CJ41" s="50">
        <v>245827</v>
      </c>
      <c r="CK41" s="50">
        <v>255837.72</v>
      </c>
      <c r="CL41" s="50">
        <v>165296.57999999999</v>
      </c>
      <c r="CM41" s="51">
        <f t="shared" si="135"/>
        <v>1.0407226220065331</v>
      </c>
      <c r="CN41" s="51">
        <f t="shared" si="136"/>
        <v>1.5477496267617878</v>
      </c>
      <c r="CO41" s="50">
        <v>5257985</v>
      </c>
      <c r="CP41" s="50">
        <v>5257985</v>
      </c>
      <c r="CQ41" s="50">
        <v>0</v>
      </c>
      <c r="CR41" s="51">
        <f t="shared" si="137"/>
        <v>1</v>
      </c>
      <c r="CS41" s="51" t="str">
        <f t="shared" si="138"/>
        <v xml:space="preserve"> </v>
      </c>
      <c r="CT41" s="50">
        <v>0</v>
      </c>
      <c r="CU41" s="50">
        <v>0</v>
      </c>
      <c r="CV41" s="50">
        <v>0</v>
      </c>
      <c r="CW41" s="53" t="str">
        <f t="shared" si="139"/>
        <v xml:space="preserve"> </v>
      </c>
      <c r="CX41" s="53" t="str">
        <f t="shared" si="140"/>
        <v xml:space="preserve"> </v>
      </c>
      <c r="CY41" s="50">
        <v>16533</v>
      </c>
      <c r="CZ41" s="50">
        <v>26029.200000000001</v>
      </c>
      <c r="DA41" s="50">
        <v>0</v>
      </c>
      <c r="DB41" s="51">
        <f t="shared" si="182"/>
        <v>1.5743785156958809</v>
      </c>
      <c r="DC41" s="51" t="str">
        <f t="shared" si="141"/>
        <v xml:space="preserve"> </v>
      </c>
      <c r="DD41" s="50">
        <v>107521.89</v>
      </c>
      <c r="DE41" s="50">
        <v>107521.89</v>
      </c>
      <c r="DF41" s="50">
        <v>291622.75</v>
      </c>
      <c r="DG41" s="51">
        <f t="shared" si="183"/>
        <v>1</v>
      </c>
      <c r="DH41" s="51">
        <f t="shared" si="142"/>
        <v>0.36870199598625281</v>
      </c>
      <c r="DI41" s="50">
        <v>0</v>
      </c>
      <c r="DJ41" s="50">
        <v>0</v>
      </c>
      <c r="DK41" s="51" t="str">
        <f t="shared" si="143"/>
        <v xml:space="preserve"> </v>
      </c>
      <c r="DL41" s="50">
        <v>0</v>
      </c>
      <c r="DM41" s="50">
        <v>0</v>
      </c>
      <c r="DN41" s="50">
        <v>0</v>
      </c>
      <c r="DO41" s="51" t="str">
        <f t="shared" si="185"/>
        <v xml:space="preserve"> </v>
      </c>
      <c r="DP41" s="51" t="str">
        <f t="shared" si="144"/>
        <v xml:space="preserve"> </v>
      </c>
      <c r="DQ41" s="50">
        <v>94292.4</v>
      </c>
      <c r="DR41" s="50">
        <v>94292.4</v>
      </c>
      <c r="DS41" s="50">
        <v>85686.78</v>
      </c>
      <c r="DT41" s="51">
        <f t="shared" si="117"/>
        <v>1</v>
      </c>
      <c r="DU41" s="51">
        <f t="shared" si="163"/>
        <v>1.1004311283490871</v>
      </c>
    </row>
    <row r="42" spans="1:125" s="13" customFormat="1" ht="15.75" customHeight="1" outlineLevel="1" x14ac:dyDescent="0.25">
      <c r="A42" s="12">
        <f>31+1</f>
        <v>32</v>
      </c>
      <c r="B42" s="6" t="s">
        <v>112</v>
      </c>
      <c r="C42" s="17">
        <v>26038081.199999999</v>
      </c>
      <c r="D42" s="17">
        <v>28362610.399999999</v>
      </c>
      <c r="E42" s="17">
        <v>19871717.909999996</v>
      </c>
      <c r="F42" s="18">
        <f t="shared" si="186"/>
        <v>1.0892742127250143</v>
      </c>
      <c r="G42" s="18">
        <f t="shared" si="171"/>
        <v>1.4272852769174602</v>
      </c>
      <c r="H42" s="11">
        <v>19813689.41</v>
      </c>
      <c r="I42" s="11">
        <v>21909280.300000001</v>
      </c>
      <c r="J42" s="11">
        <v>18875088.449999996</v>
      </c>
      <c r="K42" s="18">
        <f t="shared" si="188"/>
        <v>1.1057647996108364</v>
      </c>
      <c r="L42" s="18">
        <f t="shared" si="119"/>
        <v>1.1607511327980031</v>
      </c>
      <c r="M42" s="22">
        <v>16198561</v>
      </c>
      <c r="N42" s="22">
        <v>17936637.149999999</v>
      </c>
      <c r="O42" s="22">
        <v>15311581.65</v>
      </c>
      <c r="P42" s="18">
        <f t="shared" si="172"/>
        <v>1.1072981822274213</v>
      </c>
      <c r="Q42" s="18">
        <f t="shared" si="120"/>
        <v>1.1714424779885491</v>
      </c>
      <c r="R42" s="22">
        <v>1634521</v>
      </c>
      <c r="S42" s="22">
        <v>1669675.53</v>
      </c>
      <c r="T42" s="22">
        <v>1412724.43</v>
      </c>
      <c r="U42" s="18">
        <f t="shared" si="173"/>
        <v>1.0215075425766937</v>
      </c>
      <c r="V42" s="18">
        <f t="shared" si="148"/>
        <v>1.1818833840085856</v>
      </c>
      <c r="W42" s="22">
        <v>217115</v>
      </c>
      <c r="X42" s="22">
        <v>267239.3</v>
      </c>
      <c r="Y42" s="22">
        <v>349223.86</v>
      </c>
      <c r="Z42" s="18">
        <f t="shared" si="174"/>
        <v>1.2308652096815051</v>
      </c>
      <c r="AA42" s="18">
        <f t="shared" si="121"/>
        <v>0.76523780477084236</v>
      </c>
      <c r="AB42" s="22">
        <v>387567</v>
      </c>
      <c r="AC42" s="22">
        <v>486111</v>
      </c>
      <c r="AD42" s="22">
        <v>333668.31</v>
      </c>
      <c r="AE42" s="18">
        <f t="shared" si="175"/>
        <v>1.2542631338581458</v>
      </c>
      <c r="AF42" s="18">
        <f t="shared" si="122"/>
        <v>1.4568689486873956</v>
      </c>
      <c r="AG42" s="22">
        <v>1306900</v>
      </c>
      <c r="AH42" s="22">
        <v>1480591.91</v>
      </c>
      <c r="AI42" s="22">
        <v>1398521.37</v>
      </c>
      <c r="AJ42" s="18">
        <f>IF(AH42&lt;=0," ",IF(AG42&lt;=0," ",IF(AH42/AG42*100&gt;200,"СВ.200",AH42/AG42)))</f>
        <v>1.1329037493304766</v>
      </c>
      <c r="AK42" s="18">
        <f t="shared" si="123"/>
        <v>1.0586837940131011</v>
      </c>
      <c r="AL42" s="22">
        <v>0</v>
      </c>
      <c r="AM42" s="22">
        <v>0</v>
      </c>
      <c r="AN42" s="22">
        <v>0</v>
      </c>
      <c r="AO42" s="18" t="str">
        <f t="shared" si="156"/>
        <v xml:space="preserve"> </v>
      </c>
      <c r="AP42" s="18" t="str">
        <f t="shared" si="124"/>
        <v xml:space="preserve"> </v>
      </c>
      <c r="AQ42" s="7">
        <v>6224391.79</v>
      </c>
      <c r="AR42" s="7">
        <v>6453330.0999999996</v>
      </c>
      <c r="AS42" s="7">
        <v>996629.46000000008</v>
      </c>
      <c r="AT42" s="18">
        <f t="shared" si="177"/>
        <v>1.0367808322040086</v>
      </c>
      <c r="AU42" s="18" t="str">
        <f t="shared" si="125"/>
        <v>св.200</v>
      </c>
      <c r="AV42" s="22">
        <v>748000</v>
      </c>
      <c r="AW42" s="22">
        <v>931128.4</v>
      </c>
      <c r="AX42" s="22">
        <v>354902.26</v>
      </c>
      <c r="AY42" s="18">
        <f t="shared" si="178"/>
        <v>1.244824064171123</v>
      </c>
      <c r="AZ42" s="18" t="str">
        <f t="shared" si="126"/>
        <v>св.200</v>
      </c>
      <c r="BA42" s="22">
        <v>0</v>
      </c>
      <c r="BB42" s="22">
        <v>0</v>
      </c>
      <c r="BC42" s="22"/>
      <c r="BD42" s="18" t="str">
        <f t="shared" si="127"/>
        <v xml:space="preserve"> </v>
      </c>
      <c r="BE42" s="18" t="str">
        <f t="shared" si="128"/>
        <v xml:space="preserve"> </v>
      </c>
      <c r="BF42" s="22">
        <v>46181</v>
      </c>
      <c r="BG42" s="22">
        <v>48614.89</v>
      </c>
      <c r="BH42" s="22">
        <v>44881.63</v>
      </c>
      <c r="BI42" s="18">
        <f t="shared" si="179"/>
        <v>1.0527032762391459</v>
      </c>
      <c r="BJ42" s="18">
        <f>IF(BG42=0," ",IF(BG42/BH42*100&gt;200,"св.200",BG42/BH42))</f>
        <v>1.0831801340548461</v>
      </c>
      <c r="BK42" s="22">
        <v>0</v>
      </c>
      <c r="BL42" s="22">
        <v>0</v>
      </c>
      <c r="BM42" s="22"/>
      <c r="BN42" s="18"/>
      <c r="BO42" s="18" t="str">
        <f t="shared" si="130"/>
        <v xml:space="preserve"> </v>
      </c>
      <c r="BP42" s="22">
        <v>0</v>
      </c>
      <c r="BQ42" s="22">
        <v>0</v>
      </c>
      <c r="BR42" s="22"/>
      <c r="BS42" s="18" t="str">
        <f t="shared" si="180"/>
        <v xml:space="preserve"> </v>
      </c>
      <c r="BT42" s="18" t="str">
        <f t="shared" si="150"/>
        <v xml:space="preserve"> </v>
      </c>
      <c r="BU42" s="22">
        <v>224108</v>
      </c>
      <c r="BV42" s="22">
        <v>247977.1</v>
      </c>
      <c r="BW42" s="22">
        <v>88239.46</v>
      </c>
      <c r="BX42" s="18">
        <f t="shared" si="181"/>
        <v>1.1065071304906564</v>
      </c>
      <c r="BY42" s="18" t="str">
        <f t="shared" si="132"/>
        <v>св.200</v>
      </c>
      <c r="BZ42" s="22">
        <v>0</v>
      </c>
      <c r="CA42" s="22">
        <v>0</v>
      </c>
      <c r="CB42" s="22"/>
      <c r="CC42" s="18" t="str">
        <f t="shared" si="155"/>
        <v xml:space="preserve"> </v>
      </c>
      <c r="CD42" s="18" t="str">
        <f t="shared" si="133"/>
        <v xml:space="preserve"> </v>
      </c>
      <c r="CE42" s="17">
        <v>5144812</v>
      </c>
      <c r="CF42" s="17">
        <v>5154822.72</v>
      </c>
      <c r="CG42" s="17">
        <v>165296.57999999999</v>
      </c>
      <c r="CH42" s="18">
        <f t="shared" si="134"/>
        <v>1.0019457892727663</v>
      </c>
      <c r="CI42" s="18" t="str">
        <f t="shared" si="146"/>
        <v>св.200</v>
      </c>
      <c r="CJ42" s="22">
        <v>245827</v>
      </c>
      <c r="CK42" s="22">
        <v>255837.72</v>
      </c>
      <c r="CL42" s="22">
        <v>165296.57999999999</v>
      </c>
      <c r="CM42" s="18">
        <f t="shared" si="135"/>
        <v>1.0407226220065331</v>
      </c>
      <c r="CN42" s="18">
        <f t="shared" si="136"/>
        <v>1.5477496267617878</v>
      </c>
      <c r="CO42" s="22">
        <v>4898985</v>
      </c>
      <c r="CP42" s="22">
        <v>4898985</v>
      </c>
      <c r="CQ42" s="22"/>
      <c r="CR42" s="18">
        <f t="shared" si="137"/>
        <v>1</v>
      </c>
      <c r="CS42" s="18" t="str">
        <f t="shared" si="138"/>
        <v xml:space="preserve"> </v>
      </c>
      <c r="CT42" s="22">
        <v>0</v>
      </c>
      <c r="CU42" s="22">
        <v>0</v>
      </c>
      <c r="CV42" s="22"/>
      <c r="CW42" s="18" t="str">
        <f t="shared" si="139"/>
        <v xml:space="preserve"> </v>
      </c>
      <c r="CX42" s="18" t="str">
        <f t="shared" si="140"/>
        <v xml:space="preserve"> </v>
      </c>
      <c r="CY42" s="22">
        <v>16533</v>
      </c>
      <c r="CZ42" s="22">
        <v>26029.200000000001</v>
      </c>
      <c r="DA42" s="22"/>
      <c r="DB42" s="18">
        <f t="shared" si="182"/>
        <v>1.5743785156958809</v>
      </c>
      <c r="DC42" s="18" t="str">
        <f t="shared" si="141"/>
        <v xml:space="preserve"> </v>
      </c>
      <c r="DD42" s="22">
        <v>12525.39</v>
      </c>
      <c r="DE42" s="22">
        <v>12525.39</v>
      </c>
      <c r="DF42" s="22">
        <v>291622.75</v>
      </c>
      <c r="DG42" s="18">
        <f t="shared" si="183"/>
        <v>1</v>
      </c>
      <c r="DH42" s="18">
        <f t="shared" si="142"/>
        <v>4.295066142816361E-2</v>
      </c>
      <c r="DI42" s="22">
        <v>0</v>
      </c>
      <c r="DJ42" s="22"/>
      <c r="DK42" s="18" t="str">
        <f t="shared" si="143"/>
        <v xml:space="preserve"> </v>
      </c>
      <c r="DL42" s="22">
        <v>0</v>
      </c>
      <c r="DM42" s="22">
        <v>0</v>
      </c>
      <c r="DN42" s="22"/>
      <c r="DO42" s="18" t="str">
        <f t="shared" si="185"/>
        <v xml:space="preserve"> </v>
      </c>
      <c r="DP42" s="18" t="str">
        <f t="shared" si="144"/>
        <v xml:space="preserve"> </v>
      </c>
      <c r="DQ42" s="38">
        <v>32232.400000000001</v>
      </c>
      <c r="DR42" s="38">
        <v>32232.400000000001</v>
      </c>
      <c r="DS42" s="22">
        <v>51686.78</v>
      </c>
      <c r="DT42" s="18">
        <f t="shared" si="117"/>
        <v>1</v>
      </c>
      <c r="DU42" s="18">
        <f t="shared" si="163"/>
        <v>0.62361013783408448</v>
      </c>
    </row>
    <row r="43" spans="1:125" s="13" customFormat="1" ht="15.75" customHeight="1" outlineLevel="1" x14ac:dyDescent="0.25">
      <c r="A43" s="12">
        <f>A42+1</f>
        <v>33</v>
      </c>
      <c r="B43" s="6" t="s">
        <v>111</v>
      </c>
      <c r="C43" s="17">
        <v>3092330</v>
      </c>
      <c r="D43" s="17">
        <v>3400194.77</v>
      </c>
      <c r="E43" s="17">
        <v>2682120.91</v>
      </c>
      <c r="F43" s="18">
        <f t="shared" si="186"/>
        <v>1.0995575407540592</v>
      </c>
      <c r="G43" s="18">
        <f t="shared" si="171"/>
        <v>1.2677261331965828</v>
      </c>
      <c r="H43" s="11">
        <v>2932330</v>
      </c>
      <c r="I43" s="11">
        <v>3233531.53</v>
      </c>
      <c r="J43" s="11">
        <v>2533732.67</v>
      </c>
      <c r="K43" s="18">
        <f t="shared" si="188"/>
        <v>1.102717473817749</v>
      </c>
      <c r="L43" s="18">
        <f t="shared" si="119"/>
        <v>1.2761928550260198</v>
      </c>
      <c r="M43" s="22">
        <v>1563000</v>
      </c>
      <c r="N43" s="22">
        <v>1736011.45</v>
      </c>
      <c r="O43" s="22">
        <v>915021.15</v>
      </c>
      <c r="P43" s="18">
        <f t="shared" si="172"/>
        <v>1.1106919065898913</v>
      </c>
      <c r="Q43" s="18">
        <f t="shared" si="120"/>
        <v>1.8972364190707502</v>
      </c>
      <c r="R43" s="22">
        <v>0</v>
      </c>
      <c r="S43" s="22">
        <v>0</v>
      </c>
      <c r="T43" s="22">
        <v>0</v>
      </c>
      <c r="U43" s="18" t="str">
        <f t="shared" si="173"/>
        <v xml:space="preserve"> </v>
      </c>
      <c r="V43" s="18" t="str">
        <f t="shared" ref="V43:V46" si="189">IF(S43=0," ",IF(S43/T43*100&gt;200,"св.200",S43/T43))</f>
        <v xml:space="preserve"> </v>
      </c>
      <c r="W43" s="22">
        <v>168000</v>
      </c>
      <c r="X43" s="22">
        <v>314950.84999999998</v>
      </c>
      <c r="Y43" s="22">
        <v>60399.79</v>
      </c>
      <c r="Z43" s="18">
        <f t="shared" si="174"/>
        <v>1.8747074404761903</v>
      </c>
      <c r="AA43" s="18" t="str">
        <f t="shared" si="121"/>
        <v>св.200</v>
      </c>
      <c r="AB43" s="22">
        <v>105000</v>
      </c>
      <c r="AC43" s="22">
        <v>104795.76</v>
      </c>
      <c r="AD43" s="22">
        <v>109089</v>
      </c>
      <c r="AE43" s="18">
        <f t="shared" si="175"/>
        <v>0.99805485714285713</v>
      </c>
      <c r="AF43" s="18">
        <f t="shared" si="122"/>
        <v>0.96064461128069734</v>
      </c>
      <c r="AG43" s="22">
        <v>1093830</v>
      </c>
      <c r="AH43" s="22">
        <v>1075323.47</v>
      </c>
      <c r="AI43" s="22">
        <v>1446622.73</v>
      </c>
      <c r="AJ43" s="18">
        <f>IF(AH43&lt;=0," ",IF(AG43&lt;=0," ",IF(AH43/AG43*100&gt;200,"СВ.200",AH43/AG43)))</f>
        <v>0.98308098150535272</v>
      </c>
      <c r="AK43" s="18">
        <f t="shared" si="123"/>
        <v>0.74333373014261983</v>
      </c>
      <c r="AL43" s="22">
        <v>2500</v>
      </c>
      <c r="AM43" s="22">
        <v>2450</v>
      </c>
      <c r="AN43" s="22">
        <v>2600</v>
      </c>
      <c r="AO43" s="18">
        <f t="shared" si="156"/>
        <v>0.98</v>
      </c>
      <c r="AP43" s="18">
        <f t="shared" si="124"/>
        <v>0.94230769230769229</v>
      </c>
      <c r="AQ43" s="7">
        <v>160000</v>
      </c>
      <c r="AR43" s="7">
        <v>166663.24</v>
      </c>
      <c r="AS43" s="7">
        <v>148388.24</v>
      </c>
      <c r="AT43" s="18">
        <f t="shared" si="177"/>
        <v>1.04164525</v>
      </c>
      <c r="AU43" s="18">
        <f t="shared" si="125"/>
        <v>1.1231566598539076</v>
      </c>
      <c r="AV43" s="22">
        <v>0</v>
      </c>
      <c r="AW43" s="22">
        <v>0</v>
      </c>
      <c r="AX43" s="22">
        <v>0</v>
      </c>
      <c r="AY43" s="18" t="str">
        <f t="shared" si="178"/>
        <v xml:space="preserve"> </v>
      </c>
      <c r="AZ43" s="18" t="str">
        <f t="shared" si="126"/>
        <v xml:space="preserve"> </v>
      </c>
      <c r="BA43" s="22">
        <v>0</v>
      </c>
      <c r="BB43" s="22">
        <v>0</v>
      </c>
      <c r="BC43" s="22"/>
      <c r="BD43" s="18" t="str">
        <f t="shared" si="127"/>
        <v xml:space="preserve"> </v>
      </c>
      <c r="BE43" s="18" t="str">
        <f t="shared" si="128"/>
        <v xml:space="preserve"> </v>
      </c>
      <c r="BF43" s="22">
        <v>160000</v>
      </c>
      <c r="BG43" s="22">
        <v>166663.24</v>
      </c>
      <c r="BH43" s="22">
        <v>148388.24</v>
      </c>
      <c r="BI43" s="18">
        <f t="shared" si="179"/>
        <v>1.04164525</v>
      </c>
      <c r="BJ43" s="18">
        <f t="shared" si="129"/>
        <v>1.1231566598539076</v>
      </c>
      <c r="BK43" s="22">
        <v>0</v>
      </c>
      <c r="BL43" s="22">
        <v>0</v>
      </c>
      <c r="BM43" s="22"/>
      <c r="BN43" s="18"/>
      <c r="BO43" s="18" t="str">
        <f t="shared" si="130"/>
        <v xml:space="preserve"> </v>
      </c>
      <c r="BP43" s="22">
        <v>0</v>
      </c>
      <c r="BQ43" s="22">
        <v>0</v>
      </c>
      <c r="BR43" s="22"/>
      <c r="BS43" s="18" t="str">
        <f t="shared" si="180"/>
        <v xml:space="preserve"> </v>
      </c>
      <c r="BT43" s="18" t="str">
        <f t="shared" si="150"/>
        <v xml:space="preserve"> </v>
      </c>
      <c r="BU43" s="22">
        <v>0</v>
      </c>
      <c r="BV43" s="22">
        <v>0</v>
      </c>
      <c r="BW43" s="22"/>
      <c r="BX43" s="18" t="str">
        <f t="shared" si="181"/>
        <v xml:space="preserve"> </v>
      </c>
      <c r="BY43" s="18" t="str">
        <f t="shared" si="132"/>
        <v xml:space="preserve"> </v>
      </c>
      <c r="BZ43" s="22">
        <v>0</v>
      </c>
      <c r="CA43" s="22">
        <v>0</v>
      </c>
      <c r="CB43" s="22"/>
      <c r="CC43" s="18" t="str">
        <f t="shared" si="155"/>
        <v xml:space="preserve"> </v>
      </c>
      <c r="CD43" s="18" t="str">
        <f t="shared" si="133"/>
        <v xml:space="preserve"> </v>
      </c>
      <c r="CE43" s="17">
        <v>0</v>
      </c>
      <c r="CF43" s="17">
        <v>0</v>
      </c>
      <c r="CG43" s="17">
        <v>0</v>
      </c>
      <c r="CH43" s="24" t="str">
        <f t="shared" si="134"/>
        <v xml:space="preserve"> </v>
      </c>
      <c r="CI43" s="18" t="str">
        <f t="shared" si="146"/>
        <v xml:space="preserve"> </v>
      </c>
      <c r="CJ43" s="22">
        <v>0</v>
      </c>
      <c r="CK43" s="22">
        <v>0</v>
      </c>
      <c r="CL43" s="22"/>
      <c r="CM43" s="18" t="str">
        <f t="shared" si="135"/>
        <v xml:space="preserve"> </v>
      </c>
      <c r="CN43" s="18" t="str">
        <f t="shared" si="136"/>
        <v xml:space="preserve"> </v>
      </c>
      <c r="CO43" s="22">
        <v>0</v>
      </c>
      <c r="CP43" s="22">
        <v>0</v>
      </c>
      <c r="CQ43" s="22"/>
      <c r="CR43" s="18" t="str">
        <f t="shared" si="137"/>
        <v xml:space="preserve"> </v>
      </c>
      <c r="CS43" s="18" t="str">
        <f t="shared" si="138"/>
        <v xml:space="preserve"> </v>
      </c>
      <c r="CT43" s="22">
        <v>0</v>
      </c>
      <c r="CU43" s="22">
        <v>0</v>
      </c>
      <c r="CV43" s="22"/>
      <c r="CW43" s="18" t="str">
        <f t="shared" si="139"/>
        <v xml:space="preserve"> </v>
      </c>
      <c r="CX43" s="18" t="str">
        <f t="shared" si="140"/>
        <v xml:space="preserve"> </v>
      </c>
      <c r="CY43" s="22">
        <v>0</v>
      </c>
      <c r="CZ43" s="22">
        <v>0</v>
      </c>
      <c r="DA43" s="22"/>
      <c r="DB43" s="18" t="str">
        <f t="shared" si="182"/>
        <v xml:space="preserve"> </v>
      </c>
      <c r="DC43" s="18" t="str">
        <f t="shared" si="141"/>
        <v xml:space="preserve"> </v>
      </c>
      <c r="DD43" s="22">
        <v>0</v>
      </c>
      <c r="DE43" s="22">
        <v>0</v>
      </c>
      <c r="DF43" s="22"/>
      <c r="DG43" s="18" t="str">
        <f t="shared" si="183"/>
        <v xml:space="preserve"> </v>
      </c>
      <c r="DH43" s="18" t="str">
        <f t="shared" si="142"/>
        <v xml:space="preserve"> </v>
      </c>
      <c r="DI43" s="22">
        <v>0</v>
      </c>
      <c r="DJ43" s="22"/>
      <c r="DK43" s="18" t="str">
        <f t="shared" si="143"/>
        <v xml:space="preserve"> </v>
      </c>
      <c r="DL43" s="22">
        <v>0</v>
      </c>
      <c r="DM43" s="22">
        <v>0</v>
      </c>
      <c r="DN43" s="22"/>
      <c r="DO43" s="18" t="str">
        <f t="shared" si="185"/>
        <v xml:space="preserve"> </v>
      </c>
      <c r="DP43" s="18" t="str">
        <f t="shared" si="144"/>
        <v xml:space="preserve"> </v>
      </c>
      <c r="DQ43" s="38">
        <v>0</v>
      </c>
      <c r="DR43" s="38">
        <v>0</v>
      </c>
      <c r="DS43" s="22"/>
      <c r="DT43" s="18" t="str">
        <f t="shared" si="117"/>
        <v xml:space="preserve"> </v>
      </c>
      <c r="DU43" s="18" t="str">
        <f t="shared" si="163"/>
        <v xml:space="preserve"> </v>
      </c>
    </row>
    <row r="44" spans="1:125" s="13" customFormat="1" ht="15.75" customHeight="1" outlineLevel="1" x14ac:dyDescent="0.25">
      <c r="A44" s="12">
        <f t="shared" ref="A44:A46" si="190">A43+1</f>
        <v>34</v>
      </c>
      <c r="B44" s="6" t="s">
        <v>17</v>
      </c>
      <c r="C44" s="17">
        <v>1028314</v>
      </c>
      <c r="D44" s="17">
        <v>1064062.54</v>
      </c>
      <c r="E44" s="17">
        <v>784254.52</v>
      </c>
      <c r="F44" s="18">
        <f t="shared" si="186"/>
        <v>1.0347642257131577</v>
      </c>
      <c r="G44" s="18">
        <f t="shared" si="171"/>
        <v>1.3567821579147545</v>
      </c>
      <c r="H44" s="11">
        <v>838700</v>
      </c>
      <c r="I44" s="11">
        <v>874448.54</v>
      </c>
      <c r="J44" s="11">
        <v>661134.52</v>
      </c>
      <c r="K44" s="18">
        <f t="shared" si="188"/>
        <v>1.0426237510432814</v>
      </c>
      <c r="L44" s="18">
        <f t="shared" si="119"/>
        <v>1.3226484377188472</v>
      </c>
      <c r="M44" s="22">
        <v>85000</v>
      </c>
      <c r="N44" s="22">
        <v>94872.28</v>
      </c>
      <c r="O44" s="22">
        <v>98109</v>
      </c>
      <c r="P44" s="18">
        <f t="shared" si="172"/>
        <v>1.1161444705882353</v>
      </c>
      <c r="Q44" s="18">
        <f t="shared" si="120"/>
        <v>0.96700893903719332</v>
      </c>
      <c r="R44" s="22">
        <v>0</v>
      </c>
      <c r="S44" s="22">
        <v>0</v>
      </c>
      <c r="T44" s="22">
        <v>0</v>
      </c>
      <c r="U44" s="18" t="str">
        <f t="shared" si="173"/>
        <v xml:space="preserve"> </v>
      </c>
      <c r="V44" s="18" t="str">
        <f t="shared" si="189"/>
        <v xml:space="preserve"> </v>
      </c>
      <c r="W44" s="22">
        <v>0</v>
      </c>
      <c r="X44" s="22">
        <v>0</v>
      </c>
      <c r="Y44" s="22"/>
      <c r="Z44" s="18" t="str">
        <f t="shared" si="174"/>
        <v xml:space="preserve"> </v>
      </c>
      <c r="AA44" s="18" t="str">
        <f t="shared" si="121"/>
        <v xml:space="preserve"> </v>
      </c>
      <c r="AB44" s="22">
        <v>79000</v>
      </c>
      <c r="AC44" s="22">
        <v>83381.39</v>
      </c>
      <c r="AD44" s="22">
        <v>46871.99</v>
      </c>
      <c r="AE44" s="18">
        <f t="shared" si="175"/>
        <v>1.0554606329113925</v>
      </c>
      <c r="AF44" s="18">
        <f t="shared" si="122"/>
        <v>1.778917216870886</v>
      </c>
      <c r="AG44" s="22">
        <v>674000</v>
      </c>
      <c r="AH44" s="22">
        <v>695494.87</v>
      </c>
      <c r="AI44" s="22">
        <v>513353.53</v>
      </c>
      <c r="AJ44" s="18">
        <f t="shared" si="176"/>
        <v>1.0318914985163206</v>
      </c>
      <c r="AK44" s="18">
        <f t="shared" si="123"/>
        <v>1.3548068326324745</v>
      </c>
      <c r="AL44" s="22">
        <v>700</v>
      </c>
      <c r="AM44" s="22">
        <v>700</v>
      </c>
      <c r="AN44" s="22">
        <v>2800</v>
      </c>
      <c r="AO44" s="18">
        <f t="shared" si="156"/>
        <v>1</v>
      </c>
      <c r="AP44" s="18">
        <f t="shared" si="124"/>
        <v>0.25</v>
      </c>
      <c r="AQ44" s="7">
        <v>189614</v>
      </c>
      <c r="AR44" s="7">
        <v>189614</v>
      </c>
      <c r="AS44" s="7">
        <v>123120</v>
      </c>
      <c r="AT44" s="18">
        <f t="shared" si="177"/>
        <v>1</v>
      </c>
      <c r="AU44" s="18">
        <f t="shared" si="125"/>
        <v>1.5400747238466537</v>
      </c>
      <c r="AV44" s="22">
        <v>0</v>
      </c>
      <c r="AW44" s="22">
        <v>0</v>
      </c>
      <c r="AX44" s="22">
        <v>0</v>
      </c>
      <c r="AY44" s="18" t="str">
        <f t="shared" si="178"/>
        <v xml:space="preserve"> </v>
      </c>
      <c r="AZ44" s="18" t="str">
        <f t="shared" si="126"/>
        <v xml:space="preserve"> </v>
      </c>
      <c r="BA44" s="22">
        <v>0</v>
      </c>
      <c r="BB44" s="22">
        <v>0</v>
      </c>
      <c r="BC44" s="22"/>
      <c r="BD44" s="18" t="str">
        <f t="shared" si="127"/>
        <v xml:space="preserve"> </v>
      </c>
      <c r="BE44" s="18" t="str">
        <f t="shared" si="128"/>
        <v xml:space="preserve"> </v>
      </c>
      <c r="BF44" s="22">
        <v>86400</v>
      </c>
      <c r="BG44" s="22">
        <v>86400</v>
      </c>
      <c r="BH44" s="22">
        <v>86400</v>
      </c>
      <c r="BI44" s="18">
        <f t="shared" si="179"/>
        <v>1</v>
      </c>
      <c r="BJ44" s="18">
        <f t="shared" si="129"/>
        <v>1</v>
      </c>
      <c r="BK44" s="22">
        <v>0</v>
      </c>
      <c r="BL44" s="22">
        <v>0</v>
      </c>
      <c r="BM44" s="22"/>
      <c r="BN44" s="18"/>
      <c r="BO44" s="18" t="str">
        <f t="shared" si="130"/>
        <v xml:space="preserve"> </v>
      </c>
      <c r="BP44" s="22">
        <v>0</v>
      </c>
      <c r="BQ44" s="22">
        <v>0</v>
      </c>
      <c r="BR44" s="22"/>
      <c r="BS44" s="18" t="str">
        <f t="shared" si="180"/>
        <v xml:space="preserve"> </v>
      </c>
      <c r="BT44" s="18" t="str">
        <f t="shared" si="150"/>
        <v xml:space="preserve"> </v>
      </c>
      <c r="BU44" s="22">
        <v>18210</v>
      </c>
      <c r="BV44" s="22">
        <v>18210</v>
      </c>
      <c r="BW44" s="22">
        <v>2720</v>
      </c>
      <c r="BX44" s="18">
        <f t="shared" si="181"/>
        <v>1</v>
      </c>
      <c r="BY44" s="18" t="str">
        <f t="shared" si="132"/>
        <v>св.200</v>
      </c>
      <c r="BZ44" s="22">
        <v>0</v>
      </c>
      <c r="CA44" s="22">
        <v>0</v>
      </c>
      <c r="CB44" s="22"/>
      <c r="CC44" s="18" t="str">
        <f>IF(CA44&lt;=0," ",IF(BZ44&lt;=0," ",IF(CA44/BZ44*100&gt;200,"св.200",CA44/BZ44)))</f>
        <v xml:space="preserve"> </v>
      </c>
      <c r="CD44" s="18" t="str">
        <f t="shared" si="133"/>
        <v xml:space="preserve"> </v>
      </c>
      <c r="CE44" s="17">
        <v>0</v>
      </c>
      <c r="CF44" s="17">
        <v>0</v>
      </c>
      <c r="CG44" s="17">
        <v>0</v>
      </c>
      <c r="CH44" s="24" t="str">
        <f t="shared" si="134"/>
        <v xml:space="preserve"> </v>
      </c>
      <c r="CI44" s="18" t="str">
        <f t="shared" si="146"/>
        <v xml:space="preserve"> </v>
      </c>
      <c r="CJ44" s="22">
        <v>0</v>
      </c>
      <c r="CK44" s="22">
        <v>0</v>
      </c>
      <c r="CL44" s="22"/>
      <c r="CM44" s="18" t="str">
        <f t="shared" si="135"/>
        <v xml:space="preserve"> </v>
      </c>
      <c r="CN44" s="18" t="str">
        <f t="shared" si="136"/>
        <v xml:space="preserve"> </v>
      </c>
      <c r="CO44" s="22">
        <v>0</v>
      </c>
      <c r="CP44" s="22">
        <v>0</v>
      </c>
      <c r="CQ44" s="22"/>
      <c r="CR44" s="18" t="str">
        <f t="shared" si="137"/>
        <v xml:space="preserve"> </v>
      </c>
      <c r="CS44" s="18" t="str">
        <f t="shared" si="138"/>
        <v xml:space="preserve"> </v>
      </c>
      <c r="CT44" s="22">
        <v>0</v>
      </c>
      <c r="CU44" s="22">
        <v>0</v>
      </c>
      <c r="CV44" s="22"/>
      <c r="CW44" s="18" t="str">
        <f t="shared" si="139"/>
        <v xml:space="preserve"> </v>
      </c>
      <c r="CX44" s="18" t="str">
        <f t="shared" si="140"/>
        <v xml:space="preserve"> </v>
      </c>
      <c r="CY44" s="22">
        <v>0</v>
      </c>
      <c r="CZ44" s="22">
        <v>0</v>
      </c>
      <c r="DA44" s="22"/>
      <c r="DB44" s="18" t="str">
        <f t="shared" si="182"/>
        <v xml:space="preserve"> </v>
      </c>
      <c r="DC44" s="18" t="str">
        <f t="shared" si="141"/>
        <v xml:space="preserve"> </v>
      </c>
      <c r="DD44" s="22">
        <v>57994</v>
      </c>
      <c r="DE44" s="22">
        <v>57994</v>
      </c>
      <c r="DF44" s="22"/>
      <c r="DG44" s="18">
        <f t="shared" si="183"/>
        <v>1</v>
      </c>
      <c r="DH44" s="18" t="str">
        <f t="shared" si="142"/>
        <v xml:space="preserve"> </v>
      </c>
      <c r="DI44" s="22">
        <v>0</v>
      </c>
      <c r="DJ44" s="22"/>
      <c r="DK44" s="18" t="str">
        <f t="shared" si="143"/>
        <v xml:space="preserve"> </v>
      </c>
      <c r="DL44" s="22">
        <v>0</v>
      </c>
      <c r="DM44" s="22">
        <v>0</v>
      </c>
      <c r="DN44" s="22"/>
      <c r="DO44" s="18" t="str">
        <f t="shared" si="185"/>
        <v xml:space="preserve"> </v>
      </c>
      <c r="DP44" s="18" t="str">
        <f t="shared" si="144"/>
        <v xml:space="preserve"> </v>
      </c>
      <c r="DQ44" s="38">
        <v>27010</v>
      </c>
      <c r="DR44" s="38">
        <v>27010</v>
      </c>
      <c r="DS44" s="22">
        <v>34000</v>
      </c>
      <c r="DT44" s="18">
        <f t="shared" si="117"/>
        <v>1</v>
      </c>
      <c r="DU44" s="18">
        <f t="shared" si="163"/>
        <v>0.79441176470588237</v>
      </c>
    </row>
    <row r="45" spans="1:125" s="13" customFormat="1" ht="15.75" customHeight="1" outlineLevel="1" x14ac:dyDescent="0.25">
      <c r="A45" s="12">
        <f t="shared" si="190"/>
        <v>35</v>
      </c>
      <c r="B45" s="6" t="s">
        <v>5</v>
      </c>
      <c r="C45" s="17">
        <v>1046614.88</v>
      </c>
      <c r="D45" s="17">
        <v>1066184.55</v>
      </c>
      <c r="E45" s="17">
        <v>886907.71000000008</v>
      </c>
      <c r="F45" s="18">
        <f t="shared" si="186"/>
        <v>1.0186980620799124</v>
      </c>
      <c r="G45" s="18">
        <f t="shared" si="171"/>
        <v>1.2021369731919458</v>
      </c>
      <c r="H45" s="11">
        <v>659993.06000000006</v>
      </c>
      <c r="I45" s="11">
        <v>672572.21</v>
      </c>
      <c r="J45" s="11">
        <v>852319.71000000008</v>
      </c>
      <c r="K45" s="18">
        <f t="shared" si="188"/>
        <v>1.0190595185955438</v>
      </c>
      <c r="L45" s="18">
        <f t="shared" si="119"/>
        <v>0.78910789238934753</v>
      </c>
      <c r="M45" s="22">
        <v>38922.67</v>
      </c>
      <c r="N45" s="22">
        <v>43698.57</v>
      </c>
      <c r="O45" s="22">
        <v>30396.06</v>
      </c>
      <c r="P45" s="18">
        <f t="shared" si="172"/>
        <v>1.1227022709387615</v>
      </c>
      <c r="Q45" s="18">
        <f t="shared" si="120"/>
        <v>1.4376392861443226</v>
      </c>
      <c r="R45" s="22">
        <v>0</v>
      </c>
      <c r="S45" s="22">
        <v>0</v>
      </c>
      <c r="T45" s="22">
        <v>0</v>
      </c>
      <c r="U45" s="18" t="str">
        <f t="shared" si="173"/>
        <v xml:space="preserve"> </v>
      </c>
      <c r="V45" s="18" t="str">
        <f t="shared" si="189"/>
        <v xml:space="preserve"> </v>
      </c>
      <c r="W45" s="22">
        <v>0</v>
      </c>
      <c r="X45" s="22">
        <v>0</v>
      </c>
      <c r="Y45" s="22">
        <v>26547.3</v>
      </c>
      <c r="Z45" s="18" t="str">
        <f t="shared" si="174"/>
        <v xml:space="preserve"> </v>
      </c>
      <c r="AA45" s="18">
        <f t="shared" si="121"/>
        <v>0</v>
      </c>
      <c r="AB45" s="22">
        <v>90120.83</v>
      </c>
      <c r="AC45" s="22">
        <v>91019.29</v>
      </c>
      <c r="AD45" s="22">
        <v>179339.47</v>
      </c>
      <c r="AE45" s="18">
        <f t="shared" si="175"/>
        <v>1.0099695042755374</v>
      </c>
      <c r="AF45" s="18">
        <f t="shared" si="122"/>
        <v>0.50752514212292477</v>
      </c>
      <c r="AG45" s="22">
        <v>530549.56000000006</v>
      </c>
      <c r="AH45" s="22">
        <v>537554.35</v>
      </c>
      <c r="AI45" s="22">
        <v>614636.88</v>
      </c>
      <c r="AJ45" s="18">
        <f t="shared" si="176"/>
        <v>1.0132028947493612</v>
      </c>
      <c r="AK45" s="18">
        <f t="shared" si="123"/>
        <v>0.87458850500477614</v>
      </c>
      <c r="AL45" s="22">
        <v>400</v>
      </c>
      <c r="AM45" s="22">
        <v>300</v>
      </c>
      <c r="AN45" s="22">
        <v>1400</v>
      </c>
      <c r="AO45" s="18">
        <f t="shared" si="156"/>
        <v>0.75</v>
      </c>
      <c r="AP45" s="18">
        <f t="shared" si="124"/>
        <v>0.21428571428571427</v>
      </c>
      <c r="AQ45" s="7">
        <v>386621.82</v>
      </c>
      <c r="AR45" s="7">
        <v>393612.33999999997</v>
      </c>
      <c r="AS45" s="7">
        <v>34588</v>
      </c>
      <c r="AT45" s="18">
        <f t="shared" si="177"/>
        <v>1.018081028122003</v>
      </c>
      <c r="AU45" s="18" t="str">
        <f t="shared" si="125"/>
        <v>св.200</v>
      </c>
      <c r="AV45" s="22">
        <v>0</v>
      </c>
      <c r="AW45" s="22">
        <v>0</v>
      </c>
      <c r="AX45" s="22">
        <v>0</v>
      </c>
      <c r="AY45" s="18" t="str">
        <f t="shared" si="178"/>
        <v xml:space="preserve"> </v>
      </c>
      <c r="AZ45" s="18" t="str">
        <f t="shared" si="126"/>
        <v xml:space="preserve"> </v>
      </c>
      <c r="BA45" s="22">
        <v>0</v>
      </c>
      <c r="BB45" s="22">
        <v>0</v>
      </c>
      <c r="BC45" s="22"/>
      <c r="BD45" s="18" t="str">
        <f t="shared" si="127"/>
        <v xml:space="preserve"> </v>
      </c>
      <c r="BE45" s="18" t="str">
        <f t="shared" si="128"/>
        <v xml:space="preserve"> </v>
      </c>
      <c r="BF45" s="22">
        <v>0</v>
      </c>
      <c r="BG45" s="22">
        <v>0</v>
      </c>
      <c r="BH45" s="22"/>
      <c r="BI45" s="18" t="str">
        <f t="shared" si="179"/>
        <v xml:space="preserve"> </v>
      </c>
      <c r="BJ45" s="18" t="str">
        <f t="shared" si="129"/>
        <v xml:space="preserve"> </v>
      </c>
      <c r="BK45" s="22">
        <v>0</v>
      </c>
      <c r="BL45" s="22">
        <v>0</v>
      </c>
      <c r="BM45" s="22"/>
      <c r="BN45" s="18"/>
      <c r="BO45" s="18" t="str">
        <f t="shared" si="130"/>
        <v xml:space="preserve"> </v>
      </c>
      <c r="BP45" s="22">
        <v>0</v>
      </c>
      <c r="BQ45" s="22">
        <v>0</v>
      </c>
      <c r="BR45" s="22"/>
      <c r="BS45" s="18" t="str">
        <f t="shared" si="180"/>
        <v xml:space="preserve"> </v>
      </c>
      <c r="BT45" s="18" t="str">
        <f t="shared" si="150"/>
        <v xml:space="preserve"> </v>
      </c>
      <c r="BU45" s="22">
        <v>27621.82</v>
      </c>
      <c r="BV45" s="22">
        <v>34612.339999999997</v>
      </c>
      <c r="BW45" s="22">
        <v>34588</v>
      </c>
      <c r="BX45" s="18">
        <f t="shared" si="181"/>
        <v>1.2530796305239842</v>
      </c>
      <c r="BY45" s="18">
        <f>IF(BV45=0," ",IF(BV45/BW45*100&gt;200,"св.200",BV45/BW45))</f>
        <v>1.0007037122701514</v>
      </c>
      <c r="BZ45" s="22">
        <v>0</v>
      </c>
      <c r="CA45" s="22">
        <v>0</v>
      </c>
      <c r="CB45" s="22"/>
      <c r="CC45" s="18" t="str">
        <f t="shared" si="155"/>
        <v xml:space="preserve"> </v>
      </c>
      <c r="CD45" s="18" t="str">
        <f t="shared" si="133"/>
        <v xml:space="preserve"> </v>
      </c>
      <c r="CE45" s="17">
        <v>359000</v>
      </c>
      <c r="CF45" s="17">
        <v>359000</v>
      </c>
      <c r="CG45" s="17">
        <v>0</v>
      </c>
      <c r="CH45" s="24">
        <f t="shared" si="134"/>
        <v>1</v>
      </c>
      <c r="CI45" s="18" t="str">
        <f t="shared" si="146"/>
        <v xml:space="preserve"> </v>
      </c>
      <c r="CJ45" s="22">
        <v>0</v>
      </c>
      <c r="CK45" s="22">
        <v>0</v>
      </c>
      <c r="CL45" s="22"/>
      <c r="CM45" s="18" t="str">
        <f t="shared" si="135"/>
        <v xml:space="preserve"> </v>
      </c>
      <c r="CN45" s="18" t="str">
        <f t="shared" si="136"/>
        <v xml:space="preserve"> </v>
      </c>
      <c r="CO45" s="22">
        <v>359000</v>
      </c>
      <c r="CP45" s="22">
        <v>359000</v>
      </c>
      <c r="CQ45" s="22"/>
      <c r="CR45" s="18">
        <f t="shared" si="137"/>
        <v>1</v>
      </c>
      <c r="CS45" s="18" t="str">
        <f t="shared" si="138"/>
        <v xml:space="preserve"> </v>
      </c>
      <c r="CT45" s="22">
        <v>0</v>
      </c>
      <c r="CU45" s="22">
        <v>0</v>
      </c>
      <c r="CV45" s="22"/>
      <c r="CW45" s="18" t="str">
        <f t="shared" si="139"/>
        <v xml:space="preserve"> </v>
      </c>
      <c r="CX45" s="18" t="str">
        <f t="shared" si="140"/>
        <v xml:space="preserve"> </v>
      </c>
      <c r="CY45" s="22">
        <v>0</v>
      </c>
      <c r="CZ45" s="22">
        <v>0</v>
      </c>
      <c r="DA45" s="22"/>
      <c r="DB45" s="18" t="str">
        <f t="shared" si="182"/>
        <v xml:space="preserve"> </v>
      </c>
      <c r="DC45" s="18" t="str">
        <f t="shared" si="141"/>
        <v xml:space="preserve"> </v>
      </c>
      <c r="DD45" s="22">
        <v>0</v>
      </c>
      <c r="DE45" s="22">
        <v>0</v>
      </c>
      <c r="DF45" s="22"/>
      <c r="DG45" s="18" t="str">
        <f t="shared" si="183"/>
        <v xml:space="preserve"> </v>
      </c>
      <c r="DH45" s="18" t="str">
        <f t="shared" si="142"/>
        <v xml:space="preserve"> </v>
      </c>
      <c r="DI45" s="22">
        <v>0</v>
      </c>
      <c r="DJ45" s="22"/>
      <c r="DK45" s="18" t="str">
        <f t="shared" si="143"/>
        <v xml:space="preserve"> </v>
      </c>
      <c r="DL45" s="22">
        <v>0</v>
      </c>
      <c r="DM45" s="22">
        <v>0</v>
      </c>
      <c r="DN45" s="22"/>
      <c r="DO45" s="18" t="str">
        <f t="shared" si="185"/>
        <v xml:space="preserve"> </v>
      </c>
      <c r="DP45" s="18" t="str">
        <f t="shared" si="144"/>
        <v xml:space="preserve"> </v>
      </c>
      <c r="DQ45" s="38">
        <v>0</v>
      </c>
      <c r="DR45" s="38">
        <v>0</v>
      </c>
      <c r="DS45" s="22"/>
      <c r="DT45" s="18" t="str">
        <f t="shared" si="117"/>
        <v xml:space="preserve"> </v>
      </c>
      <c r="DU45" s="18" t="str">
        <f t="shared" si="163"/>
        <v xml:space="preserve"> </v>
      </c>
    </row>
    <row r="46" spans="1:125" s="13" customFormat="1" ht="15.75" customHeight="1" outlineLevel="1" x14ac:dyDescent="0.25">
      <c r="A46" s="12">
        <f t="shared" si="190"/>
        <v>36</v>
      </c>
      <c r="B46" s="6" t="s">
        <v>66</v>
      </c>
      <c r="C46" s="17">
        <v>841054.5</v>
      </c>
      <c r="D46" s="17">
        <v>808245.01</v>
      </c>
      <c r="E46" s="17">
        <v>870627.49000000011</v>
      </c>
      <c r="F46" s="18">
        <f t="shared" si="186"/>
        <v>0.96099005474674948</v>
      </c>
      <c r="G46" s="18">
        <f t="shared" si="171"/>
        <v>0.92834767944209973</v>
      </c>
      <c r="H46" s="11">
        <v>731402</v>
      </c>
      <c r="I46" s="11">
        <v>698592.51</v>
      </c>
      <c r="J46" s="11">
        <v>721771.82000000007</v>
      </c>
      <c r="K46" s="18">
        <f t="shared" si="188"/>
        <v>0.95514164577072524</v>
      </c>
      <c r="L46" s="18">
        <f t="shared" si="119"/>
        <v>0.9678855431069614</v>
      </c>
      <c r="M46" s="22">
        <v>41000</v>
      </c>
      <c r="N46" s="22">
        <v>41117.1</v>
      </c>
      <c r="O46" s="22">
        <v>32845.269999999997</v>
      </c>
      <c r="P46" s="18">
        <f t="shared" si="172"/>
        <v>1.0028560975609755</v>
      </c>
      <c r="Q46" s="18">
        <f t="shared" si="120"/>
        <v>1.2518423505119611</v>
      </c>
      <c r="R46" s="22">
        <v>0</v>
      </c>
      <c r="S46" s="22">
        <v>0</v>
      </c>
      <c r="T46" s="22">
        <v>0</v>
      </c>
      <c r="U46" s="18" t="str">
        <f t="shared" si="173"/>
        <v xml:space="preserve"> </v>
      </c>
      <c r="V46" s="18" t="str">
        <f t="shared" si="189"/>
        <v xml:space="preserve"> </v>
      </c>
      <c r="W46" s="22">
        <v>0</v>
      </c>
      <c r="X46" s="22">
        <v>0</v>
      </c>
      <c r="Y46" s="22"/>
      <c r="Z46" s="18" t="str">
        <f t="shared" si="174"/>
        <v xml:space="preserve"> </v>
      </c>
      <c r="AA46" s="18" t="str">
        <f t="shared" si="121"/>
        <v xml:space="preserve"> </v>
      </c>
      <c r="AB46" s="22">
        <v>49402</v>
      </c>
      <c r="AC46" s="22">
        <v>50002.64</v>
      </c>
      <c r="AD46" s="22">
        <v>52300.01</v>
      </c>
      <c r="AE46" s="18">
        <f t="shared" si="175"/>
        <v>1.0121582122181287</v>
      </c>
      <c r="AF46" s="18">
        <f t="shared" si="122"/>
        <v>0.95607323975655067</v>
      </c>
      <c r="AG46" s="22">
        <v>641000</v>
      </c>
      <c r="AH46" s="22">
        <v>607472.77</v>
      </c>
      <c r="AI46" s="22">
        <v>635326.54</v>
      </c>
      <c r="AJ46" s="18">
        <f t="shared" si="176"/>
        <v>0.94769542901716075</v>
      </c>
      <c r="AK46" s="18">
        <f t="shared" si="123"/>
        <v>0.95615834024500213</v>
      </c>
      <c r="AL46" s="22">
        <v>0</v>
      </c>
      <c r="AM46" s="22">
        <v>0</v>
      </c>
      <c r="AN46" s="22">
        <v>1300</v>
      </c>
      <c r="AO46" s="18" t="str">
        <f t="shared" si="156"/>
        <v xml:space="preserve"> </v>
      </c>
      <c r="AP46" s="18">
        <f t="shared" si="124"/>
        <v>0</v>
      </c>
      <c r="AQ46" s="7">
        <v>109652.5</v>
      </c>
      <c r="AR46" s="7">
        <v>109652.5</v>
      </c>
      <c r="AS46" s="7">
        <v>148855.67000000001</v>
      </c>
      <c r="AT46" s="18">
        <f t="shared" si="177"/>
        <v>1</v>
      </c>
      <c r="AU46" s="18">
        <f t="shared" si="125"/>
        <v>0.7366363672945746</v>
      </c>
      <c r="AV46" s="22">
        <v>0</v>
      </c>
      <c r="AW46" s="22">
        <v>0</v>
      </c>
      <c r="AX46" s="22">
        <v>0</v>
      </c>
      <c r="AY46" s="18" t="str">
        <f t="shared" si="178"/>
        <v xml:space="preserve"> </v>
      </c>
      <c r="AZ46" s="18" t="str">
        <f t="shared" si="126"/>
        <v xml:space="preserve"> </v>
      </c>
      <c r="BA46" s="22">
        <v>0</v>
      </c>
      <c r="BB46" s="22">
        <v>0</v>
      </c>
      <c r="BC46" s="22"/>
      <c r="BD46" s="18" t="str">
        <f t="shared" si="127"/>
        <v xml:space="preserve"> </v>
      </c>
      <c r="BE46" s="18" t="str">
        <f t="shared" si="128"/>
        <v xml:space="preserve"> </v>
      </c>
      <c r="BF46" s="22">
        <v>0</v>
      </c>
      <c r="BG46" s="22">
        <v>0</v>
      </c>
      <c r="BH46" s="22"/>
      <c r="BI46" s="18" t="str">
        <f t="shared" si="179"/>
        <v xml:space="preserve"> </v>
      </c>
      <c r="BJ46" s="18" t="str">
        <f t="shared" si="129"/>
        <v xml:space="preserve"> </v>
      </c>
      <c r="BK46" s="22">
        <v>0</v>
      </c>
      <c r="BL46" s="22">
        <v>0</v>
      </c>
      <c r="BM46" s="22"/>
      <c r="BN46" s="18"/>
      <c r="BO46" s="18" t="str">
        <f t="shared" si="130"/>
        <v xml:space="preserve"> </v>
      </c>
      <c r="BP46" s="22">
        <v>0</v>
      </c>
      <c r="BQ46" s="22">
        <v>0</v>
      </c>
      <c r="BR46" s="22"/>
      <c r="BS46" s="18" t="str">
        <f t="shared" si="180"/>
        <v xml:space="preserve"> </v>
      </c>
      <c r="BT46" s="18" t="str">
        <f t="shared" si="150"/>
        <v xml:space="preserve"> </v>
      </c>
      <c r="BU46" s="22">
        <v>37600</v>
      </c>
      <c r="BV46" s="22">
        <v>37600</v>
      </c>
      <c r="BW46" s="22">
        <v>3711.92</v>
      </c>
      <c r="BX46" s="18">
        <f t="shared" si="181"/>
        <v>1</v>
      </c>
      <c r="BY46" s="18" t="str">
        <f t="shared" si="132"/>
        <v>св.200</v>
      </c>
      <c r="BZ46" s="22">
        <v>0</v>
      </c>
      <c r="CA46" s="22">
        <v>0</v>
      </c>
      <c r="CB46" s="22">
        <v>145143.75</v>
      </c>
      <c r="CC46" s="18" t="str">
        <f t="shared" si="155"/>
        <v xml:space="preserve"> </v>
      </c>
      <c r="CD46" s="18">
        <f t="shared" si="133"/>
        <v>0</v>
      </c>
      <c r="CE46" s="17">
        <v>0</v>
      </c>
      <c r="CF46" s="17">
        <v>0</v>
      </c>
      <c r="CG46" s="17">
        <v>0</v>
      </c>
      <c r="CH46" s="24" t="str">
        <f t="shared" si="134"/>
        <v xml:space="preserve"> </v>
      </c>
      <c r="CI46" s="18" t="str">
        <f t="shared" si="146"/>
        <v xml:space="preserve"> </v>
      </c>
      <c r="CJ46" s="22">
        <v>0</v>
      </c>
      <c r="CK46" s="22">
        <v>0</v>
      </c>
      <c r="CL46" s="22"/>
      <c r="CM46" s="18" t="str">
        <f t="shared" si="135"/>
        <v xml:space="preserve"> </v>
      </c>
      <c r="CN46" s="18" t="str">
        <f t="shared" si="136"/>
        <v xml:space="preserve"> </v>
      </c>
      <c r="CO46" s="22">
        <v>0</v>
      </c>
      <c r="CP46" s="22">
        <v>0</v>
      </c>
      <c r="CQ46" s="22"/>
      <c r="CR46" s="18" t="str">
        <f t="shared" si="137"/>
        <v xml:space="preserve"> </v>
      </c>
      <c r="CS46" s="18" t="str">
        <f t="shared" si="138"/>
        <v xml:space="preserve"> </v>
      </c>
      <c r="CT46" s="22">
        <v>0</v>
      </c>
      <c r="CU46" s="22">
        <v>0</v>
      </c>
      <c r="CV46" s="22"/>
      <c r="CW46" s="18" t="str">
        <f t="shared" si="139"/>
        <v xml:space="preserve"> </v>
      </c>
      <c r="CX46" s="18" t="str">
        <f t="shared" si="140"/>
        <v xml:space="preserve"> </v>
      </c>
      <c r="CY46" s="22">
        <v>0</v>
      </c>
      <c r="CZ46" s="22">
        <v>0</v>
      </c>
      <c r="DA46" s="22"/>
      <c r="DB46" s="18" t="str">
        <f t="shared" si="182"/>
        <v xml:space="preserve"> </v>
      </c>
      <c r="DC46" s="18" t="str">
        <f t="shared" si="141"/>
        <v xml:space="preserve"> </v>
      </c>
      <c r="DD46" s="22">
        <v>37002.5</v>
      </c>
      <c r="DE46" s="22">
        <v>37002.5</v>
      </c>
      <c r="DF46" s="22"/>
      <c r="DG46" s="18">
        <f t="shared" si="183"/>
        <v>1</v>
      </c>
      <c r="DH46" s="18" t="str">
        <f t="shared" si="142"/>
        <v xml:space="preserve"> </v>
      </c>
      <c r="DI46" s="22">
        <v>0</v>
      </c>
      <c r="DJ46" s="22"/>
      <c r="DK46" s="18" t="str">
        <f t="shared" si="143"/>
        <v xml:space="preserve"> </v>
      </c>
      <c r="DL46" s="22">
        <v>0</v>
      </c>
      <c r="DM46" s="22">
        <v>0</v>
      </c>
      <c r="DN46" s="22"/>
      <c r="DO46" s="18" t="str">
        <f t="shared" si="185"/>
        <v xml:space="preserve"> </v>
      </c>
      <c r="DP46" s="18" t="str">
        <f t="shared" si="144"/>
        <v xml:space="preserve"> </v>
      </c>
      <c r="DQ46" s="38">
        <v>35050</v>
      </c>
      <c r="DR46" s="38">
        <v>35050</v>
      </c>
      <c r="DS46" s="22"/>
      <c r="DT46" s="18">
        <f t="shared" si="117"/>
        <v>1</v>
      </c>
      <c r="DU46" s="18" t="str">
        <f t="shared" si="163"/>
        <v xml:space="preserve"> </v>
      </c>
    </row>
    <row r="47" spans="1:125" s="54" customFormat="1" ht="15.75" x14ac:dyDescent="0.2">
      <c r="A47" s="57"/>
      <c r="B47" s="49" t="s">
        <v>141</v>
      </c>
      <c r="C47" s="55">
        <f>SUM(C48:C54)</f>
        <v>108754551.32000001</v>
      </c>
      <c r="D47" s="55">
        <f t="shared" ref="D47" si="191">SUM(D48:D54)</f>
        <v>111532161.67999999</v>
      </c>
      <c r="E47" s="55">
        <v>90069018.640000001</v>
      </c>
      <c r="F47" s="51">
        <f t="shared" si="186"/>
        <v>1.0255401758021798</v>
      </c>
      <c r="G47" s="51">
        <f t="shared" si="171"/>
        <v>1.2382966236790784</v>
      </c>
      <c r="H47" s="50">
        <v>92263704.909999996</v>
      </c>
      <c r="I47" s="50">
        <v>94986258.340000033</v>
      </c>
      <c r="J47" s="50">
        <v>83332683.290000007</v>
      </c>
      <c r="K47" s="51">
        <f t="shared" si="188"/>
        <v>1.0295083904624878</v>
      </c>
      <c r="L47" s="51">
        <f t="shared" si="119"/>
        <v>1.1398439914558525</v>
      </c>
      <c r="M47" s="50">
        <f>SUM(M48:M54)</f>
        <v>77184308.299999997</v>
      </c>
      <c r="N47" s="50">
        <v>79492522.530000001</v>
      </c>
      <c r="O47" s="50">
        <v>71137627.989999995</v>
      </c>
      <c r="P47" s="51">
        <f t="shared" si="172"/>
        <v>1.0299052266042008</v>
      </c>
      <c r="Q47" s="51">
        <f t="shared" si="120"/>
        <v>1.1174469092668438</v>
      </c>
      <c r="R47" s="50">
        <f>SUM(R48:R54)</f>
        <v>2128640</v>
      </c>
      <c r="S47" s="50">
        <f>SUM(S48:S54)</f>
        <v>2456319.6800000002</v>
      </c>
      <c r="T47" s="50">
        <f>SUM(T48:T54)</f>
        <v>2056530.58</v>
      </c>
      <c r="U47" s="51">
        <f t="shared" si="173"/>
        <v>1.1539385147324115</v>
      </c>
      <c r="V47" s="51">
        <f t="shared" si="148"/>
        <v>1.1943997837367437</v>
      </c>
      <c r="W47" s="50">
        <f>SUM(W48:W54)</f>
        <v>1594147.54</v>
      </c>
      <c r="X47" s="50">
        <f>SUM(X48:X54)</f>
        <v>1593296.99</v>
      </c>
      <c r="Y47" s="50">
        <v>730285.03</v>
      </c>
      <c r="Z47" s="51">
        <f t="shared" si="174"/>
        <v>0.99946645465450457</v>
      </c>
      <c r="AA47" s="51" t="str">
        <f t="shared" si="121"/>
        <v>св.200</v>
      </c>
      <c r="AB47" s="50">
        <v>1673033.55</v>
      </c>
      <c r="AC47" s="50">
        <v>1752662.36</v>
      </c>
      <c r="AD47" s="50">
        <f>SUM(AD48:AD54)</f>
        <v>2102613.3699999996</v>
      </c>
      <c r="AE47" s="51">
        <f t="shared" si="175"/>
        <v>1.0475954651357708</v>
      </c>
      <c r="AF47" s="51">
        <f t="shared" si="122"/>
        <v>0.83356378543336307</v>
      </c>
      <c r="AG47" s="50">
        <v>9669725.5199999996</v>
      </c>
      <c r="AH47" s="50">
        <v>9682606.7800000012</v>
      </c>
      <c r="AI47" s="50">
        <f>SUM(AI48:AI54)</f>
        <v>7279626.3200000012</v>
      </c>
      <c r="AJ47" s="51">
        <f t="shared" si="176"/>
        <v>1.0013321226102394</v>
      </c>
      <c r="AK47" s="51">
        <f t="shared" si="123"/>
        <v>1.3300966772701046</v>
      </c>
      <c r="AL47" s="50">
        <v>13850</v>
      </c>
      <c r="AM47" s="50">
        <v>8850</v>
      </c>
      <c r="AN47" s="50">
        <f>SUM(AN48:AN54)</f>
        <v>26000</v>
      </c>
      <c r="AO47" s="51">
        <f t="shared" si="156"/>
        <v>0.63898916967509023</v>
      </c>
      <c r="AP47" s="51">
        <f t="shared" si="124"/>
        <v>0.3403846153846154</v>
      </c>
      <c r="AQ47" s="50">
        <v>16490846.410000002</v>
      </c>
      <c r="AR47" s="50">
        <v>16545903.34</v>
      </c>
      <c r="AS47" s="50">
        <v>6736335.3500000006</v>
      </c>
      <c r="AT47" s="51">
        <f t="shared" si="177"/>
        <v>1.0033386357880705</v>
      </c>
      <c r="AU47" s="51" t="str">
        <f t="shared" si="125"/>
        <v>св.200</v>
      </c>
      <c r="AV47" s="50">
        <v>600000</v>
      </c>
      <c r="AW47" s="50">
        <v>510837.61</v>
      </c>
      <c r="AX47" s="50">
        <v>525566.31000000006</v>
      </c>
      <c r="AY47" s="51">
        <f t="shared" si="178"/>
        <v>0.85139601666666664</v>
      </c>
      <c r="AZ47" s="51">
        <f t="shared" si="126"/>
        <v>0.97197556289329112</v>
      </c>
      <c r="BA47" s="50">
        <v>3342623.97</v>
      </c>
      <c r="BB47" s="50">
        <v>3341861.3200000003</v>
      </c>
      <c r="BC47" s="50">
        <v>439895.98000000004</v>
      </c>
      <c r="BD47" s="51">
        <f t="shared" si="127"/>
        <v>0.99977184092292626</v>
      </c>
      <c r="BE47" s="51" t="str">
        <f t="shared" si="128"/>
        <v>св.200</v>
      </c>
      <c r="BF47" s="50">
        <v>105800</v>
      </c>
      <c r="BG47" s="50">
        <v>92007.93</v>
      </c>
      <c r="BH47" s="50">
        <v>122193.14000000001</v>
      </c>
      <c r="BI47" s="51">
        <f t="shared" si="179"/>
        <v>0.86964017013232509</v>
      </c>
      <c r="BJ47" s="51">
        <f t="shared" si="129"/>
        <v>0.75297132064860584</v>
      </c>
      <c r="BK47" s="50">
        <v>15350</v>
      </c>
      <c r="BL47" s="50">
        <v>25458.719999999998</v>
      </c>
      <c r="BM47" s="50">
        <v>95145.38</v>
      </c>
      <c r="BN47" s="51">
        <f t="shared" ref="BN47:BN62" si="192">IF(BL47&lt;=0," ",IF(BK47&lt;=0," ",IF(BL47/BK47*100&gt;200,"СВ.200",BL47/BK47)))</f>
        <v>1.6585485342019541</v>
      </c>
      <c r="BO47" s="51">
        <f t="shared" si="130"/>
        <v>0.26757704893290662</v>
      </c>
      <c r="BP47" s="50">
        <v>884786.88</v>
      </c>
      <c r="BQ47" s="50">
        <v>905247.31</v>
      </c>
      <c r="BR47" s="50">
        <v>904922.29999999993</v>
      </c>
      <c r="BS47" s="51">
        <f t="shared" si="180"/>
        <v>1.0231246986845013</v>
      </c>
      <c r="BT47" s="51">
        <f t="shared" si="150"/>
        <v>1.0003591579078117</v>
      </c>
      <c r="BU47" s="50">
        <v>318209.28000000003</v>
      </c>
      <c r="BV47" s="50">
        <v>355744.93000000005</v>
      </c>
      <c r="BW47" s="50">
        <v>207562.8</v>
      </c>
      <c r="BX47" s="51">
        <f t="shared" si="181"/>
        <v>1.1179590048410908</v>
      </c>
      <c r="BY47" s="51">
        <f t="shared" si="132"/>
        <v>1.7139146802798964</v>
      </c>
      <c r="BZ47" s="50">
        <v>118200</v>
      </c>
      <c r="CA47" s="50">
        <v>54200</v>
      </c>
      <c r="CB47" s="50">
        <v>1119483.6000000001</v>
      </c>
      <c r="CC47" s="51">
        <f t="shared" si="155"/>
        <v>0.45854483925549916</v>
      </c>
      <c r="CD47" s="51">
        <f t="shared" si="133"/>
        <v>4.8415179999063848E-2</v>
      </c>
      <c r="CE47" s="55">
        <v>10912995</v>
      </c>
      <c r="CF47" s="55">
        <v>10917194.800000001</v>
      </c>
      <c r="CG47" s="55">
        <v>3051071.57</v>
      </c>
      <c r="CH47" s="51">
        <f t="shared" si="134"/>
        <v>1.0003848439406415</v>
      </c>
      <c r="CI47" s="51" t="str">
        <f t="shared" si="146"/>
        <v>св.200</v>
      </c>
      <c r="CJ47" s="50">
        <v>555000</v>
      </c>
      <c r="CK47" s="50">
        <v>559260.93000000005</v>
      </c>
      <c r="CL47" s="50">
        <v>256767.79</v>
      </c>
      <c r="CM47" s="51">
        <f t="shared" si="135"/>
        <v>1.0076773513513515</v>
      </c>
      <c r="CN47" s="51" t="str">
        <f t="shared" si="136"/>
        <v>св.200</v>
      </c>
      <c r="CO47" s="50">
        <v>10357995</v>
      </c>
      <c r="CP47" s="50">
        <v>10357933.870000001</v>
      </c>
      <c r="CQ47" s="50">
        <v>2794303.78</v>
      </c>
      <c r="CR47" s="51">
        <f t="shared" si="137"/>
        <v>0.9999940982786728</v>
      </c>
      <c r="CS47" s="51" t="str">
        <f t="shared" si="138"/>
        <v>св.200</v>
      </c>
      <c r="CT47" s="50">
        <v>0</v>
      </c>
      <c r="CU47" s="50">
        <v>0</v>
      </c>
      <c r="CV47" s="50">
        <v>0</v>
      </c>
      <c r="CW47" s="53" t="str">
        <f t="shared" si="139"/>
        <v xml:space="preserve"> </v>
      </c>
      <c r="CX47" s="53" t="str">
        <f t="shared" si="140"/>
        <v xml:space="preserve"> </v>
      </c>
      <c r="CY47" s="50">
        <v>0</v>
      </c>
      <c r="CZ47" s="50">
        <v>0</v>
      </c>
      <c r="DA47" s="50">
        <v>0</v>
      </c>
      <c r="DB47" s="51" t="str">
        <f t="shared" si="182"/>
        <v xml:space="preserve"> </v>
      </c>
      <c r="DC47" s="51" t="str">
        <f t="shared" si="141"/>
        <v xml:space="preserve"> </v>
      </c>
      <c r="DD47" s="50">
        <v>94149.86</v>
      </c>
      <c r="DE47" s="50">
        <v>94149.86</v>
      </c>
      <c r="DF47" s="50">
        <v>114305.22</v>
      </c>
      <c r="DG47" s="51">
        <f t="shared" si="183"/>
        <v>1</v>
      </c>
      <c r="DH47" s="51">
        <f>IF(DE47=0," ",IF(DE47/DF47*100&gt;200,"св.200",DE47/DF47))</f>
        <v>0.82367069500413015</v>
      </c>
      <c r="DI47" s="50">
        <v>149573.6</v>
      </c>
      <c r="DJ47" s="50">
        <v>1926.4</v>
      </c>
      <c r="DK47" s="51" t="str">
        <f>IF(DI47=0," ",IF(DI47/DJ47*100&gt;200,"св.200",DI47/DJ47))</f>
        <v>св.200</v>
      </c>
      <c r="DL47" s="50">
        <v>0</v>
      </c>
      <c r="DM47" s="50">
        <v>0</v>
      </c>
      <c r="DN47" s="50">
        <v>56854.2</v>
      </c>
      <c r="DO47" s="51" t="str">
        <f t="shared" si="185"/>
        <v xml:space="preserve"> </v>
      </c>
      <c r="DP47" s="51">
        <f t="shared" si="144"/>
        <v>0</v>
      </c>
      <c r="DQ47" s="50">
        <v>97821.42</v>
      </c>
      <c r="DR47" s="50">
        <v>97821.42</v>
      </c>
      <c r="DS47" s="50">
        <v>97408.45</v>
      </c>
      <c r="DT47" s="51">
        <f t="shared" si="117"/>
        <v>1</v>
      </c>
      <c r="DU47" s="51">
        <f t="shared" si="163"/>
        <v>1.0042395705916685</v>
      </c>
    </row>
    <row r="48" spans="1:125" s="13" customFormat="1" ht="15" customHeight="1" outlineLevel="1" x14ac:dyDescent="0.25">
      <c r="A48" s="12">
        <v>37</v>
      </c>
      <c r="B48" s="6" t="s">
        <v>1</v>
      </c>
      <c r="C48" s="17">
        <v>83026320.799999997</v>
      </c>
      <c r="D48" s="17">
        <v>85239097.379999995</v>
      </c>
      <c r="E48" s="17">
        <v>76476294.200000003</v>
      </c>
      <c r="F48" s="18">
        <f t="shared" si="186"/>
        <v>1.026651507120619</v>
      </c>
      <c r="G48" s="18">
        <f t="shared" si="171"/>
        <v>1.1145819534231562</v>
      </c>
      <c r="H48" s="11">
        <v>80518540.239999995</v>
      </c>
      <c r="I48" s="11">
        <v>82768330.76000002</v>
      </c>
      <c r="J48" s="11">
        <v>74022325.010000005</v>
      </c>
      <c r="K48" s="18">
        <f t="shared" si="188"/>
        <v>1.0279412730694586</v>
      </c>
      <c r="L48" s="18">
        <f t="shared" si="119"/>
        <v>1.1181536212057441</v>
      </c>
      <c r="M48" s="22">
        <v>73872320</v>
      </c>
      <c r="N48" s="22">
        <v>75711284.150000006</v>
      </c>
      <c r="O48" s="22">
        <v>67858312.549999997</v>
      </c>
      <c r="P48" s="18">
        <f t="shared" si="172"/>
        <v>1.0248938188214476</v>
      </c>
      <c r="Q48" s="18">
        <f t="shared" si="120"/>
        <v>1.1157260076901221</v>
      </c>
      <c r="R48" s="22">
        <v>2128640</v>
      </c>
      <c r="S48" s="22">
        <v>2456319.6800000002</v>
      </c>
      <c r="T48" s="22">
        <v>2056530.58</v>
      </c>
      <c r="U48" s="18">
        <f t="shared" si="173"/>
        <v>1.1539385147324115</v>
      </c>
      <c r="V48" s="18">
        <f t="shared" si="148"/>
        <v>1.1943997837367437</v>
      </c>
      <c r="W48" s="22">
        <v>1780.24</v>
      </c>
      <c r="X48" s="22">
        <v>1786.79</v>
      </c>
      <c r="Y48" s="22">
        <v>1765.58</v>
      </c>
      <c r="Z48" s="18">
        <f t="shared" si="174"/>
        <v>1.0036792791983102</v>
      </c>
      <c r="AA48" s="18">
        <f t="shared" si="121"/>
        <v>1.0120130495361297</v>
      </c>
      <c r="AB48" s="22">
        <v>950000</v>
      </c>
      <c r="AC48" s="22">
        <v>1013532.24</v>
      </c>
      <c r="AD48" s="22">
        <v>1182601.93</v>
      </c>
      <c r="AE48" s="18">
        <f t="shared" si="175"/>
        <v>1.0668760421052632</v>
      </c>
      <c r="AF48" s="18">
        <f t="shared" si="122"/>
        <v>0.85703584129953181</v>
      </c>
      <c r="AG48" s="22">
        <v>3565800</v>
      </c>
      <c r="AH48" s="22">
        <v>3585407.9</v>
      </c>
      <c r="AI48" s="22">
        <v>2923114.37</v>
      </c>
      <c r="AJ48" s="18">
        <f t="shared" si="176"/>
        <v>1.0054988782320937</v>
      </c>
      <c r="AK48" s="18">
        <f t="shared" si="123"/>
        <v>1.2265711998124793</v>
      </c>
      <c r="AL48" s="22">
        <v>0</v>
      </c>
      <c r="AM48" s="22">
        <v>0</v>
      </c>
      <c r="AN48" s="22">
        <v>0</v>
      </c>
      <c r="AO48" s="18" t="str">
        <f t="shared" si="156"/>
        <v xml:space="preserve"> </v>
      </c>
      <c r="AP48" s="18" t="str">
        <f t="shared" si="124"/>
        <v xml:space="preserve"> </v>
      </c>
      <c r="AQ48" s="7">
        <v>2507780.56</v>
      </c>
      <c r="AR48" s="7">
        <v>2470766.6199999996</v>
      </c>
      <c r="AS48" s="7">
        <v>2453969.19</v>
      </c>
      <c r="AT48" s="18">
        <f t="shared" si="177"/>
        <v>0.98524035930799292</v>
      </c>
      <c r="AU48" s="18">
        <f t="shared" si="125"/>
        <v>1.0068450044395219</v>
      </c>
      <c r="AV48" s="22">
        <v>600000</v>
      </c>
      <c r="AW48" s="22">
        <v>510837.61</v>
      </c>
      <c r="AX48" s="22">
        <v>525566.31000000006</v>
      </c>
      <c r="AY48" s="18">
        <f t="shared" si="178"/>
        <v>0.85139601666666664</v>
      </c>
      <c r="AZ48" s="18">
        <f t="shared" si="126"/>
        <v>0.97197556289329112</v>
      </c>
      <c r="BA48" s="22">
        <v>255800</v>
      </c>
      <c r="BB48" s="22">
        <v>255797.86</v>
      </c>
      <c r="BC48" s="22">
        <v>154167.07999999999</v>
      </c>
      <c r="BD48" s="18">
        <f t="shared" si="127"/>
        <v>0.99999163408913205</v>
      </c>
      <c r="BE48" s="18">
        <f t="shared" si="128"/>
        <v>1.659224913645637</v>
      </c>
      <c r="BF48" s="22">
        <v>65500</v>
      </c>
      <c r="BG48" s="22">
        <v>65781.53</v>
      </c>
      <c r="BH48" s="22">
        <v>99941.82</v>
      </c>
      <c r="BI48" s="18">
        <f t="shared" si="179"/>
        <v>1.0042981679389313</v>
      </c>
      <c r="BJ48" s="18">
        <f t="shared" si="129"/>
        <v>0.65819823973587832</v>
      </c>
      <c r="BK48" s="22">
        <v>0</v>
      </c>
      <c r="BL48" s="22">
        <v>0</v>
      </c>
      <c r="BM48" s="22"/>
      <c r="BN48" s="18" t="str">
        <f t="shared" si="192"/>
        <v xml:space="preserve"> </v>
      </c>
      <c r="BO48" s="18" t="str">
        <f t="shared" si="130"/>
        <v xml:space="preserve"> </v>
      </c>
      <c r="BP48" s="22">
        <v>650000</v>
      </c>
      <c r="BQ48" s="22">
        <v>697608.13</v>
      </c>
      <c r="BR48" s="22">
        <v>686637.84</v>
      </c>
      <c r="BS48" s="18">
        <f t="shared" si="180"/>
        <v>1.0732432769230769</v>
      </c>
      <c r="BT48" s="18">
        <f t="shared" si="150"/>
        <v>1.015976821201698</v>
      </c>
      <c r="BU48" s="22">
        <v>275509.28000000003</v>
      </c>
      <c r="BV48" s="22">
        <v>275509.28000000003</v>
      </c>
      <c r="BW48" s="22">
        <v>29898.53</v>
      </c>
      <c r="BX48" s="18">
        <f t="shared" si="181"/>
        <v>1</v>
      </c>
      <c r="BY48" s="18" t="str">
        <f t="shared" si="132"/>
        <v>св.200</v>
      </c>
      <c r="BZ48" s="22">
        <v>0</v>
      </c>
      <c r="CA48" s="22">
        <v>0</v>
      </c>
      <c r="CB48" s="22">
        <v>495283.6</v>
      </c>
      <c r="CC48" s="18" t="str">
        <f t="shared" si="155"/>
        <v xml:space="preserve"> </v>
      </c>
      <c r="CD48" s="18">
        <f t="shared" si="133"/>
        <v>0</v>
      </c>
      <c r="CE48" s="17">
        <v>555000</v>
      </c>
      <c r="CF48" s="17">
        <v>559260.93000000005</v>
      </c>
      <c r="CG48" s="17">
        <v>256767.79</v>
      </c>
      <c r="CH48" s="18">
        <f t="shared" si="134"/>
        <v>1.0076773513513515</v>
      </c>
      <c r="CI48" s="18" t="str">
        <f t="shared" si="146"/>
        <v>св.200</v>
      </c>
      <c r="CJ48" s="22">
        <v>555000</v>
      </c>
      <c r="CK48" s="22">
        <v>559260.93000000005</v>
      </c>
      <c r="CL48" s="22">
        <v>256767.79</v>
      </c>
      <c r="CM48" s="18">
        <f t="shared" si="135"/>
        <v>1.0076773513513515</v>
      </c>
      <c r="CN48" s="18" t="str">
        <f t="shared" si="136"/>
        <v>св.200</v>
      </c>
      <c r="CO48" s="22">
        <v>0</v>
      </c>
      <c r="CP48" s="22">
        <v>0</v>
      </c>
      <c r="CQ48" s="22"/>
      <c r="CR48" s="18" t="str">
        <f t="shared" si="137"/>
        <v xml:space="preserve"> </v>
      </c>
      <c r="CS48" s="18" t="str">
        <f t="shared" si="138"/>
        <v xml:space="preserve"> </v>
      </c>
      <c r="CT48" s="22">
        <v>0</v>
      </c>
      <c r="CU48" s="22">
        <v>0</v>
      </c>
      <c r="CV48" s="22"/>
      <c r="CW48" s="18" t="str">
        <f t="shared" si="139"/>
        <v xml:space="preserve"> </v>
      </c>
      <c r="CX48" s="18" t="str">
        <f t="shared" si="140"/>
        <v xml:space="preserve"> </v>
      </c>
      <c r="CY48" s="22">
        <v>0</v>
      </c>
      <c r="CZ48" s="22">
        <v>0</v>
      </c>
      <c r="DA48" s="22"/>
      <c r="DB48" s="18" t="str">
        <f t="shared" si="182"/>
        <v xml:space="preserve"> </v>
      </c>
      <c r="DC48" s="18" t="str">
        <f t="shared" si="141"/>
        <v xml:space="preserve"> </v>
      </c>
      <c r="DD48" s="22">
        <v>94149.86</v>
      </c>
      <c r="DE48" s="22">
        <v>94149.86</v>
      </c>
      <c r="DF48" s="22">
        <v>114305.22</v>
      </c>
      <c r="DG48" s="18">
        <f t="shared" si="183"/>
        <v>1</v>
      </c>
      <c r="DH48" s="18">
        <f>IF(DE48=0," ",IF(DE48/DF48*100&gt;200,"св.200",DE48/DF48))</f>
        <v>0.82367069500413015</v>
      </c>
      <c r="DI48" s="22">
        <v>0</v>
      </c>
      <c r="DJ48" s="22"/>
      <c r="DK48" s="18" t="str">
        <f t="shared" si="143"/>
        <v xml:space="preserve"> </v>
      </c>
      <c r="DL48" s="22">
        <v>0</v>
      </c>
      <c r="DM48" s="22">
        <v>0</v>
      </c>
      <c r="DN48" s="22">
        <v>50000</v>
      </c>
      <c r="DO48" s="18" t="str">
        <f t="shared" si="185"/>
        <v xml:space="preserve"> </v>
      </c>
      <c r="DP48" s="18">
        <f t="shared" si="144"/>
        <v>0</v>
      </c>
      <c r="DQ48" s="38">
        <v>11821.42</v>
      </c>
      <c r="DR48" s="38">
        <v>11821.42</v>
      </c>
      <c r="DS48" s="22">
        <v>41401</v>
      </c>
      <c r="DT48" s="18">
        <f t="shared" si="117"/>
        <v>1</v>
      </c>
      <c r="DU48" s="18">
        <f t="shared" si="163"/>
        <v>0.28553464892152364</v>
      </c>
    </row>
    <row r="49" spans="1:125" s="13" customFormat="1" ht="15.75" customHeight="1" outlineLevel="1" x14ac:dyDescent="0.25">
      <c r="A49" s="12">
        <f>A48+1</f>
        <v>38</v>
      </c>
      <c r="B49" s="6" t="s">
        <v>71</v>
      </c>
      <c r="C49" s="17">
        <v>11669545.48</v>
      </c>
      <c r="D49" s="17">
        <v>11669545.48</v>
      </c>
      <c r="E49" s="17">
        <v>3615611.59</v>
      </c>
      <c r="F49" s="18">
        <f t="shared" si="186"/>
        <v>1</v>
      </c>
      <c r="G49" s="18" t="str">
        <f t="shared" si="171"/>
        <v>св.200</v>
      </c>
      <c r="H49" s="11">
        <v>846914.66999999993</v>
      </c>
      <c r="I49" s="11">
        <v>846914.66999999993</v>
      </c>
      <c r="J49" s="11">
        <v>553692.65</v>
      </c>
      <c r="K49" s="18">
        <f t="shared" si="188"/>
        <v>1</v>
      </c>
      <c r="L49" s="18">
        <f t="shared" si="119"/>
        <v>1.5295754241996888</v>
      </c>
      <c r="M49" s="22">
        <v>113988.3</v>
      </c>
      <c r="N49" s="22">
        <v>113988.3</v>
      </c>
      <c r="O49" s="22">
        <v>95453.3</v>
      </c>
      <c r="P49" s="18">
        <f t="shared" si="172"/>
        <v>1</v>
      </c>
      <c r="Q49" s="18">
        <f t="shared" si="120"/>
        <v>1.194178724046209</v>
      </c>
      <c r="R49" s="22">
        <v>0</v>
      </c>
      <c r="S49" s="22">
        <v>0</v>
      </c>
      <c r="T49" s="22">
        <v>0</v>
      </c>
      <c r="U49" s="18" t="str">
        <f>IF(S49&lt;=0," ",IF(R49&lt;=0," ",IF(S49/R49*100&gt;200,"СВ.200",S49/R49)))</f>
        <v xml:space="preserve"> </v>
      </c>
      <c r="V49" s="18" t="str">
        <f t="shared" ref="V49:V54" si="193">IF(S49=0," ",IF(S49/T49*100&gt;200,"св.200",S49/T49))</f>
        <v xml:space="preserve"> </v>
      </c>
      <c r="W49" s="22">
        <v>23367.3</v>
      </c>
      <c r="X49" s="22">
        <v>23367.3</v>
      </c>
      <c r="Y49" s="22">
        <v>148</v>
      </c>
      <c r="Z49" s="18">
        <f t="shared" si="174"/>
        <v>1</v>
      </c>
      <c r="AA49" s="18" t="str">
        <f t="shared" si="121"/>
        <v>св.200</v>
      </c>
      <c r="AB49" s="22">
        <v>89033.55</v>
      </c>
      <c r="AC49" s="22">
        <v>89033.55</v>
      </c>
      <c r="AD49" s="22">
        <v>68564.67</v>
      </c>
      <c r="AE49" s="18">
        <f t="shared" si="175"/>
        <v>1</v>
      </c>
      <c r="AF49" s="18">
        <f t="shared" si="122"/>
        <v>1.298533924249909</v>
      </c>
      <c r="AG49" s="22">
        <v>619925.52</v>
      </c>
      <c r="AH49" s="22">
        <v>619925.52</v>
      </c>
      <c r="AI49" s="22">
        <v>386226.68</v>
      </c>
      <c r="AJ49" s="18">
        <f t="shared" si="176"/>
        <v>1</v>
      </c>
      <c r="AK49" s="18">
        <f t="shared" si="123"/>
        <v>1.6050820725279777</v>
      </c>
      <c r="AL49" s="22">
        <v>600</v>
      </c>
      <c r="AM49" s="22">
        <v>600</v>
      </c>
      <c r="AN49" s="22">
        <v>3300</v>
      </c>
      <c r="AO49" s="18">
        <f t="shared" si="156"/>
        <v>1</v>
      </c>
      <c r="AP49" s="18">
        <f t="shared" si="124"/>
        <v>0.18181818181818182</v>
      </c>
      <c r="AQ49" s="7">
        <v>10822630.810000001</v>
      </c>
      <c r="AR49" s="7">
        <v>10822630.810000001</v>
      </c>
      <c r="AS49" s="7">
        <v>3061918.94</v>
      </c>
      <c r="AT49" s="18">
        <f t="shared" si="177"/>
        <v>1</v>
      </c>
      <c r="AU49" s="18" t="str">
        <f t="shared" si="125"/>
        <v>св.200</v>
      </c>
      <c r="AV49" s="22">
        <v>0</v>
      </c>
      <c r="AW49" s="22">
        <v>0</v>
      </c>
      <c r="AX49" s="22">
        <v>0</v>
      </c>
      <c r="AY49" s="18" t="str">
        <f>IF(AW49&lt;=0," ",IF(AV49&lt;=0," ",IF(AW49/AV49*100&gt;200,"СВ.200",AW49/AV49)))</f>
        <v xml:space="preserve"> </v>
      </c>
      <c r="AZ49" s="18" t="str">
        <f>IF(AX49=0," ",IF(AW49/AX49*100&gt;200,"св.200",AW49/AX49))</f>
        <v xml:space="preserve"> </v>
      </c>
      <c r="BA49" s="22">
        <v>511435.81</v>
      </c>
      <c r="BB49" s="22">
        <v>511435.81</v>
      </c>
      <c r="BC49" s="22">
        <v>267915.15999999997</v>
      </c>
      <c r="BD49" s="18">
        <f t="shared" si="127"/>
        <v>1</v>
      </c>
      <c r="BE49" s="18">
        <f t="shared" si="128"/>
        <v>1.9089468845286697</v>
      </c>
      <c r="BF49" s="22">
        <v>24000</v>
      </c>
      <c r="BG49" s="22">
        <v>24000</v>
      </c>
      <c r="BH49" s="22"/>
      <c r="BI49" s="18">
        <f t="shared" si="179"/>
        <v>1</v>
      </c>
      <c r="BJ49" s="18" t="str">
        <f t="shared" si="129"/>
        <v xml:space="preserve"> </v>
      </c>
      <c r="BK49" s="22">
        <v>0</v>
      </c>
      <c r="BL49" s="22">
        <v>0</v>
      </c>
      <c r="BM49" s="22"/>
      <c r="BN49" s="18" t="str">
        <f t="shared" si="192"/>
        <v xml:space="preserve"> </v>
      </c>
      <c r="BO49" s="18" t="str">
        <f t="shared" si="130"/>
        <v xml:space="preserve"> </v>
      </c>
      <c r="BP49" s="22">
        <v>0</v>
      </c>
      <c r="BQ49" s="22">
        <v>0</v>
      </c>
      <c r="BR49" s="22"/>
      <c r="BS49" s="18" t="str">
        <f t="shared" si="180"/>
        <v xml:space="preserve"> </v>
      </c>
      <c r="BT49" s="18" t="str">
        <f t="shared" si="150"/>
        <v xml:space="preserve"> </v>
      </c>
      <c r="BU49" s="22">
        <v>0</v>
      </c>
      <c r="BV49" s="22">
        <v>0</v>
      </c>
      <c r="BW49" s="22"/>
      <c r="BX49" s="18" t="str">
        <f t="shared" si="181"/>
        <v xml:space="preserve"> </v>
      </c>
      <c r="BY49" s="18" t="str">
        <f t="shared" si="132"/>
        <v xml:space="preserve"> </v>
      </c>
      <c r="BZ49" s="22">
        <v>0</v>
      </c>
      <c r="CA49" s="22">
        <v>0</v>
      </c>
      <c r="CB49" s="22"/>
      <c r="CC49" s="18" t="str">
        <f t="shared" ref="CC49:CC75" si="194">IF(CA49&lt;=0," ",IF(BZ49&lt;=0," ",IF(CA49/BZ49*100&gt;200,"СВ.200",CA49/BZ49)))</f>
        <v xml:space="preserve"> </v>
      </c>
      <c r="CD49" s="18" t="str">
        <f t="shared" si="133"/>
        <v xml:space="preserve"> </v>
      </c>
      <c r="CE49" s="17">
        <v>10287195</v>
      </c>
      <c r="CF49" s="17">
        <v>10287195</v>
      </c>
      <c r="CG49" s="17">
        <v>2794303.78</v>
      </c>
      <c r="CH49" s="18">
        <f t="shared" si="134"/>
        <v>1</v>
      </c>
      <c r="CI49" s="18" t="str">
        <f t="shared" si="146"/>
        <v>св.200</v>
      </c>
      <c r="CJ49" s="22">
        <v>0</v>
      </c>
      <c r="CK49" s="22">
        <v>0</v>
      </c>
      <c r="CL49" s="22"/>
      <c r="CM49" s="18" t="str">
        <f t="shared" si="135"/>
        <v xml:space="preserve"> </v>
      </c>
      <c r="CN49" s="18" t="str">
        <f t="shared" si="136"/>
        <v xml:space="preserve"> </v>
      </c>
      <c r="CO49" s="22">
        <v>10287195</v>
      </c>
      <c r="CP49" s="22">
        <v>10287195</v>
      </c>
      <c r="CQ49" s="22">
        <v>2794303.78</v>
      </c>
      <c r="CR49" s="18">
        <f t="shared" si="137"/>
        <v>1</v>
      </c>
      <c r="CS49" s="18" t="str">
        <f t="shared" si="138"/>
        <v>св.200</v>
      </c>
      <c r="CT49" s="22">
        <v>0</v>
      </c>
      <c r="CU49" s="22">
        <v>0</v>
      </c>
      <c r="CV49" s="22"/>
      <c r="CW49" s="18" t="str">
        <f t="shared" si="139"/>
        <v xml:space="preserve"> </v>
      </c>
      <c r="CX49" s="18" t="str">
        <f t="shared" si="140"/>
        <v xml:space="preserve"> </v>
      </c>
      <c r="CY49" s="22">
        <v>0</v>
      </c>
      <c r="CZ49" s="22">
        <v>0</v>
      </c>
      <c r="DA49" s="22"/>
      <c r="DB49" s="18" t="str">
        <f t="shared" si="182"/>
        <v xml:space="preserve"> </v>
      </c>
      <c r="DC49" s="18" t="str">
        <f t="shared" si="141"/>
        <v xml:space="preserve"> </v>
      </c>
      <c r="DD49" s="22">
        <v>0</v>
      </c>
      <c r="DE49" s="22">
        <v>0</v>
      </c>
      <c r="DF49" s="22"/>
      <c r="DG49" s="18" t="str">
        <f t="shared" si="183"/>
        <v xml:space="preserve"> </v>
      </c>
      <c r="DH49" s="18" t="str">
        <f t="shared" si="142"/>
        <v xml:space="preserve"> </v>
      </c>
      <c r="DI49" s="22">
        <v>0</v>
      </c>
      <c r="DJ49" s="22">
        <v>-300</v>
      </c>
      <c r="DK49" s="18">
        <f t="shared" si="143"/>
        <v>0</v>
      </c>
      <c r="DL49" s="22">
        <v>0</v>
      </c>
      <c r="DM49" s="22">
        <v>0</v>
      </c>
      <c r="DN49" s="22"/>
      <c r="DO49" s="18" t="str">
        <f t="shared" si="185"/>
        <v xml:space="preserve"> </v>
      </c>
      <c r="DP49" s="18" t="str">
        <f t="shared" si="144"/>
        <v xml:space="preserve"> </v>
      </c>
      <c r="DQ49" s="38">
        <v>0</v>
      </c>
      <c r="DR49" s="38">
        <v>0</v>
      </c>
      <c r="DS49" s="36"/>
      <c r="DT49" s="18" t="str">
        <f t="shared" si="117"/>
        <v xml:space="preserve"> </v>
      </c>
      <c r="DU49" s="18" t="str">
        <f t="shared" si="163"/>
        <v xml:space="preserve"> </v>
      </c>
    </row>
    <row r="50" spans="1:125" s="13" customFormat="1" ht="15.75" customHeight="1" outlineLevel="1" x14ac:dyDescent="0.25">
      <c r="A50" s="12">
        <f t="shared" ref="A50:A54" si="195">A49+1</f>
        <v>39</v>
      </c>
      <c r="B50" s="6" t="s">
        <v>82</v>
      </c>
      <c r="C50" s="17">
        <v>2317450</v>
      </c>
      <c r="D50" s="17">
        <v>2301603.14</v>
      </c>
      <c r="E50" s="17">
        <v>2586876.0499999998</v>
      </c>
      <c r="F50" s="18">
        <f t="shared" si="186"/>
        <v>0.99316194092644938</v>
      </c>
      <c r="G50" s="18">
        <f t="shared" si="171"/>
        <v>0.88972300779544511</v>
      </c>
      <c r="H50" s="11">
        <v>2228650</v>
      </c>
      <c r="I50" s="11">
        <v>2223972.9500000002</v>
      </c>
      <c r="J50" s="11">
        <v>2478807.44</v>
      </c>
      <c r="K50" s="18">
        <f t="shared" si="188"/>
        <v>0.99790139770713215</v>
      </c>
      <c r="L50" s="18">
        <f t="shared" si="119"/>
        <v>0.89719472118415144</v>
      </c>
      <c r="M50" s="22">
        <v>519000</v>
      </c>
      <c r="N50" s="22">
        <v>518606.42</v>
      </c>
      <c r="O50" s="22">
        <v>467704.95</v>
      </c>
      <c r="P50" s="18">
        <f t="shared" si="172"/>
        <v>0.99924165703275525</v>
      </c>
      <c r="Q50" s="18">
        <f t="shared" si="120"/>
        <v>1.1088324380573693</v>
      </c>
      <c r="R50" s="22">
        <v>0</v>
      </c>
      <c r="S50" s="22">
        <v>0</v>
      </c>
      <c r="T50" s="22">
        <v>0</v>
      </c>
      <c r="U50" s="18" t="str">
        <f>IF(S50&lt;=0," ",IF(R50&lt;=0," ",IF(S50/R50*100&gt;200,"СВ.200",S50/R50)))</f>
        <v xml:space="preserve"> </v>
      </c>
      <c r="V50" s="18" t="str">
        <f t="shared" si="193"/>
        <v xml:space="preserve"> </v>
      </c>
      <c r="W50" s="22">
        <v>71400</v>
      </c>
      <c r="X50" s="22">
        <v>71325.3</v>
      </c>
      <c r="Y50" s="22">
        <v>15169.2</v>
      </c>
      <c r="Z50" s="18">
        <f t="shared" si="174"/>
        <v>0.99895378151260505</v>
      </c>
      <c r="AA50" s="18" t="str">
        <f>IF(X50=0," ",IF(X50/Y50*100&gt;200,"св.200",X50/Y50))</f>
        <v>св.200</v>
      </c>
      <c r="AB50" s="22">
        <v>45000</v>
      </c>
      <c r="AC50" s="22">
        <v>44743.11</v>
      </c>
      <c r="AD50" s="22">
        <v>132867.12</v>
      </c>
      <c r="AE50" s="18">
        <f t="shared" si="175"/>
        <v>0.9942913333333333</v>
      </c>
      <c r="AF50" s="18">
        <f t="shared" si="122"/>
        <v>0.33675080787481509</v>
      </c>
      <c r="AG50" s="22">
        <v>1593000</v>
      </c>
      <c r="AH50" s="22">
        <v>1589048.12</v>
      </c>
      <c r="AI50" s="22">
        <v>1862866.17</v>
      </c>
      <c r="AJ50" s="18">
        <f t="shared" si="176"/>
        <v>0.99751922159447592</v>
      </c>
      <c r="AK50" s="18">
        <f t="shared" si="123"/>
        <v>0.85301249525616762</v>
      </c>
      <c r="AL50" s="22">
        <v>250</v>
      </c>
      <c r="AM50" s="22">
        <v>250</v>
      </c>
      <c r="AN50" s="22">
        <v>200</v>
      </c>
      <c r="AO50" s="18">
        <f t="shared" ref="AO50:AO75" si="196">IF(AM50&lt;=0," ",IF(AL50&lt;=0," ",IF(AM50/AL50*100&gt;200,"СВ.200",AM50/AL50)))</f>
        <v>1</v>
      </c>
      <c r="AP50" s="18">
        <f t="shared" si="124"/>
        <v>1.25</v>
      </c>
      <c r="AQ50" s="7">
        <v>88800</v>
      </c>
      <c r="AR50" s="7">
        <v>77630.19</v>
      </c>
      <c r="AS50" s="7">
        <v>108068.61</v>
      </c>
      <c r="AT50" s="18">
        <f>IF(AR50&lt;=0," ",IF(AQ50&lt;=0," ",IF(AR50/AQ50*100&gt;200,"СВ.200",AR50/AQ50)))</f>
        <v>0.87421385135135132</v>
      </c>
      <c r="AU50" s="18">
        <f>IF(AR50=0," ",IF(AR50/AS50*100&gt;200,"св.200",AR50/AS50))</f>
        <v>0.71834170903095729</v>
      </c>
      <c r="AV50" s="22">
        <v>0</v>
      </c>
      <c r="AW50" s="22">
        <v>0</v>
      </c>
      <c r="AX50" s="22">
        <v>0</v>
      </c>
      <c r="AY50" s="18" t="str">
        <f t="shared" si="178"/>
        <v xml:space="preserve"> </v>
      </c>
      <c r="AZ50" s="18" t="str">
        <f t="shared" si="126"/>
        <v xml:space="preserve"> </v>
      </c>
      <c r="BA50" s="22">
        <v>30000</v>
      </c>
      <c r="BB50" s="22">
        <v>18888.79</v>
      </c>
      <c r="BC50" s="22">
        <v>10408.450000000001</v>
      </c>
      <c r="BD50" s="18">
        <f t="shared" si="127"/>
        <v>0.6296263333333334</v>
      </c>
      <c r="BE50" s="18">
        <f t="shared" si="128"/>
        <v>1.8147553189956238</v>
      </c>
      <c r="BF50" s="22">
        <v>0</v>
      </c>
      <c r="BG50" s="22">
        <v>0</v>
      </c>
      <c r="BH50" s="22"/>
      <c r="BI50" s="18" t="str">
        <f t="shared" si="179"/>
        <v xml:space="preserve"> </v>
      </c>
      <c r="BJ50" s="18" t="str">
        <f t="shared" si="129"/>
        <v xml:space="preserve"> </v>
      </c>
      <c r="BK50" s="22">
        <v>8500</v>
      </c>
      <c r="BL50" s="22">
        <v>8489</v>
      </c>
      <c r="BM50" s="22">
        <v>51040</v>
      </c>
      <c r="BN50" s="18">
        <f t="shared" si="192"/>
        <v>0.99870588235294122</v>
      </c>
      <c r="BO50" s="18">
        <f t="shared" si="130"/>
        <v>0.1663205329153605</v>
      </c>
      <c r="BP50" s="22">
        <v>0</v>
      </c>
      <c r="BQ50" s="22">
        <v>0</v>
      </c>
      <c r="BR50" s="22">
        <v>4320</v>
      </c>
      <c r="BS50" s="18" t="str">
        <f t="shared" si="180"/>
        <v xml:space="preserve"> </v>
      </c>
      <c r="BT50" s="18">
        <f t="shared" si="150"/>
        <v>0</v>
      </c>
      <c r="BU50" s="22">
        <v>0</v>
      </c>
      <c r="BV50" s="22">
        <v>0</v>
      </c>
      <c r="BW50" s="22">
        <v>27300.16</v>
      </c>
      <c r="BX50" s="18" t="str">
        <f t="shared" si="181"/>
        <v xml:space="preserve"> </v>
      </c>
      <c r="BY50" s="18">
        <f t="shared" si="132"/>
        <v>0</v>
      </c>
      <c r="BZ50" s="22">
        <v>0</v>
      </c>
      <c r="CA50" s="22">
        <v>0</v>
      </c>
      <c r="CB50" s="22"/>
      <c r="CC50" s="18" t="str">
        <f t="shared" si="194"/>
        <v xml:space="preserve"> </v>
      </c>
      <c r="CD50" s="18" t="str">
        <f t="shared" si="133"/>
        <v xml:space="preserve"> </v>
      </c>
      <c r="CE50" s="17">
        <v>50300</v>
      </c>
      <c r="CF50" s="17">
        <v>50252.4</v>
      </c>
      <c r="CG50" s="17">
        <v>0</v>
      </c>
      <c r="CH50" s="18">
        <f t="shared" si="134"/>
        <v>0.99905367793240563</v>
      </c>
      <c r="CI50" s="18" t="str">
        <f t="shared" si="146"/>
        <v xml:space="preserve"> </v>
      </c>
      <c r="CJ50" s="22">
        <v>0</v>
      </c>
      <c r="CK50" s="22">
        <v>0</v>
      </c>
      <c r="CL50" s="22"/>
      <c r="CM50" s="18" t="str">
        <f t="shared" si="135"/>
        <v xml:space="preserve"> </v>
      </c>
      <c r="CN50" s="18" t="str">
        <f t="shared" si="136"/>
        <v xml:space="preserve"> </v>
      </c>
      <c r="CO50" s="22">
        <v>50300</v>
      </c>
      <c r="CP50" s="22">
        <v>50252.4</v>
      </c>
      <c r="CQ50" s="22"/>
      <c r="CR50" s="18">
        <f t="shared" si="137"/>
        <v>0.99905367793240563</v>
      </c>
      <c r="CS50" s="18" t="str">
        <f t="shared" si="138"/>
        <v xml:space="preserve"> </v>
      </c>
      <c r="CT50" s="22">
        <v>0</v>
      </c>
      <c r="CU50" s="22">
        <v>0</v>
      </c>
      <c r="CV50" s="22"/>
      <c r="CW50" s="18" t="str">
        <f t="shared" si="139"/>
        <v xml:space="preserve"> </v>
      </c>
      <c r="CX50" s="18" t="str">
        <f t="shared" si="140"/>
        <v xml:space="preserve"> </v>
      </c>
      <c r="CY50" s="22">
        <v>0</v>
      </c>
      <c r="CZ50" s="22">
        <v>0</v>
      </c>
      <c r="DA50" s="22"/>
      <c r="DB50" s="18" t="str">
        <f t="shared" si="182"/>
        <v xml:space="preserve"> </v>
      </c>
      <c r="DC50" s="18" t="str">
        <f t="shared" si="141"/>
        <v xml:space="preserve"> </v>
      </c>
      <c r="DD50" s="22">
        <v>0</v>
      </c>
      <c r="DE50" s="22">
        <v>0</v>
      </c>
      <c r="DF50" s="22"/>
      <c r="DG50" s="18" t="str">
        <f t="shared" si="183"/>
        <v xml:space="preserve"> </v>
      </c>
      <c r="DH50" s="18" t="str">
        <f>IF(DE50=0," ",IF(DE50/DF50*100&gt;200,"св.200",DE50/DF50))</f>
        <v xml:space="preserve"> </v>
      </c>
      <c r="DI50" s="22">
        <v>0</v>
      </c>
      <c r="DJ50" s="22"/>
      <c r="DK50" s="18" t="str">
        <f t="shared" si="143"/>
        <v xml:space="preserve"> </v>
      </c>
      <c r="DL50" s="22">
        <v>0</v>
      </c>
      <c r="DM50" s="22">
        <v>0</v>
      </c>
      <c r="DN50" s="22"/>
      <c r="DO50" s="18" t="str">
        <f t="shared" si="185"/>
        <v xml:space="preserve"> </v>
      </c>
      <c r="DP50" s="18" t="str">
        <f t="shared" si="144"/>
        <v xml:space="preserve"> </v>
      </c>
      <c r="DQ50" s="38">
        <v>0</v>
      </c>
      <c r="DR50" s="38">
        <v>0</v>
      </c>
      <c r="DS50" s="36">
        <v>15000</v>
      </c>
      <c r="DT50" s="18" t="str">
        <f t="shared" si="117"/>
        <v xml:space="preserve"> </v>
      </c>
      <c r="DU50" s="18">
        <f t="shared" si="163"/>
        <v>0</v>
      </c>
    </row>
    <row r="51" spans="1:125" s="13" customFormat="1" ht="15.75" customHeight="1" outlineLevel="1" x14ac:dyDescent="0.25">
      <c r="A51" s="12">
        <f t="shared" si="195"/>
        <v>40</v>
      </c>
      <c r="B51" s="39" t="s">
        <v>9</v>
      </c>
      <c r="C51" s="40">
        <v>1482968.06</v>
      </c>
      <c r="D51" s="17">
        <v>1785882</v>
      </c>
      <c r="E51" s="17">
        <v>319263.95</v>
      </c>
      <c r="F51" s="18">
        <f t="shared" si="186"/>
        <v>1.2042619447919869</v>
      </c>
      <c r="G51" s="18" t="str">
        <f t="shared" si="171"/>
        <v>св.200</v>
      </c>
      <c r="H51" s="11">
        <v>279000</v>
      </c>
      <c r="I51" s="11">
        <v>494363.93999999994</v>
      </c>
      <c r="J51" s="11">
        <v>319263.95</v>
      </c>
      <c r="K51" s="18">
        <f t="shared" si="188"/>
        <v>1.7719137634408599</v>
      </c>
      <c r="L51" s="18">
        <f t="shared" si="119"/>
        <v>1.5484489871155196</v>
      </c>
      <c r="M51" s="22">
        <v>45000</v>
      </c>
      <c r="N51" s="22">
        <v>86630.17</v>
      </c>
      <c r="O51" s="22">
        <v>74603.19</v>
      </c>
      <c r="P51" s="18">
        <f t="shared" si="172"/>
        <v>1.9251148888888889</v>
      </c>
      <c r="Q51" s="18">
        <f t="shared" si="120"/>
        <v>1.1612126773667453</v>
      </c>
      <c r="R51" s="22">
        <v>0</v>
      </c>
      <c r="S51" s="22">
        <v>0</v>
      </c>
      <c r="T51" s="22">
        <v>0</v>
      </c>
      <c r="U51" s="18" t="str">
        <f>IF(S51&lt;=0," ",IF(R51&lt;=0," ",IF(S51/R51*100&gt;200,"СВ.200",S51/R51)))</f>
        <v xml:space="preserve"> </v>
      </c>
      <c r="V51" s="18" t="str">
        <f t="shared" si="193"/>
        <v xml:space="preserve"> </v>
      </c>
      <c r="W51" s="22">
        <v>0</v>
      </c>
      <c r="X51" s="22">
        <v>912.23</v>
      </c>
      <c r="Y51" s="22">
        <v>651.6</v>
      </c>
      <c r="Z51" s="18" t="str">
        <f t="shared" si="174"/>
        <v xml:space="preserve"> </v>
      </c>
      <c r="AA51" s="18">
        <f>IF(X51=0," ",IF(X51/Y51*100&gt;200,"св.200",X51/Y51))</f>
        <v>1.3999846531614488</v>
      </c>
      <c r="AB51" s="22">
        <v>23000</v>
      </c>
      <c r="AC51" s="22">
        <v>34604.449999999997</v>
      </c>
      <c r="AD51" s="22">
        <v>29498.91</v>
      </c>
      <c r="AE51" s="18">
        <f t="shared" si="175"/>
        <v>1.504541304347826</v>
      </c>
      <c r="AF51" s="18">
        <f t="shared" si="122"/>
        <v>1.1730755475371801</v>
      </c>
      <c r="AG51" s="22">
        <v>211000</v>
      </c>
      <c r="AH51" s="22">
        <v>372217.09</v>
      </c>
      <c r="AI51" s="22">
        <v>214510.25</v>
      </c>
      <c r="AJ51" s="18">
        <f t="shared" si="176"/>
        <v>1.7640620379146921</v>
      </c>
      <c r="AK51" s="18">
        <f t="shared" si="123"/>
        <v>1.7351948916193982</v>
      </c>
      <c r="AL51" s="22">
        <v>0</v>
      </c>
      <c r="AM51" s="22">
        <v>0</v>
      </c>
      <c r="AN51" s="22">
        <v>0</v>
      </c>
      <c r="AO51" s="18" t="str">
        <f t="shared" si="196"/>
        <v xml:space="preserve"> </v>
      </c>
      <c r="AP51" s="18" t="str">
        <f t="shared" si="124"/>
        <v xml:space="preserve"> </v>
      </c>
      <c r="AQ51" s="7">
        <v>1203968.06</v>
      </c>
      <c r="AR51" s="7">
        <v>1291518.06</v>
      </c>
      <c r="AS51" s="7">
        <v>0</v>
      </c>
      <c r="AT51" s="18">
        <f t="shared" si="177"/>
        <v>1.0727178759210605</v>
      </c>
      <c r="AU51" s="18" t="str">
        <f t="shared" si="125"/>
        <v xml:space="preserve"> </v>
      </c>
      <c r="AV51" s="22">
        <v>0</v>
      </c>
      <c r="AW51" s="22">
        <v>0</v>
      </c>
      <c r="AX51" s="22">
        <v>0</v>
      </c>
      <c r="AY51" s="18" t="str">
        <f t="shared" si="178"/>
        <v xml:space="preserve"> </v>
      </c>
      <c r="AZ51" s="18" t="str">
        <f t="shared" si="126"/>
        <v xml:space="preserve"> </v>
      </c>
      <c r="BA51" s="22">
        <v>1139968.06</v>
      </c>
      <c r="BB51" s="22">
        <v>1139718.06</v>
      </c>
      <c r="BC51" s="22"/>
      <c r="BD51" s="18">
        <f t="shared" si="127"/>
        <v>0.99978069561001559</v>
      </c>
      <c r="BE51" s="18" t="str">
        <f t="shared" si="128"/>
        <v xml:space="preserve"> </v>
      </c>
      <c r="BF51" s="22">
        <v>0</v>
      </c>
      <c r="BG51" s="22">
        <v>0</v>
      </c>
      <c r="BH51" s="22"/>
      <c r="BI51" s="18" t="str">
        <f t="shared" si="179"/>
        <v xml:space="preserve"> </v>
      </c>
      <c r="BJ51" s="18" t="str">
        <f t="shared" si="129"/>
        <v xml:space="preserve"> </v>
      </c>
      <c r="BK51" s="22">
        <v>0</v>
      </c>
      <c r="BL51" s="22">
        <v>0</v>
      </c>
      <c r="BM51" s="22"/>
      <c r="BN51" s="18" t="str">
        <f t="shared" si="192"/>
        <v xml:space="preserve"> </v>
      </c>
      <c r="BO51" s="18" t="str">
        <f t="shared" si="130"/>
        <v xml:space="preserve"> </v>
      </c>
      <c r="BP51" s="22">
        <v>0</v>
      </c>
      <c r="BQ51" s="22">
        <v>0</v>
      </c>
      <c r="BR51" s="22"/>
      <c r="BS51" s="18" t="str">
        <f t="shared" si="180"/>
        <v xml:space="preserve"> </v>
      </c>
      <c r="BT51" s="18" t="str">
        <f t="shared" si="150"/>
        <v xml:space="preserve"> </v>
      </c>
      <c r="BU51" s="22">
        <v>0</v>
      </c>
      <c r="BV51" s="22">
        <v>0</v>
      </c>
      <c r="BW51" s="22"/>
      <c r="BX51" s="18" t="str">
        <f t="shared" si="181"/>
        <v xml:space="preserve"> </v>
      </c>
      <c r="BY51" s="18" t="str">
        <f t="shared" si="132"/>
        <v xml:space="preserve"> </v>
      </c>
      <c r="BZ51" s="22">
        <v>64000</v>
      </c>
      <c r="CA51" s="22">
        <v>0</v>
      </c>
      <c r="CB51" s="22"/>
      <c r="CC51" s="18" t="str">
        <f t="shared" si="194"/>
        <v xml:space="preserve"> </v>
      </c>
      <c r="CD51" s="18" t="str">
        <f t="shared" si="133"/>
        <v xml:space="preserve"> </v>
      </c>
      <c r="CE51" s="17">
        <v>0</v>
      </c>
      <c r="CF51" s="17">
        <v>0</v>
      </c>
      <c r="CG51" s="17">
        <v>0</v>
      </c>
      <c r="CH51" s="18" t="str">
        <f t="shared" si="134"/>
        <v xml:space="preserve"> </v>
      </c>
      <c r="CI51" s="18" t="str">
        <f t="shared" si="146"/>
        <v xml:space="preserve"> </v>
      </c>
      <c r="CJ51" s="22">
        <v>0</v>
      </c>
      <c r="CK51" s="22">
        <v>0</v>
      </c>
      <c r="CL51" s="22"/>
      <c r="CM51" s="18" t="str">
        <f t="shared" si="135"/>
        <v xml:space="preserve"> </v>
      </c>
      <c r="CN51" s="18" t="str">
        <f t="shared" si="136"/>
        <v xml:space="preserve"> </v>
      </c>
      <c r="CO51" s="22">
        <v>0</v>
      </c>
      <c r="CP51" s="22">
        <v>0</v>
      </c>
      <c r="CQ51" s="22"/>
      <c r="CR51" s="18" t="str">
        <f t="shared" si="137"/>
        <v xml:space="preserve"> </v>
      </c>
      <c r="CS51" s="18" t="str">
        <f t="shared" si="138"/>
        <v xml:space="preserve"> </v>
      </c>
      <c r="CT51" s="22">
        <v>0</v>
      </c>
      <c r="CU51" s="22">
        <v>0</v>
      </c>
      <c r="CV51" s="22"/>
      <c r="CW51" s="18" t="str">
        <f t="shared" si="139"/>
        <v xml:space="preserve"> </v>
      </c>
      <c r="CX51" s="18" t="str">
        <f t="shared" si="140"/>
        <v xml:space="preserve"> </v>
      </c>
      <c r="CY51" s="22">
        <v>0</v>
      </c>
      <c r="CZ51" s="22">
        <v>0</v>
      </c>
      <c r="DA51" s="22"/>
      <c r="DB51" s="18" t="str">
        <f t="shared" si="182"/>
        <v xml:space="preserve"> </v>
      </c>
      <c r="DC51" s="18" t="str">
        <f t="shared" si="141"/>
        <v xml:space="preserve"> </v>
      </c>
      <c r="DD51" s="22">
        <v>0</v>
      </c>
      <c r="DE51" s="22">
        <v>0</v>
      </c>
      <c r="DF51" s="22"/>
      <c r="DG51" s="18" t="str">
        <f t="shared" si="183"/>
        <v xml:space="preserve"> </v>
      </c>
      <c r="DH51" s="18" t="str">
        <f t="shared" si="142"/>
        <v xml:space="preserve"> </v>
      </c>
      <c r="DI51" s="22">
        <v>151800</v>
      </c>
      <c r="DJ51" s="22"/>
      <c r="DK51" s="18" t="str">
        <f t="shared" si="143"/>
        <v xml:space="preserve"> </v>
      </c>
      <c r="DL51" s="22">
        <v>0</v>
      </c>
      <c r="DM51" s="22">
        <v>0</v>
      </c>
      <c r="DN51" s="22"/>
      <c r="DO51" s="18" t="str">
        <f t="shared" si="185"/>
        <v xml:space="preserve"> </v>
      </c>
      <c r="DP51" s="18" t="str">
        <f t="shared" si="144"/>
        <v xml:space="preserve"> </v>
      </c>
      <c r="DQ51" s="38">
        <v>0</v>
      </c>
      <c r="DR51" s="38">
        <v>0</v>
      </c>
      <c r="DS51" s="36"/>
      <c r="DT51" s="18" t="str">
        <f t="shared" si="117"/>
        <v xml:space="preserve"> </v>
      </c>
      <c r="DU51" s="18" t="str">
        <f t="shared" si="163"/>
        <v xml:space="preserve"> </v>
      </c>
    </row>
    <row r="52" spans="1:125" s="13" customFormat="1" ht="15.75" customHeight="1" outlineLevel="1" x14ac:dyDescent="0.25">
      <c r="A52" s="12">
        <f t="shared" si="195"/>
        <v>41</v>
      </c>
      <c r="B52" s="39" t="s">
        <v>43</v>
      </c>
      <c r="C52" s="40">
        <v>3032260</v>
      </c>
      <c r="D52" s="17">
        <v>3231044.16</v>
      </c>
      <c r="E52" s="17">
        <v>2962569.91</v>
      </c>
      <c r="F52" s="18">
        <f t="shared" si="186"/>
        <v>1.0655564364533385</v>
      </c>
      <c r="G52" s="18">
        <f t="shared" si="171"/>
        <v>1.0906220808811227</v>
      </c>
      <c r="H52" s="11">
        <v>2925000</v>
      </c>
      <c r="I52" s="11">
        <v>3093092.9699999997</v>
      </c>
      <c r="J52" s="11">
        <v>2436377.4500000002</v>
      </c>
      <c r="K52" s="18">
        <f t="shared" si="188"/>
        <v>1.0574676820512821</v>
      </c>
      <c r="L52" s="18">
        <f t="shared" si="119"/>
        <v>1.2695458866605416</v>
      </c>
      <c r="M52" s="22">
        <v>600000</v>
      </c>
      <c r="N52" s="22">
        <v>860317.27</v>
      </c>
      <c r="O52" s="22">
        <v>642497.37</v>
      </c>
      <c r="P52" s="18">
        <f t="shared" si="172"/>
        <v>1.4338621166666667</v>
      </c>
      <c r="Q52" s="18">
        <f t="shared" si="120"/>
        <v>1.3390206873531638</v>
      </c>
      <c r="R52" s="22">
        <v>0</v>
      </c>
      <c r="S52" s="22">
        <v>0</v>
      </c>
      <c r="T52" s="22">
        <v>0</v>
      </c>
      <c r="U52" s="18" t="str">
        <f>IF(S52&lt;=0," ",IF(R52&lt;=0," ",IF(S52/R52*100&gt;200,"СВ.200",S52/R52)))</f>
        <v xml:space="preserve"> </v>
      </c>
      <c r="V52" s="18" t="str">
        <f t="shared" si="193"/>
        <v xml:space="preserve"> </v>
      </c>
      <c r="W52" s="22">
        <v>1400000</v>
      </c>
      <c r="X52" s="22">
        <v>1398393.98</v>
      </c>
      <c r="Y52" s="22">
        <v>691525.28</v>
      </c>
      <c r="Z52" s="18">
        <f t="shared" si="174"/>
        <v>0.99885284285714282</v>
      </c>
      <c r="AA52" s="18" t="str">
        <f t="shared" si="121"/>
        <v>св.200</v>
      </c>
      <c r="AB52" s="22">
        <v>200000</v>
      </c>
      <c r="AC52" s="22">
        <v>203407.53</v>
      </c>
      <c r="AD52" s="22">
        <v>196068.43</v>
      </c>
      <c r="AE52" s="18">
        <f t="shared" si="175"/>
        <v>1.01703765</v>
      </c>
      <c r="AF52" s="18">
        <f t="shared" si="122"/>
        <v>1.0374313192593014</v>
      </c>
      <c r="AG52" s="22">
        <v>720000</v>
      </c>
      <c r="AH52" s="22">
        <v>628274.18999999994</v>
      </c>
      <c r="AI52" s="22">
        <v>900686.37</v>
      </c>
      <c r="AJ52" s="18">
        <f t="shared" si="176"/>
        <v>0.87260304166666658</v>
      </c>
      <c r="AK52" s="18">
        <f t="shared" si="123"/>
        <v>0.69755045810230254</v>
      </c>
      <c r="AL52" s="22">
        <v>5000</v>
      </c>
      <c r="AM52" s="22">
        <v>2700</v>
      </c>
      <c r="AN52" s="22">
        <v>5600</v>
      </c>
      <c r="AO52" s="18">
        <f t="shared" si="196"/>
        <v>0.54</v>
      </c>
      <c r="AP52" s="18">
        <f t="shared" si="124"/>
        <v>0.48214285714285715</v>
      </c>
      <c r="AQ52" s="7">
        <v>107260</v>
      </c>
      <c r="AR52" s="7">
        <v>137951.19</v>
      </c>
      <c r="AS52" s="7">
        <v>526192.46</v>
      </c>
      <c r="AT52" s="18">
        <f t="shared" si="177"/>
        <v>1.2861382621666977</v>
      </c>
      <c r="AU52" s="18">
        <f t="shared" si="125"/>
        <v>0.26216869394137654</v>
      </c>
      <c r="AV52" s="22">
        <v>0</v>
      </c>
      <c r="AW52" s="22">
        <v>0</v>
      </c>
      <c r="AX52" s="22">
        <v>0</v>
      </c>
      <c r="AY52" s="18" t="str">
        <f t="shared" si="178"/>
        <v xml:space="preserve"> </v>
      </c>
      <c r="AZ52" s="18" t="str">
        <f t="shared" si="126"/>
        <v xml:space="preserve"> </v>
      </c>
      <c r="BA52" s="22">
        <v>8200</v>
      </c>
      <c r="BB52" s="22">
        <v>18806.689999999999</v>
      </c>
      <c r="BC52" s="22">
        <v>5831.76</v>
      </c>
      <c r="BD52" s="18" t="str">
        <f t="shared" si="127"/>
        <v>СВ.200</v>
      </c>
      <c r="BE52" s="18" t="str">
        <f t="shared" si="128"/>
        <v>св.200</v>
      </c>
      <c r="BF52" s="22">
        <v>4000</v>
      </c>
      <c r="BG52" s="22">
        <v>0</v>
      </c>
      <c r="BH52" s="22">
        <v>7226.49</v>
      </c>
      <c r="BI52" s="18" t="str">
        <f t="shared" si="179"/>
        <v xml:space="preserve"> </v>
      </c>
      <c r="BJ52" s="18">
        <f t="shared" si="129"/>
        <v>0</v>
      </c>
      <c r="BK52" s="22">
        <v>6850</v>
      </c>
      <c r="BL52" s="22">
        <v>16843.759999999998</v>
      </c>
      <c r="BM52" s="22">
        <v>6847.32</v>
      </c>
      <c r="BN52" s="18" t="str">
        <f t="shared" si="192"/>
        <v>СВ.200</v>
      </c>
      <c r="BO52" s="18" t="str">
        <f t="shared" si="130"/>
        <v>св.200</v>
      </c>
      <c r="BP52" s="22">
        <v>82100</v>
      </c>
      <c r="BQ52" s="22">
        <v>73459.25</v>
      </c>
      <c r="BR52" s="22">
        <v>73496.649999999994</v>
      </c>
      <c r="BS52" s="18">
        <f t="shared" si="180"/>
        <v>0.89475334957369057</v>
      </c>
      <c r="BT52" s="18">
        <f t="shared" si="150"/>
        <v>0.99949113326933958</v>
      </c>
      <c r="BU52" s="22">
        <v>5200</v>
      </c>
      <c r="BV52" s="22">
        <v>27035.65</v>
      </c>
      <c r="BW52" s="22">
        <v>19313.64</v>
      </c>
      <c r="BX52" s="18" t="str">
        <f t="shared" si="181"/>
        <v>СВ.200</v>
      </c>
      <c r="BY52" s="18">
        <f t="shared" si="132"/>
        <v>1.3998215768752034</v>
      </c>
      <c r="BZ52" s="22">
        <v>0</v>
      </c>
      <c r="CA52" s="22">
        <v>0</v>
      </c>
      <c r="CB52" s="22">
        <v>407400</v>
      </c>
      <c r="CC52" s="18" t="str">
        <f t="shared" si="194"/>
        <v xml:space="preserve"> </v>
      </c>
      <c r="CD52" s="18">
        <f t="shared" si="133"/>
        <v>0</v>
      </c>
      <c r="CE52" s="17">
        <v>0</v>
      </c>
      <c r="CF52" s="17">
        <v>0</v>
      </c>
      <c r="CG52" s="17">
        <v>0</v>
      </c>
      <c r="CH52" s="18" t="str">
        <f t="shared" si="134"/>
        <v xml:space="preserve"> </v>
      </c>
      <c r="CI52" s="18" t="str">
        <f t="shared" si="146"/>
        <v xml:space="preserve"> </v>
      </c>
      <c r="CJ52" s="22">
        <v>0</v>
      </c>
      <c r="CK52" s="22">
        <v>0</v>
      </c>
      <c r="CL52" s="22"/>
      <c r="CM52" s="18" t="str">
        <f t="shared" si="135"/>
        <v xml:space="preserve"> </v>
      </c>
      <c r="CN52" s="18" t="str">
        <f t="shared" si="136"/>
        <v xml:space="preserve"> </v>
      </c>
      <c r="CO52" s="22">
        <v>0</v>
      </c>
      <c r="CP52" s="22">
        <v>0</v>
      </c>
      <c r="CQ52" s="22"/>
      <c r="CR52" s="18" t="str">
        <f t="shared" si="137"/>
        <v xml:space="preserve"> </v>
      </c>
      <c r="CS52" s="18" t="str">
        <f t="shared" si="138"/>
        <v xml:space="preserve"> </v>
      </c>
      <c r="CT52" s="22">
        <v>0</v>
      </c>
      <c r="CU52" s="22">
        <v>0</v>
      </c>
      <c r="CV52" s="22"/>
      <c r="CW52" s="18" t="str">
        <f t="shared" si="139"/>
        <v xml:space="preserve"> </v>
      </c>
      <c r="CX52" s="18" t="str">
        <f t="shared" si="140"/>
        <v xml:space="preserve"> </v>
      </c>
      <c r="CY52" s="22">
        <v>0</v>
      </c>
      <c r="CZ52" s="22">
        <v>0</v>
      </c>
      <c r="DA52" s="22"/>
      <c r="DB52" s="18" t="str">
        <f t="shared" si="182"/>
        <v xml:space="preserve"> </v>
      </c>
      <c r="DC52" s="18" t="str">
        <f t="shared" si="141"/>
        <v xml:space="preserve"> </v>
      </c>
      <c r="DD52" s="22">
        <v>0</v>
      </c>
      <c r="DE52" s="22">
        <v>0</v>
      </c>
      <c r="DF52" s="22"/>
      <c r="DG52" s="18" t="str">
        <f t="shared" si="183"/>
        <v xml:space="preserve"> </v>
      </c>
      <c r="DH52" s="18" t="str">
        <f t="shared" si="142"/>
        <v xml:space="preserve"> </v>
      </c>
      <c r="DI52" s="22">
        <v>0</v>
      </c>
      <c r="DJ52" s="22"/>
      <c r="DK52" s="18" t="str">
        <f>IF(DI52=0," ",IF(DI52/DJ52*100&gt;200,"св.200",DI52/DJ52))</f>
        <v xml:space="preserve"> </v>
      </c>
      <c r="DL52" s="22">
        <v>0</v>
      </c>
      <c r="DM52" s="22">
        <v>0</v>
      </c>
      <c r="DN52" s="22">
        <v>6076.6</v>
      </c>
      <c r="DO52" s="18" t="str">
        <f t="shared" si="185"/>
        <v xml:space="preserve"> </v>
      </c>
      <c r="DP52" s="18">
        <f t="shared" si="144"/>
        <v>0</v>
      </c>
      <c r="DQ52" s="38">
        <v>0</v>
      </c>
      <c r="DR52" s="38">
        <v>0</v>
      </c>
      <c r="DS52" s="36"/>
      <c r="DT52" s="18" t="str">
        <f t="shared" si="117"/>
        <v xml:space="preserve"> </v>
      </c>
      <c r="DU52" s="18" t="str">
        <f t="shared" si="163"/>
        <v xml:space="preserve"> </v>
      </c>
    </row>
    <row r="53" spans="1:125" s="13" customFormat="1" ht="15.75" customHeight="1" outlineLevel="1" x14ac:dyDescent="0.25">
      <c r="A53" s="12">
        <f t="shared" si="195"/>
        <v>42</v>
      </c>
      <c r="B53" s="39" t="s">
        <v>109</v>
      </c>
      <c r="C53" s="40">
        <v>5251110</v>
      </c>
      <c r="D53" s="17">
        <v>5300854.24</v>
      </c>
      <c r="E53" s="17">
        <v>3356272.62</v>
      </c>
      <c r="F53" s="18">
        <f t="shared" si="186"/>
        <v>1.0094730904513523</v>
      </c>
      <c r="G53" s="18">
        <f t="shared" si="171"/>
        <v>1.5793872668186293</v>
      </c>
      <c r="H53" s="11">
        <v>4929100</v>
      </c>
      <c r="I53" s="11">
        <v>5009671.51</v>
      </c>
      <c r="J53" s="11">
        <v>2966687.63</v>
      </c>
      <c r="K53" s="18">
        <f t="shared" si="188"/>
        <v>1.0163460895498164</v>
      </c>
      <c r="L53" s="18">
        <f t="shared" si="119"/>
        <v>1.6886413855441869</v>
      </c>
      <c r="M53" s="22">
        <v>1653500</v>
      </c>
      <c r="N53" s="22">
        <v>1870790.53</v>
      </c>
      <c r="O53" s="22">
        <v>1622204.66</v>
      </c>
      <c r="P53" s="18">
        <f t="shared" si="172"/>
        <v>1.1314124765648623</v>
      </c>
      <c r="Q53" s="18">
        <f t="shared" si="120"/>
        <v>1.1532395240437789</v>
      </c>
      <c r="R53" s="22">
        <v>0</v>
      </c>
      <c r="S53" s="22">
        <v>0</v>
      </c>
      <c r="T53" s="22">
        <v>0</v>
      </c>
      <c r="U53" s="18" t="str">
        <f t="shared" si="173"/>
        <v xml:space="preserve"> </v>
      </c>
      <c r="V53" s="18" t="str">
        <f t="shared" si="193"/>
        <v xml:space="preserve"> </v>
      </c>
      <c r="W53" s="22">
        <v>97600</v>
      </c>
      <c r="X53" s="22">
        <v>97511.39</v>
      </c>
      <c r="Y53" s="22">
        <v>21025.37</v>
      </c>
      <c r="Z53" s="18">
        <f t="shared" si="174"/>
        <v>0.99909211065573766</v>
      </c>
      <c r="AA53" s="18" t="str">
        <f t="shared" si="121"/>
        <v>св.200</v>
      </c>
      <c r="AB53" s="22">
        <v>350000</v>
      </c>
      <c r="AC53" s="22">
        <v>352010.45</v>
      </c>
      <c r="AD53" s="22">
        <v>476424.16</v>
      </c>
      <c r="AE53" s="18">
        <f t="shared" si="175"/>
        <v>1.005744142857143</v>
      </c>
      <c r="AF53" s="18">
        <f t="shared" si="122"/>
        <v>0.73885936011305564</v>
      </c>
      <c r="AG53" s="22">
        <v>2820000</v>
      </c>
      <c r="AH53" s="22">
        <v>2684159.14</v>
      </c>
      <c r="AI53" s="22">
        <v>846233.44</v>
      </c>
      <c r="AJ53" s="18">
        <f t="shared" si="176"/>
        <v>0.95182948226950359</v>
      </c>
      <c r="AK53" s="18" t="str">
        <f t="shared" si="123"/>
        <v>св.200</v>
      </c>
      <c r="AL53" s="22">
        <v>8000</v>
      </c>
      <c r="AM53" s="22">
        <v>5200</v>
      </c>
      <c r="AN53" s="22">
        <v>800</v>
      </c>
      <c r="AO53" s="18">
        <f t="shared" si="196"/>
        <v>0.65</v>
      </c>
      <c r="AP53" s="18" t="str">
        <f t="shared" si="124"/>
        <v>св.200</v>
      </c>
      <c r="AQ53" s="7">
        <v>322010</v>
      </c>
      <c r="AR53" s="7">
        <v>291182.73</v>
      </c>
      <c r="AS53" s="7">
        <v>389584.99000000005</v>
      </c>
      <c r="AT53" s="18">
        <f t="shared" si="177"/>
        <v>0.90426610974814436</v>
      </c>
      <c r="AU53" s="18">
        <f t="shared" si="125"/>
        <v>0.74741773290598268</v>
      </c>
      <c r="AV53" s="22">
        <v>0</v>
      </c>
      <c r="AW53" s="22">
        <v>0</v>
      </c>
      <c r="AX53" s="22">
        <v>0</v>
      </c>
      <c r="AY53" s="18" t="str">
        <f t="shared" si="178"/>
        <v xml:space="preserve"> </v>
      </c>
      <c r="AZ53" s="18" t="str">
        <f t="shared" si="126"/>
        <v xml:space="preserve"> </v>
      </c>
      <c r="BA53" s="22">
        <v>3010</v>
      </c>
      <c r="BB53" s="22">
        <v>3004.01</v>
      </c>
      <c r="BC53" s="22">
        <v>1573.53</v>
      </c>
      <c r="BD53" s="18">
        <f t="shared" si="127"/>
        <v>0.99800996677740872</v>
      </c>
      <c r="BE53" s="18">
        <f t="shared" si="128"/>
        <v>1.9090897536113072</v>
      </c>
      <c r="BF53" s="22">
        <v>12300</v>
      </c>
      <c r="BG53" s="22">
        <v>2226.4</v>
      </c>
      <c r="BH53" s="22">
        <v>7000</v>
      </c>
      <c r="BI53" s="18">
        <f t="shared" si="179"/>
        <v>0.18100813008130082</v>
      </c>
      <c r="BJ53" s="18">
        <f>IF(BG53=0," ",IF(BG53/BH53*100&gt;200,"св.200",BG53/BH53))</f>
        <v>0.31805714285714287</v>
      </c>
      <c r="BK53" s="22">
        <v>0</v>
      </c>
      <c r="BL53" s="22">
        <v>0</v>
      </c>
      <c r="BM53" s="22"/>
      <c r="BN53" s="18" t="str">
        <f t="shared" si="192"/>
        <v xml:space="preserve"> </v>
      </c>
      <c r="BO53" s="18" t="str">
        <f t="shared" si="130"/>
        <v xml:space="preserve"> </v>
      </c>
      <c r="BP53" s="22">
        <v>146000</v>
      </c>
      <c r="BQ53" s="22">
        <v>127492.25</v>
      </c>
      <c r="BR53" s="22">
        <v>135977.60999999999</v>
      </c>
      <c r="BS53" s="18">
        <f t="shared" si="180"/>
        <v>0.87323458904109585</v>
      </c>
      <c r="BT53" s="18">
        <f t="shared" si="150"/>
        <v>0.93759737356760431</v>
      </c>
      <c r="BU53" s="22">
        <v>0</v>
      </c>
      <c r="BV53" s="22">
        <v>0</v>
      </c>
      <c r="BW53" s="22"/>
      <c r="BX53" s="18" t="str">
        <f t="shared" si="181"/>
        <v xml:space="preserve"> </v>
      </c>
      <c r="BY53" s="18" t="str">
        <f t="shared" si="132"/>
        <v xml:space="preserve"> </v>
      </c>
      <c r="BZ53" s="22">
        <v>54200</v>
      </c>
      <c r="CA53" s="22">
        <v>54200</v>
      </c>
      <c r="CB53" s="22">
        <v>216800</v>
      </c>
      <c r="CC53" s="18">
        <f t="shared" si="194"/>
        <v>1</v>
      </c>
      <c r="CD53" s="18">
        <f t="shared" si="133"/>
        <v>0.25</v>
      </c>
      <c r="CE53" s="17">
        <v>20500</v>
      </c>
      <c r="CF53" s="17">
        <v>20486.47</v>
      </c>
      <c r="CG53" s="17">
        <v>0</v>
      </c>
      <c r="CH53" s="18">
        <f t="shared" si="134"/>
        <v>0.99934000000000001</v>
      </c>
      <c r="CI53" s="18" t="str">
        <f t="shared" si="146"/>
        <v xml:space="preserve"> </v>
      </c>
      <c r="CJ53" s="22">
        <v>0</v>
      </c>
      <c r="CK53" s="22">
        <v>0</v>
      </c>
      <c r="CL53" s="22"/>
      <c r="CM53" s="18" t="str">
        <f t="shared" si="135"/>
        <v xml:space="preserve"> </v>
      </c>
      <c r="CN53" s="18" t="str">
        <f t="shared" si="136"/>
        <v xml:space="preserve"> </v>
      </c>
      <c r="CO53" s="22">
        <v>20500</v>
      </c>
      <c r="CP53" s="22">
        <v>20486.47</v>
      </c>
      <c r="CQ53" s="22"/>
      <c r="CR53" s="18">
        <f t="shared" si="137"/>
        <v>0.99934000000000001</v>
      </c>
      <c r="CS53" s="18" t="str">
        <f t="shared" si="138"/>
        <v xml:space="preserve"> </v>
      </c>
      <c r="CT53" s="22">
        <v>0</v>
      </c>
      <c r="CU53" s="22">
        <v>0</v>
      </c>
      <c r="CV53" s="22"/>
      <c r="CW53" s="18" t="str">
        <f t="shared" si="139"/>
        <v xml:space="preserve"> </v>
      </c>
      <c r="CX53" s="18" t="str">
        <f t="shared" si="140"/>
        <v xml:space="preserve"> </v>
      </c>
      <c r="CY53" s="22">
        <v>0</v>
      </c>
      <c r="CZ53" s="22">
        <v>0</v>
      </c>
      <c r="DA53" s="22"/>
      <c r="DB53" s="18" t="str">
        <f t="shared" si="182"/>
        <v xml:space="preserve"> </v>
      </c>
      <c r="DC53" s="18" t="str">
        <f t="shared" si="141"/>
        <v xml:space="preserve"> </v>
      </c>
      <c r="DD53" s="22">
        <v>0</v>
      </c>
      <c r="DE53" s="22">
        <v>0</v>
      </c>
      <c r="DF53" s="22"/>
      <c r="DG53" s="18" t="str">
        <f t="shared" si="183"/>
        <v xml:space="preserve"> </v>
      </c>
      <c r="DH53" s="18" t="str">
        <f t="shared" si="142"/>
        <v xml:space="preserve"> </v>
      </c>
      <c r="DI53" s="22">
        <v>-2226.4</v>
      </c>
      <c r="DJ53" s="22">
        <v>2226.4</v>
      </c>
      <c r="DK53" s="18">
        <f t="shared" si="143"/>
        <v>-1</v>
      </c>
      <c r="DL53" s="22">
        <v>0</v>
      </c>
      <c r="DM53" s="22">
        <v>0</v>
      </c>
      <c r="DN53" s="22"/>
      <c r="DO53" s="18" t="str">
        <f t="shared" si="185"/>
        <v xml:space="preserve"> </v>
      </c>
      <c r="DP53" s="18" t="str">
        <f t="shared" si="144"/>
        <v xml:space="preserve"> </v>
      </c>
      <c r="DQ53" s="38">
        <v>86000</v>
      </c>
      <c r="DR53" s="38">
        <v>86000</v>
      </c>
      <c r="DS53" s="36">
        <v>26007.45</v>
      </c>
      <c r="DT53" s="18">
        <f t="shared" si="117"/>
        <v>1</v>
      </c>
      <c r="DU53" s="18" t="str">
        <f t="shared" si="163"/>
        <v>св.200</v>
      </c>
    </row>
    <row r="54" spans="1:125" s="13" customFormat="1" ht="15.75" customHeight="1" outlineLevel="1" x14ac:dyDescent="0.25">
      <c r="A54" s="12">
        <f t="shared" si="195"/>
        <v>43</v>
      </c>
      <c r="B54" s="6" t="s">
        <v>45</v>
      </c>
      <c r="C54" s="17">
        <v>1974896.98</v>
      </c>
      <c r="D54" s="17">
        <v>2004135.28</v>
      </c>
      <c r="E54" s="17">
        <v>752130.32000000007</v>
      </c>
      <c r="F54" s="18">
        <f t="shared" si="186"/>
        <v>1.0148049747891152</v>
      </c>
      <c r="G54" s="18" t="str">
        <f t="shared" si="171"/>
        <v>св.200</v>
      </c>
      <c r="H54" s="11">
        <v>536500</v>
      </c>
      <c r="I54" s="11">
        <v>549911.54</v>
      </c>
      <c r="J54" s="11">
        <v>555529.16</v>
      </c>
      <c r="K54" s="18">
        <f t="shared" si="188"/>
        <v>1.0249982106244175</v>
      </c>
      <c r="L54" s="18">
        <f t="shared" si="119"/>
        <v>0.98988780354932226</v>
      </c>
      <c r="M54" s="22">
        <v>380500</v>
      </c>
      <c r="N54" s="22">
        <v>330905.69</v>
      </c>
      <c r="O54" s="22">
        <v>376851.97</v>
      </c>
      <c r="P54" s="18">
        <f t="shared" si="172"/>
        <v>0.86966015768725358</v>
      </c>
      <c r="Q54" s="18">
        <f t="shared" si="120"/>
        <v>0.87807870554584078</v>
      </c>
      <c r="R54" s="22">
        <v>0</v>
      </c>
      <c r="S54" s="22">
        <v>0</v>
      </c>
      <c r="T54" s="22">
        <v>0</v>
      </c>
      <c r="U54" s="18" t="str">
        <f t="shared" si="173"/>
        <v xml:space="preserve"> </v>
      </c>
      <c r="V54" s="18" t="str">
        <f t="shared" si="193"/>
        <v xml:space="preserve"> </v>
      </c>
      <c r="W54" s="22">
        <v>0</v>
      </c>
      <c r="X54" s="22">
        <v>0</v>
      </c>
      <c r="Y54" s="22"/>
      <c r="Z54" s="18" t="str">
        <f t="shared" si="174"/>
        <v xml:space="preserve"> </v>
      </c>
      <c r="AA54" s="18" t="str">
        <f t="shared" si="121"/>
        <v xml:space="preserve"> </v>
      </c>
      <c r="AB54" s="22">
        <v>16000</v>
      </c>
      <c r="AC54" s="22">
        <v>15331.03</v>
      </c>
      <c r="AD54" s="22">
        <v>16588.150000000001</v>
      </c>
      <c r="AE54" s="18">
        <f t="shared" si="175"/>
        <v>0.95818937500000001</v>
      </c>
      <c r="AF54" s="18">
        <f t="shared" si="122"/>
        <v>0.92421578054213394</v>
      </c>
      <c r="AG54" s="22">
        <v>140000</v>
      </c>
      <c r="AH54" s="22">
        <v>203574.82</v>
      </c>
      <c r="AI54" s="22">
        <v>145989.04</v>
      </c>
      <c r="AJ54" s="18">
        <f t="shared" si="176"/>
        <v>1.4541058571428571</v>
      </c>
      <c r="AK54" s="18">
        <f t="shared" si="123"/>
        <v>1.3944527616593683</v>
      </c>
      <c r="AL54" s="22">
        <v>0</v>
      </c>
      <c r="AM54" s="22">
        <v>100</v>
      </c>
      <c r="AN54" s="22">
        <v>16100</v>
      </c>
      <c r="AO54" s="18" t="str">
        <f t="shared" si="196"/>
        <v xml:space="preserve"> </v>
      </c>
      <c r="AP54" s="18">
        <f t="shared" si="124"/>
        <v>6.2111801242236021E-3</v>
      </c>
      <c r="AQ54" s="7">
        <v>1438396.98</v>
      </c>
      <c r="AR54" s="7">
        <v>1454223.74</v>
      </c>
      <c r="AS54" s="7">
        <v>196601.16</v>
      </c>
      <c r="AT54" s="18">
        <f t="shared" si="177"/>
        <v>1.0110030542472357</v>
      </c>
      <c r="AU54" s="18" t="str">
        <f t="shared" si="125"/>
        <v>св.200</v>
      </c>
      <c r="AV54" s="22">
        <v>0</v>
      </c>
      <c r="AW54" s="22">
        <v>0</v>
      </c>
      <c r="AX54" s="22">
        <v>0</v>
      </c>
      <c r="AY54" s="18" t="str">
        <f t="shared" si="178"/>
        <v xml:space="preserve"> </v>
      </c>
      <c r="AZ54" s="18" t="str">
        <f t="shared" si="126"/>
        <v xml:space="preserve"> </v>
      </c>
      <c r="BA54" s="22">
        <v>1394210.1</v>
      </c>
      <c r="BB54" s="22">
        <v>1394210.1</v>
      </c>
      <c r="BC54" s="22"/>
      <c r="BD54" s="18">
        <f t="shared" si="127"/>
        <v>1</v>
      </c>
      <c r="BE54" s="18" t="str">
        <f t="shared" si="128"/>
        <v xml:space="preserve"> </v>
      </c>
      <c r="BF54" s="22">
        <v>0</v>
      </c>
      <c r="BG54" s="22">
        <v>0</v>
      </c>
      <c r="BH54" s="22">
        <v>8024.83</v>
      </c>
      <c r="BI54" s="18" t="str">
        <f t="shared" si="179"/>
        <v xml:space="preserve"> </v>
      </c>
      <c r="BJ54" s="18">
        <f t="shared" si="129"/>
        <v>0</v>
      </c>
      <c r="BK54" s="22">
        <v>0</v>
      </c>
      <c r="BL54" s="22">
        <v>125.96</v>
      </c>
      <c r="BM54" s="22">
        <v>37258.06</v>
      </c>
      <c r="BN54" s="18" t="str">
        <f t="shared" si="192"/>
        <v xml:space="preserve"> </v>
      </c>
      <c r="BO54" s="18">
        <f t="shared" si="130"/>
        <v>3.3807449985318611E-3</v>
      </c>
      <c r="BP54" s="22">
        <v>6686.88</v>
      </c>
      <c r="BQ54" s="22">
        <v>6687.68</v>
      </c>
      <c r="BR54" s="22">
        <v>4490.2</v>
      </c>
      <c r="BS54" s="18">
        <f t="shared" si="180"/>
        <v>1.0001196372598282</v>
      </c>
      <c r="BT54" s="18">
        <f t="shared" si="150"/>
        <v>1.4893946817513697</v>
      </c>
      <c r="BU54" s="22">
        <v>37500</v>
      </c>
      <c r="BV54" s="22">
        <v>53200</v>
      </c>
      <c r="BW54" s="22">
        <v>131050.47</v>
      </c>
      <c r="BX54" s="18">
        <f t="shared" si="181"/>
        <v>1.4186666666666667</v>
      </c>
      <c r="BY54" s="18">
        <f t="shared" si="132"/>
        <v>0.40595047083768565</v>
      </c>
      <c r="BZ54" s="22">
        <v>0</v>
      </c>
      <c r="CA54" s="22">
        <v>0</v>
      </c>
      <c r="CB54" s="22"/>
      <c r="CC54" s="18" t="str">
        <f t="shared" si="194"/>
        <v xml:space="preserve"> </v>
      </c>
      <c r="CD54" s="18" t="str">
        <f t="shared" si="133"/>
        <v xml:space="preserve"> </v>
      </c>
      <c r="CE54" s="17">
        <v>0</v>
      </c>
      <c r="CF54" s="17">
        <v>0</v>
      </c>
      <c r="CG54" s="17">
        <v>0</v>
      </c>
      <c r="CH54" s="18" t="str">
        <f t="shared" si="134"/>
        <v xml:space="preserve"> </v>
      </c>
      <c r="CI54" s="18" t="str">
        <f t="shared" si="146"/>
        <v xml:space="preserve"> </v>
      </c>
      <c r="CJ54" s="22">
        <v>0</v>
      </c>
      <c r="CK54" s="22">
        <v>0</v>
      </c>
      <c r="CL54" s="22"/>
      <c r="CM54" s="18" t="str">
        <f t="shared" si="135"/>
        <v xml:space="preserve"> </v>
      </c>
      <c r="CN54" s="18" t="str">
        <f t="shared" si="136"/>
        <v xml:space="preserve"> </v>
      </c>
      <c r="CO54" s="22">
        <v>0</v>
      </c>
      <c r="CP54" s="22">
        <v>0</v>
      </c>
      <c r="CQ54" s="22"/>
      <c r="CR54" s="18" t="str">
        <f t="shared" si="137"/>
        <v xml:space="preserve"> </v>
      </c>
      <c r="CS54" s="18" t="str">
        <f t="shared" si="138"/>
        <v xml:space="preserve"> </v>
      </c>
      <c r="CT54" s="22">
        <v>0</v>
      </c>
      <c r="CU54" s="22">
        <v>0</v>
      </c>
      <c r="CV54" s="22"/>
      <c r="CW54" s="18" t="str">
        <f t="shared" si="139"/>
        <v xml:space="preserve"> </v>
      </c>
      <c r="CX54" s="18" t="str">
        <f t="shared" si="140"/>
        <v xml:space="preserve"> </v>
      </c>
      <c r="CY54" s="22">
        <v>0</v>
      </c>
      <c r="CZ54" s="22">
        <v>0</v>
      </c>
      <c r="DA54" s="22"/>
      <c r="DB54" s="18" t="str">
        <f t="shared" si="182"/>
        <v xml:space="preserve"> </v>
      </c>
      <c r="DC54" s="18" t="str">
        <f t="shared" si="141"/>
        <v xml:space="preserve"> </v>
      </c>
      <c r="DD54" s="22">
        <v>0</v>
      </c>
      <c r="DE54" s="22">
        <v>0</v>
      </c>
      <c r="DF54" s="22"/>
      <c r="DG54" s="18" t="str">
        <f t="shared" si="183"/>
        <v xml:space="preserve"> </v>
      </c>
      <c r="DH54" s="18" t="str">
        <f t="shared" si="142"/>
        <v xml:space="preserve"> </v>
      </c>
      <c r="DI54" s="22">
        <v>0</v>
      </c>
      <c r="DJ54" s="22"/>
      <c r="DK54" s="18" t="str">
        <f t="shared" si="143"/>
        <v xml:space="preserve"> </v>
      </c>
      <c r="DL54" s="22">
        <v>0</v>
      </c>
      <c r="DM54" s="22">
        <v>0</v>
      </c>
      <c r="DN54" s="22">
        <v>777.6</v>
      </c>
      <c r="DO54" s="18" t="str">
        <f t="shared" si="185"/>
        <v xml:space="preserve"> </v>
      </c>
      <c r="DP54" s="18">
        <f t="shared" si="144"/>
        <v>0</v>
      </c>
      <c r="DQ54" s="38">
        <v>0</v>
      </c>
      <c r="DR54" s="38">
        <v>0</v>
      </c>
      <c r="DS54" s="36">
        <v>15000</v>
      </c>
      <c r="DT54" s="18" t="str">
        <f t="shared" si="117"/>
        <v xml:space="preserve"> </v>
      </c>
      <c r="DU54" s="18">
        <f t="shared" si="163"/>
        <v>0</v>
      </c>
    </row>
    <row r="55" spans="1:125" s="54" customFormat="1" ht="15.75" x14ac:dyDescent="0.2">
      <c r="A55" s="48"/>
      <c r="B55" s="49" t="s">
        <v>142</v>
      </c>
      <c r="C55" s="55">
        <f>SUM(C56:C61)</f>
        <v>71478309.689999998</v>
      </c>
      <c r="D55" s="55">
        <f t="shared" ref="D55" si="197">SUM(D56:D61)</f>
        <v>71396341.900000006</v>
      </c>
      <c r="E55" s="55">
        <v>62781414.830000006</v>
      </c>
      <c r="F55" s="51">
        <f t="shared" si="186"/>
        <v>0.9988532494632919</v>
      </c>
      <c r="G55" s="51">
        <f t="shared" si="171"/>
        <v>1.1372209768341086</v>
      </c>
      <c r="H55" s="50">
        <v>64821297.119999997</v>
      </c>
      <c r="I55" s="50">
        <v>65440790.370000005</v>
      </c>
      <c r="J55" s="50">
        <v>57782930.530000001</v>
      </c>
      <c r="K55" s="51">
        <f t="shared" si="188"/>
        <v>1.0095569400416837</v>
      </c>
      <c r="L55" s="51">
        <f t="shared" si="119"/>
        <v>1.1325280626953347</v>
      </c>
      <c r="M55" s="50">
        <f>SUM(M56:M61)</f>
        <v>53139976.059999995</v>
      </c>
      <c r="N55" s="50">
        <v>54570744.269999996</v>
      </c>
      <c r="O55" s="50">
        <v>44047427.460000001</v>
      </c>
      <c r="P55" s="51">
        <f t="shared" si="172"/>
        <v>1.0269245173988135</v>
      </c>
      <c r="Q55" s="51">
        <f t="shared" si="120"/>
        <v>1.2389087721310477</v>
      </c>
      <c r="R55" s="50">
        <f>SUM(R56:R61)</f>
        <v>1373897.28</v>
      </c>
      <c r="S55" s="50">
        <f>SUM(S56:S61)</f>
        <v>1364967.49</v>
      </c>
      <c r="T55" s="50">
        <f>SUM(T56:T61)</f>
        <v>1154680.71</v>
      </c>
      <c r="U55" s="51">
        <f t="shared" si="173"/>
        <v>0.99350039473111118</v>
      </c>
      <c r="V55" s="51">
        <f t="shared" si="148"/>
        <v>1.18211682084825</v>
      </c>
      <c r="W55" s="50">
        <f>SUM(W56:W61)</f>
        <v>56249</v>
      </c>
      <c r="X55" s="50">
        <f>SUM(X56:X61)</f>
        <v>33530.07</v>
      </c>
      <c r="Y55" s="50">
        <v>97619.88</v>
      </c>
      <c r="Z55" s="51">
        <f t="shared" si="174"/>
        <v>0.59610073067965652</v>
      </c>
      <c r="AA55" s="51">
        <f t="shared" si="121"/>
        <v>0.34347583709383783</v>
      </c>
      <c r="AB55" s="50">
        <v>2730638.52</v>
      </c>
      <c r="AC55" s="50">
        <v>2701574.21</v>
      </c>
      <c r="AD55" s="50">
        <f>SUM(AD56:AD61)</f>
        <v>2631302.4400000004</v>
      </c>
      <c r="AE55" s="51">
        <f t="shared" si="175"/>
        <v>0.98935622207512108</v>
      </c>
      <c r="AF55" s="51">
        <f t="shared" si="122"/>
        <v>1.026706078682464</v>
      </c>
      <c r="AG55" s="50">
        <v>7468316.2599999998</v>
      </c>
      <c r="AH55" s="50">
        <v>6734304.3300000001</v>
      </c>
      <c r="AI55" s="50">
        <f>SUM(AI56:AI61)</f>
        <v>9812500.040000001</v>
      </c>
      <c r="AJ55" s="51">
        <f t="shared" si="176"/>
        <v>0.90171654433927262</v>
      </c>
      <c r="AK55" s="51">
        <f t="shared" si="123"/>
        <v>0.68629852764820976</v>
      </c>
      <c r="AL55" s="50">
        <v>52220</v>
      </c>
      <c r="AM55" s="50">
        <v>35670</v>
      </c>
      <c r="AN55" s="50">
        <f>SUM(AN56:AN61)</f>
        <v>39400</v>
      </c>
      <c r="AO55" s="51">
        <f t="shared" si="196"/>
        <v>0.68307162006893907</v>
      </c>
      <c r="AP55" s="51">
        <f t="shared" si="124"/>
        <v>0.90532994923857868</v>
      </c>
      <c r="AQ55" s="50">
        <v>6657012.5700000003</v>
      </c>
      <c r="AR55" s="50">
        <v>5955551.5299999993</v>
      </c>
      <c r="AS55" s="50">
        <v>4998484.3</v>
      </c>
      <c r="AT55" s="51">
        <f t="shared" si="177"/>
        <v>0.89462825364621457</v>
      </c>
      <c r="AU55" s="51">
        <f t="shared" si="125"/>
        <v>1.1914714886670745</v>
      </c>
      <c r="AV55" s="50">
        <v>2400000</v>
      </c>
      <c r="AW55" s="50">
        <v>2293662.42</v>
      </c>
      <c r="AX55" s="50">
        <v>2253376.23</v>
      </c>
      <c r="AY55" s="51">
        <f t="shared" si="178"/>
        <v>0.95569267499999999</v>
      </c>
      <c r="AZ55" s="51">
        <f t="shared" si="126"/>
        <v>1.0178781463404361</v>
      </c>
      <c r="BA55" s="50">
        <v>340780.78</v>
      </c>
      <c r="BB55" s="50">
        <v>340780.78</v>
      </c>
      <c r="BC55" s="50">
        <v>309448.89</v>
      </c>
      <c r="BD55" s="51">
        <f t="shared" si="127"/>
        <v>1</v>
      </c>
      <c r="BE55" s="51">
        <f t="shared" si="128"/>
        <v>1.1012506136312203</v>
      </c>
      <c r="BF55" s="50">
        <v>493917.75</v>
      </c>
      <c r="BG55" s="50">
        <v>438202.97000000003</v>
      </c>
      <c r="BH55" s="50">
        <v>390374.68000000005</v>
      </c>
      <c r="BI55" s="51">
        <f t="shared" si="179"/>
        <v>0.88719826327359164</v>
      </c>
      <c r="BJ55" s="51">
        <f t="shared" si="129"/>
        <v>1.1225189348858384</v>
      </c>
      <c r="BK55" s="50">
        <v>206828.91</v>
      </c>
      <c r="BL55" s="50">
        <v>206828.91</v>
      </c>
      <c r="BM55" s="50">
        <v>203808</v>
      </c>
      <c r="BN55" s="51">
        <f t="shared" si="192"/>
        <v>1</v>
      </c>
      <c r="BO55" s="51">
        <f t="shared" si="130"/>
        <v>1.0148223327837966</v>
      </c>
      <c r="BP55" s="50">
        <v>594725.03</v>
      </c>
      <c r="BQ55" s="50">
        <v>533171.54</v>
      </c>
      <c r="BR55" s="50">
        <v>416637.01</v>
      </c>
      <c r="BS55" s="51">
        <f t="shared" si="180"/>
        <v>0.89650092581440533</v>
      </c>
      <c r="BT55" s="51">
        <f t="shared" si="150"/>
        <v>1.2797027801250782</v>
      </c>
      <c r="BU55" s="50">
        <v>44153.23</v>
      </c>
      <c r="BV55" s="50">
        <v>44153.23</v>
      </c>
      <c r="BW55" s="50">
        <v>22427.640000000003</v>
      </c>
      <c r="BX55" s="51">
        <f t="shared" si="181"/>
        <v>1</v>
      </c>
      <c r="BY55" s="51">
        <f t="shared" si="132"/>
        <v>1.968697107676064</v>
      </c>
      <c r="BZ55" s="50">
        <v>1080760</v>
      </c>
      <c r="CA55" s="50">
        <v>1050760</v>
      </c>
      <c r="CB55" s="50">
        <v>568257</v>
      </c>
      <c r="CC55" s="51">
        <f t="shared" si="194"/>
        <v>0.97224175580147298</v>
      </c>
      <c r="CD55" s="51">
        <f t="shared" si="133"/>
        <v>1.8490929280237638</v>
      </c>
      <c r="CE55" s="55">
        <v>563686.26</v>
      </c>
      <c r="CF55" s="55">
        <v>115885.77</v>
      </c>
      <c r="CG55" s="55">
        <v>98096.19</v>
      </c>
      <c r="CH55" s="51">
        <f t="shared" si="134"/>
        <v>0.2055855858540884</v>
      </c>
      <c r="CI55" s="51">
        <f t="shared" si="146"/>
        <v>1.1813483275955978</v>
      </c>
      <c r="CJ55" s="50">
        <v>115885.78</v>
      </c>
      <c r="CK55" s="50">
        <v>115885.77</v>
      </c>
      <c r="CL55" s="50">
        <v>12497.66</v>
      </c>
      <c r="CM55" s="51">
        <f t="shared" si="135"/>
        <v>0.99999991370813579</v>
      </c>
      <c r="CN55" s="51" t="str">
        <f t="shared" si="136"/>
        <v>св.200</v>
      </c>
      <c r="CO55" s="50">
        <v>447800.48</v>
      </c>
      <c r="CP55" s="50">
        <v>0</v>
      </c>
      <c r="CQ55" s="50">
        <v>85598.53</v>
      </c>
      <c r="CR55" s="51" t="str">
        <f t="shared" si="137"/>
        <v xml:space="preserve"> </v>
      </c>
      <c r="CS55" s="51">
        <f t="shared" si="138"/>
        <v>0</v>
      </c>
      <c r="CT55" s="50">
        <v>0</v>
      </c>
      <c r="CU55" s="50">
        <v>0</v>
      </c>
      <c r="CV55" s="50">
        <v>0</v>
      </c>
      <c r="CW55" s="53" t="str">
        <f t="shared" si="139"/>
        <v xml:space="preserve"> </v>
      </c>
      <c r="CX55" s="53" t="str">
        <f t="shared" si="140"/>
        <v xml:space="preserve"> </v>
      </c>
      <c r="CY55" s="50">
        <v>0</v>
      </c>
      <c r="CZ55" s="50">
        <v>0</v>
      </c>
      <c r="DA55" s="50">
        <v>0</v>
      </c>
      <c r="DB55" s="51" t="str">
        <f t="shared" si="182"/>
        <v xml:space="preserve"> </v>
      </c>
      <c r="DC55" s="51" t="str">
        <f t="shared" si="141"/>
        <v xml:space="preserve"> </v>
      </c>
      <c r="DD55" s="50">
        <v>292209.90000000002</v>
      </c>
      <c r="DE55" s="50">
        <v>292209.90000000002</v>
      </c>
      <c r="DF55" s="50">
        <v>278391.47000000003</v>
      </c>
      <c r="DG55" s="51">
        <f t="shared" si="183"/>
        <v>1</v>
      </c>
      <c r="DH55" s="51">
        <f t="shared" si="142"/>
        <v>1.0496366860665667</v>
      </c>
      <c r="DI55" s="50">
        <v>0</v>
      </c>
      <c r="DJ55" s="50">
        <v>-117.15</v>
      </c>
      <c r="DK55" s="51" t="str">
        <f>IF(DI55=0," ",IF(DI55/DJ55*100&gt;200,"св.200",DI55/DJ55))</f>
        <v xml:space="preserve"> </v>
      </c>
      <c r="DL55" s="50">
        <v>0</v>
      </c>
      <c r="DM55" s="50">
        <v>0</v>
      </c>
      <c r="DN55" s="50">
        <v>0</v>
      </c>
      <c r="DO55" s="51" t="str">
        <f t="shared" si="185"/>
        <v xml:space="preserve"> </v>
      </c>
      <c r="DP55" s="51" t="str">
        <f t="shared" ref="DP55:DP61" si="198">IF(DM55=0," ",IF(DM55/DN55*100&gt;200,"св.200",DM55/DN55))</f>
        <v xml:space="preserve"> </v>
      </c>
      <c r="DQ55" s="50">
        <v>639916.26</v>
      </c>
      <c r="DR55" s="50">
        <v>639916.26</v>
      </c>
      <c r="DS55" s="50">
        <v>455857.18</v>
      </c>
      <c r="DT55" s="51">
        <f t="shared" si="117"/>
        <v>1</v>
      </c>
      <c r="DU55" s="51"/>
    </row>
    <row r="56" spans="1:125" s="13" customFormat="1" ht="16.5" customHeight="1" outlineLevel="1" x14ac:dyDescent="0.25">
      <c r="A56" s="12">
        <v>44</v>
      </c>
      <c r="B56" s="6" t="s">
        <v>76</v>
      </c>
      <c r="C56" s="17">
        <v>61511153.210000001</v>
      </c>
      <c r="D56" s="17">
        <v>62813440.890000001</v>
      </c>
      <c r="E56" s="17">
        <v>52220876.920000002</v>
      </c>
      <c r="F56" s="18">
        <f t="shared" si="186"/>
        <v>1.0211715699030055</v>
      </c>
      <c r="G56" s="18">
        <f t="shared" si="171"/>
        <v>1.2028415567633481</v>
      </c>
      <c r="H56" s="11">
        <v>57540238.32</v>
      </c>
      <c r="I56" s="11">
        <v>58945686.080000006</v>
      </c>
      <c r="J56" s="11">
        <v>49157765.920000002</v>
      </c>
      <c r="K56" s="18">
        <f t="shared" si="188"/>
        <v>1.0244254768668815</v>
      </c>
      <c r="L56" s="18">
        <f t="shared" si="119"/>
        <v>1.1991123879781069</v>
      </c>
      <c r="M56" s="22">
        <v>51666336.530000001</v>
      </c>
      <c r="N56" s="22">
        <v>53179517.380000003</v>
      </c>
      <c r="O56" s="22">
        <v>42816613.140000001</v>
      </c>
      <c r="P56" s="18">
        <f t="shared" si="172"/>
        <v>1.029287558430263</v>
      </c>
      <c r="Q56" s="18">
        <f t="shared" si="120"/>
        <v>1.2420299850928378</v>
      </c>
      <c r="R56" s="22">
        <v>1373897.28</v>
      </c>
      <c r="S56" s="22">
        <v>1364967.49</v>
      </c>
      <c r="T56" s="22">
        <v>1154680.71</v>
      </c>
      <c r="U56" s="18">
        <f t="shared" si="173"/>
        <v>0.99350039473111118</v>
      </c>
      <c r="V56" s="18">
        <f t="shared" si="148"/>
        <v>1.18211682084825</v>
      </c>
      <c r="W56" s="22">
        <v>5000</v>
      </c>
      <c r="X56" s="22">
        <v>-2640</v>
      </c>
      <c r="Y56" s="22">
        <v>5561.61</v>
      </c>
      <c r="Z56" s="18" t="str">
        <f t="shared" si="174"/>
        <v xml:space="preserve"> </v>
      </c>
      <c r="AA56" s="18">
        <f t="shared" si="121"/>
        <v>-0.47468269080356229</v>
      </c>
      <c r="AB56" s="22">
        <v>1616140.04</v>
      </c>
      <c r="AC56" s="22">
        <v>1637045.77</v>
      </c>
      <c r="AD56" s="22">
        <v>1530385.31</v>
      </c>
      <c r="AE56" s="18">
        <f t="shared" si="175"/>
        <v>1.0129355931309021</v>
      </c>
      <c r="AF56" s="18">
        <f t="shared" si="122"/>
        <v>1.0696951671602233</v>
      </c>
      <c r="AG56" s="22">
        <v>2878864.47</v>
      </c>
      <c r="AH56" s="22">
        <v>2766795.44</v>
      </c>
      <c r="AI56" s="22">
        <v>3650525.15</v>
      </c>
      <c r="AJ56" s="18">
        <f t="shared" si="176"/>
        <v>0.96107179369927054</v>
      </c>
      <c r="AK56" s="18">
        <f t="shared" si="123"/>
        <v>0.75791710132444923</v>
      </c>
      <c r="AL56" s="22">
        <v>0</v>
      </c>
      <c r="AM56" s="22">
        <v>0</v>
      </c>
      <c r="AN56" s="22">
        <v>0</v>
      </c>
      <c r="AO56" s="18" t="str">
        <f t="shared" si="196"/>
        <v xml:space="preserve"> </v>
      </c>
      <c r="AP56" s="18" t="str">
        <f t="shared" si="124"/>
        <v xml:space="preserve"> </v>
      </c>
      <c r="AQ56" s="7">
        <v>3970914.8900000006</v>
      </c>
      <c r="AR56" s="7">
        <v>3867754.81</v>
      </c>
      <c r="AS56" s="7">
        <v>3063111</v>
      </c>
      <c r="AT56" s="18">
        <f t="shared" si="177"/>
        <v>0.9740210800639949</v>
      </c>
      <c r="AU56" s="18">
        <f t="shared" si="125"/>
        <v>1.2626884268967073</v>
      </c>
      <c r="AV56" s="22">
        <v>2400000</v>
      </c>
      <c r="AW56" s="22">
        <v>2293662.42</v>
      </c>
      <c r="AX56" s="22">
        <v>2253376.23</v>
      </c>
      <c r="AY56" s="18">
        <f t="shared" si="178"/>
        <v>0.95569267499999999</v>
      </c>
      <c r="AZ56" s="18">
        <f t="shared" si="126"/>
        <v>1.0178781463404361</v>
      </c>
      <c r="BA56" s="22">
        <v>53125.24</v>
      </c>
      <c r="BB56" s="22">
        <v>53125.24</v>
      </c>
      <c r="BC56" s="22">
        <v>79421.490000000005</v>
      </c>
      <c r="BD56" s="18">
        <f t="shared" si="127"/>
        <v>1</v>
      </c>
      <c r="BE56" s="18">
        <f t="shared" si="128"/>
        <v>0.66890258543374082</v>
      </c>
      <c r="BF56" s="22">
        <v>0</v>
      </c>
      <c r="BG56" s="22">
        <v>0</v>
      </c>
      <c r="BH56" s="22"/>
      <c r="BI56" s="18" t="str">
        <f t="shared" si="179"/>
        <v xml:space="preserve"> </v>
      </c>
      <c r="BJ56" s="18" t="str">
        <f t="shared" si="129"/>
        <v xml:space="preserve"> </v>
      </c>
      <c r="BK56" s="22">
        <v>0</v>
      </c>
      <c r="BL56" s="22">
        <v>0</v>
      </c>
      <c r="BM56" s="22"/>
      <c r="BN56" s="18" t="str">
        <f t="shared" si="192"/>
        <v xml:space="preserve"> </v>
      </c>
      <c r="BO56" s="18" t="str">
        <f t="shared" si="130"/>
        <v xml:space="preserve"> </v>
      </c>
      <c r="BP56" s="22">
        <v>384725.03</v>
      </c>
      <c r="BQ56" s="22">
        <v>387957.24</v>
      </c>
      <c r="BR56" s="22">
        <v>351752.67</v>
      </c>
      <c r="BS56" s="18">
        <f t="shared" si="180"/>
        <v>1.008401350959671</v>
      </c>
      <c r="BT56" s="18">
        <f t="shared" si="150"/>
        <v>1.1029262123298169</v>
      </c>
      <c r="BU56" s="22">
        <v>7600</v>
      </c>
      <c r="BV56" s="22">
        <v>7600</v>
      </c>
      <c r="BW56" s="22">
        <v>10000</v>
      </c>
      <c r="BX56" s="18">
        <f t="shared" si="181"/>
        <v>1</v>
      </c>
      <c r="BY56" s="18">
        <f t="shared" si="132"/>
        <v>0.76</v>
      </c>
      <c r="BZ56" s="22">
        <v>538060</v>
      </c>
      <c r="CA56" s="22">
        <v>538060</v>
      </c>
      <c r="CB56" s="22">
        <v>9640</v>
      </c>
      <c r="CC56" s="18">
        <f t="shared" si="194"/>
        <v>1</v>
      </c>
      <c r="CD56" s="18" t="str">
        <f t="shared" si="133"/>
        <v>св.200</v>
      </c>
      <c r="CE56" s="17">
        <v>115885.78</v>
      </c>
      <c r="CF56" s="17">
        <v>115885.77</v>
      </c>
      <c r="CG56" s="17">
        <v>12497.66</v>
      </c>
      <c r="CH56" s="18">
        <f t="shared" si="134"/>
        <v>0.99999991370813579</v>
      </c>
      <c r="CI56" s="18" t="str">
        <f t="shared" si="146"/>
        <v>св.200</v>
      </c>
      <c r="CJ56" s="22">
        <v>115885.78</v>
      </c>
      <c r="CK56" s="22">
        <v>115885.77</v>
      </c>
      <c r="CL56" s="22">
        <v>12497.66</v>
      </c>
      <c r="CM56" s="18">
        <f t="shared" si="135"/>
        <v>0.99999991370813579</v>
      </c>
      <c r="CN56" s="18" t="str">
        <f t="shared" si="136"/>
        <v>св.200</v>
      </c>
      <c r="CO56" s="22">
        <v>0</v>
      </c>
      <c r="CP56" s="22">
        <v>0</v>
      </c>
      <c r="CQ56" s="22"/>
      <c r="CR56" s="18" t="str">
        <f t="shared" si="137"/>
        <v xml:space="preserve"> </v>
      </c>
      <c r="CS56" s="18" t="str">
        <f t="shared" si="138"/>
        <v xml:space="preserve"> </v>
      </c>
      <c r="CT56" s="22">
        <v>0</v>
      </c>
      <c r="CU56" s="22">
        <v>0</v>
      </c>
      <c r="CV56" s="22"/>
      <c r="CW56" s="18" t="str">
        <f t="shared" si="139"/>
        <v xml:space="preserve"> </v>
      </c>
      <c r="CX56" s="18" t="str">
        <f t="shared" si="140"/>
        <v xml:space="preserve"> </v>
      </c>
      <c r="CY56" s="22">
        <v>0</v>
      </c>
      <c r="CZ56" s="22">
        <v>0</v>
      </c>
      <c r="DA56" s="22"/>
      <c r="DB56" s="18" t="str">
        <f t="shared" si="182"/>
        <v xml:space="preserve"> </v>
      </c>
      <c r="DC56" s="18" t="str">
        <f t="shared" si="141"/>
        <v xml:space="preserve"> </v>
      </c>
      <c r="DD56" s="22">
        <v>196350.29</v>
      </c>
      <c r="DE56" s="22">
        <v>196350.29</v>
      </c>
      <c r="DF56" s="22">
        <v>272766.46000000002</v>
      </c>
      <c r="DG56" s="18">
        <f t="shared" si="183"/>
        <v>1</v>
      </c>
      <c r="DH56" s="18">
        <f t="shared" si="142"/>
        <v>0.71984763082675196</v>
      </c>
      <c r="DI56" s="22">
        <v>0</v>
      </c>
      <c r="DJ56" s="22"/>
      <c r="DK56" s="18" t="str">
        <f t="shared" si="143"/>
        <v xml:space="preserve"> </v>
      </c>
      <c r="DL56" s="22">
        <v>0</v>
      </c>
      <c r="DM56" s="22">
        <v>0</v>
      </c>
      <c r="DN56" s="22"/>
      <c r="DO56" s="18" t="str">
        <f t="shared" si="185"/>
        <v xml:space="preserve"> </v>
      </c>
      <c r="DP56" s="18" t="str">
        <f t="shared" si="198"/>
        <v xml:space="preserve"> </v>
      </c>
      <c r="DQ56" s="38">
        <v>275141.2</v>
      </c>
      <c r="DR56" s="38">
        <v>275141.2</v>
      </c>
      <c r="DS56" s="22">
        <v>73333.34</v>
      </c>
      <c r="DT56" s="18">
        <f t="shared" si="117"/>
        <v>1</v>
      </c>
      <c r="DU56" s="18"/>
    </row>
    <row r="57" spans="1:125" s="13" customFormat="1" ht="15.75" customHeight="1" outlineLevel="1" x14ac:dyDescent="0.25">
      <c r="A57" s="12">
        <f>A56+1</f>
        <v>45</v>
      </c>
      <c r="B57" s="6" t="s">
        <v>58</v>
      </c>
      <c r="C57" s="17">
        <v>708320.5</v>
      </c>
      <c r="D57" s="17">
        <v>680860.61</v>
      </c>
      <c r="E57" s="17">
        <v>856985.53</v>
      </c>
      <c r="F57" s="18">
        <f t="shared" si="186"/>
        <v>0.96123239409278705</v>
      </c>
      <c r="G57" s="18">
        <f t="shared" si="171"/>
        <v>0.79448320440136244</v>
      </c>
      <c r="H57" s="11">
        <v>389500</v>
      </c>
      <c r="I57" s="11">
        <v>444879.23000000004</v>
      </c>
      <c r="J57" s="11">
        <v>718906.47</v>
      </c>
      <c r="K57" s="18">
        <f t="shared" si="188"/>
        <v>1.1421803080872914</v>
      </c>
      <c r="L57" s="18">
        <f t="shared" si="119"/>
        <v>0.61882768978278924</v>
      </c>
      <c r="M57" s="22">
        <v>87500</v>
      </c>
      <c r="N57" s="22">
        <v>93924.96</v>
      </c>
      <c r="O57" s="22">
        <v>87188.31</v>
      </c>
      <c r="P57" s="18">
        <f t="shared" si="172"/>
        <v>1.0734281142857143</v>
      </c>
      <c r="Q57" s="18">
        <f t="shared" si="120"/>
        <v>1.0772655187375464</v>
      </c>
      <c r="R57" s="22">
        <v>0</v>
      </c>
      <c r="S57" s="22">
        <v>0</v>
      </c>
      <c r="T57" s="22">
        <v>0</v>
      </c>
      <c r="U57" s="18" t="str">
        <f t="shared" si="173"/>
        <v xml:space="preserve"> </v>
      </c>
      <c r="V57" s="18" t="str">
        <f t="shared" ref="V57:V61" si="199">IF(S57=0," ",IF(S57/T57*100&gt;200,"св.200",S57/T57))</f>
        <v xml:space="preserve"> </v>
      </c>
      <c r="W57" s="22">
        <v>0</v>
      </c>
      <c r="X57" s="22">
        <v>0</v>
      </c>
      <c r="Y57" s="22"/>
      <c r="Z57" s="18" t="str">
        <f t="shared" si="174"/>
        <v xml:space="preserve"> </v>
      </c>
      <c r="AA57" s="18" t="str">
        <f t="shared" si="121"/>
        <v xml:space="preserve"> </v>
      </c>
      <c r="AB57" s="22">
        <v>55000</v>
      </c>
      <c r="AC57" s="22">
        <v>45710.720000000001</v>
      </c>
      <c r="AD57" s="22">
        <v>37069.69</v>
      </c>
      <c r="AE57" s="18">
        <f t="shared" si="175"/>
        <v>0.83110400000000006</v>
      </c>
      <c r="AF57" s="18">
        <f t="shared" si="122"/>
        <v>1.233102300019234</v>
      </c>
      <c r="AG57" s="22">
        <v>237000</v>
      </c>
      <c r="AH57" s="22">
        <v>300043.55</v>
      </c>
      <c r="AI57" s="22">
        <v>584848.47</v>
      </c>
      <c r="AJ57" s="18">
        <f t="shared" si="176"/>
        <v>1.2660065400843881</v>
      </c>
      <c r="AK57" s="18">
        <f t="shared" si="123"/>
        <v>0.51302784463127693</v>
      </c>
      <c r="AL57" s="22">
        <v>10000</v>
      </c>
      <c r="AM57" s="22">
        <v>5200</v>
      </c>
      <c r="AN57" s="22">
        <v>9800</v>
      </c>
      <c r="AO57" s="18">
        <f t="shared" si="196"/>
        <v>0.52</v>
      </c>
      <c r="AP57" s="18">
        <f t="shared" si="124"/>
        <v>0.53061224489795922</v>
      </c>
      <c r="AQ57" s="7">
        <v>318820.5</v>
      </c>
      <c r="AR57" s="7">
        <v>235981.38</v>
      </c>
      <c r="AS57" s="7">
        <v>138079.06</v>
      </c>
      <c r="AT57" s="18">
        <f t="shared" si="177"/>
        <v>0.74017003298094075</v>
      </c>
      <c r="AU57" s="18">
        <f t="shared" si="125"/>
        <v>1.7090308986750056</v>
      </c>
      <c r="AV57" s="22">
        <v>0</v>
      </c>
      <c r="AW57" s="22">
        <v>0</v>
      </c>
      <c r="AX57" s="22">
        <v>0</v>
      </c>
      <c r="AY57" s="18" t="str">
        <f t="shared" si="178"/>
        <v xml:space="preserve"> </v>
      </c>
      <c r="AZ57" s="18" t="str">
        <f t="shared" si="126"/>
        <v xml:space="preserve"> </v>
      </c>
      <c r="BA57" s="22">
        <v>0</v>
      </c>
      <c r="BB57" s="22">
        <v>0</v>
      </c>
      <c r="BC57" s="22"/>
      <c r="BD57" s="18" t="str">
        <f t="shared" si="127"/>
        <v xml:space="preserve"> </v>
      </c>
      <c r="BE57" s="18" t="str">
        <f t="shared" si="128"/>
        <v xml:space="preserve"> </v>
      </c>
      <c r="BF57" s="22">
        <v>60000</v>
      </c>
      <c r="BG57" s="22">
        <v>41946.58</v>
      </c>
      <c r="BH57" s="22">
        <v>12375</v>
      </c>
      <c r="BI57" s="18">
        <f t="shared" si="179"/>
        <v>0.69910966666666674</v>
      </c>
      <c r="BJ57" s="18" t="str">
        <f t="shared" si="129"/>
        <v>св.200</v>
      </c>
      <c r="BK57" s="22">
        <v>0</v>
      </c>
      <c r="BL57" s="22">
        <v>0</v>
      </c>
      <c r="BM57" s="22"/>
      <c r="BN57" s="18" t="str">
        <f t="shared" si="192"/>
        <v xml:space="preserve"> </v>
      </c>
      <c r="BO57" s="18" t="str">
        <f t="shared" si="130"/>
        <v xml:space="preserve"> </v>
      </c>
      <c r="BP57" s="22">
        <v>210000</v>
      </c>
      <c r="BQ57" s="22">
        <v>145214.29999999999</v>
      </c>
      <c r="BR57" s="22">
        <v>64884.34</v>
      </c>
      <c r="BS57" s="18">
        <f t="shared" si="180"/>
        <v>0.69149666666666665</v>
      </c>
      <c r="BT57" s="18" t="str">
        <f t="shared" si="150"/>
        <v>св.200</v>
      </c>
      <c r="BU57" s="22">
        <v>0</v>
      </c>
      <c r="BV57" s="22">
        <v>0</v>
      </c>
      <c r="BW57" s="22">
        <v>10819.62</v>
      </c>
      <c r="BX57" s="18" t="str">
        <f t="shared" si="181"/>
        <v xml:space="preserve"> </v>
      </c>
      <c r="BY57" s="18">
        <f t="shared" si="132"/>
        <v>0</v>
      </c>
      <c r="BZ57" s="22">
        <v>0</v>
      </c>
      <c r="CA57" s="22">
        <v>0</v>
      </c>
      <c r="CB57" s="22"/>
      <c r="CC57" s="18" t="str">
        <f t="shared" si="194"/>
        <v xml:space="preserve"> </v>
      </c>
      <c r="CD57" s="18" t="str">
        <f t="shared" si="133"/>
        <v xml:space="preserve"> </v>
      </c>
      <c r="CE57" s="17">
        <v>0</v>
      </c>
      <c r="CF57" s="17">
        <v>0</v>
      </c>
      <c r="CG57" s="17">
        <v>0</v>
      </c>
      <c r="CH57" s="18" t="str">
        <f t="shared" si="134"/>
        <v xml:space="preserve"> </v>
      </c>
      <c r="CI57" s="18" t="str">
        <f t="shared" si="146"/>
        <v xml:space="preserve"> </v>
      </c>
      <c r="CJ57" s="22">
        <v>0</v>
      </c>
      <c r="CK57" s="22">
        <v>0</v>
      </c>
      <c r="CL57" s="22"/>
      <c r="CM57" s="18" t="str">
        <f t="shared" si="135"/>
        <v xml:space="preserve"> </v>
      </c>
      <c r="CN57" s="18" t="str">
        <f t="shared" si="136"/>
        <v xml:space="preserve"> </v>
      </c>
      <c r="CO57" s="22">
        <v>0</v>
      </c>
      <c r="CP57" s="22">
        <v>0</v>
      </c>
      <c r="CQ57" s="22"/>
      <c r="CR57" s="18" t="str">
        <f t="shared" si="137"/>
        <v xml:space="preserve"> </v>
      </c>
      <c r="CS57" s="18" t="str">
        <f t="shared" si="138"/>
        <v xml:space="preserve"> </v>
      </c>
      <c r="CT57" s="22">
        <v>0</v>
      </c>
      <c r="CU57" s="22">
        <v>0</v>
      </c>
      <c r="CV57" s="22"/>
      <c r="CW57" s="18" t="str">
        <f t="shared" si="139"/>
        <v xml:space="preserve"> </v>
      </c>
      <c r="CX57" s="18" t="str">
        <f t="shared" si="140"/>
        <v xml:space="preserve"> </v>
      </c>
      <c r="CY57" s="22">
        <v>0</v>
      </c>
      <c r="CZ57" s="22">
        <v>0</v>
      </c>
      <c r="DA57" s="22"/>
      <c r="DB57" s="18" t="str">
        <f t="shared" si="182"/>
        <v xml:space="preserve"> </v>
      </c>
      <c r="DC57" s="18" t="str">
        <f t="shared" si="141"/>
        <v xml:space="preserve"> </v>
      </c>
      <c r="DD57" s="22">
        <v>0</v>
      </c>
      <c r="DE57" s="22">
        <v>0</v>
      </c>
      <c r="DF57" s="22"/>
      <c r="DG57" s="18" t="str">
        <f t="shared" si="183"/>
        <v xml:space="preserve"> </v>
      </c>
      <c r="DH57" s="18" t="str">
        <f t="shared" si="142"/>
        <v xml:space="preserve"> </v>
      </c>
      <c r="DI57" s="22">
        <v>0</v>
      </c>
      <c r="DJ57" s="22"/>
      <c r="DK57" s="18" t="str">
        <f t="shared" si="143"/>
        <v xml:space="preserve"> </v>
      </c>
      <c r="DL57" s="22">
        <v>0</v>
      </c>
      <c r="DM57" s="22">
        <v>0</v>
      </c>
      <c r="DN57" s="22"/>
      <c r="DO57" s="18" t="str">
        <f t="shared" si="185"/>
        <v xml:space="preserve"> </v>
      </c>
      <c r="DP57" s="18" t="str">
        <f t="shared" si="198"/>
        <v xml:space="preserve"> </v>
      </c>
      <c r="DQ57" s="38">
        <v>48820.5</v>
      </c>
      <c r="DR57" s="38">
        <v>48820.5</v>
      </c>
      <c r="DS57" s="22">
        <v>50000.1</v>
      </c>
      <c r="DT57" s="18">
        <f t="shared" si="117"/>
        <v>1</v>
      </c>
      <c r="DU57" s="18"/>
    </row>
    <row r="58" spans="1:125" s="13" customFormat="1" ht="16.5" customHeight="1" outlineLevel="1" x14ac:dyDescent="0.25">
      <c r="A58" s="12">
        <f t="shared" ref="A58:A61" si="200">A57+1</f>
        <v>46</v>
      </c>
      <c r="B58" s="6" t="s">
        <v>62</v>
      </c>
      <c r="C58" s="17">
        <v>1410274.29</v>
      </c>
      <c r="D58" s="17">
        <v>1203320.31</v>
      </c>
      <c r="E58" s="17">
        <v>1404426.5099999998</v>
      </c>
      <c r="F58" s="18">
        <f t="shared" si="186"/>
        <v>0.853252674697771</v>
      </c>
      <c r="G58" s="18">
        <f t="shared" si="171"/>
        <v>0.85680546574131544</v>
      </c>
      <c r="H58" s="11">
        <v>1063419.8</v>
      </c>
      <c r="I58" s="11">
        <v>877250.61</v>
      </c>
      <c r="J58" s="11">
        <v>1117093.8799999999</v>
      </c>
      <c r="K58" s="18">
        <f t="shared" si="188"/>
        <v>0.82493349286894968</v>
      </c>
      <c r="L58" s="18">
        <f t="shared" si="119"/>
        <v>0.78529712292399279</v>
      </c>
      <c r="M58" s="22">
        <v>175619.8</v>
      </c>
      <c r="N58" s="22">
        <v>109891.93</v>
      </c>
      <c r="O58" s="22">
        <v>172629.8</v>
      </c>
      <c r="P58" s="18">
        <f t="shared" si="172"/>
        <v>0.62573770155756925</v>
      </c>
      <c r="Q58" s="18">
        <f t="shared" si="120"/>
        <v>0.63657566654192965</v>
      </c>
      <c r="R58" s="22">
        <v>0</v>
      </c>
      <c r="S58" s="22">
        <v>0</v>
      </c>
      <c r="T58" s="22">
        <v>0</v>
      </c>
      <c r="U58" s="18" t="str">
        <f t="shared" si="173"/>
        <v xml:space="preserve"> </v>
      </c>
      <c r="V58" s="18" t="str">
        <f t="shared" si="199"/>
        <v xml:space="preserve"> </v>
      </c>
      <c r="W58" s="22">
        <v>10800</v>
      </c>
      <c r="X58" s="22">
        <v>8302.67</v>
      </c>
      <c r="Y58" s="22">
        <v>10663.3</v>
      </c>
      <c r="Z58" s="18">
        <f t="shared" si="174"/>
        <v>0.76876574074074078</v>
      </c>
      <c r="AA58" s="18">
        <f t="shared" si="121"/>
        <v>0.77862106477356918</v>
      </c>
      <c r="AB58" s="22">
        <v>150000</v>
      </c>
      <c r="AC58" s="22">
        <v>133070.65</v>
      </c>
      <c r="AD58" s="22">
        <v>210550.95</v>
      </c>
      <c r="AE58" s="18">
        <f t="shared" si="175"/>
        <v>0.8871376666666666</v>
      </c>
      <c r="AF58" s="18">
        <f t="shared" si="122"/>
        <v>0.63201163423864859</v>
      </c>
      <c r="AG58" s="22">
        <v>705000</v>
      </c>
      <c r="AH58" s="22">
        <v>611985.36</v>
      </c>
      <c r="AI58" s="22">
        <v>710649.83</v>
      </c>
      <c r="AJ58" s="18">
        <f t="shared" si="176"/>
        <v>0.86806434042553193</v>
      </c>
      <c r="AK58" s="18">
        <f t="shared" si="123"/>
        <v>0.86116302877325679</v>
      </c>
      <c r="AL58" s="22">
        <v>22000</v>
      </c>
      <c r="AM58" s="22">
        <v>14000</v>
      </c>
      <c r="AN58" s="22">
        <v>12600</v>
      </c>
      <c r="AO58" s="18">
        <f t="shared" si="196"/>
        <v>0.63636363636363635</v>
      </c>
      <c r="AP58" s="18">
        <f t="shared" si="124"/>
        <v>1.1111111111111112</v>
      </c>
      <c r="AQ58" s="7">
        <v>346854.49</v>
      </c>
      <c r="AR58" s="7">
        <v>326069.69999999995</v>
      </c>
      <c r="AS58" s="7">
        <v>287332.63</v>
      </c>
      <c r="AT58" s="18">
        <f t="shared" si="177"/>
        <v>0.94007634152292496</v>
      </c>
      <c r="AU58" s="18">
        <f t="shared" si="125"/>
        <v>1.1348161188654415</v>
      </c>
      <c r="AV58" s="22">
        <v>0</v>
      </c>
      <c r="AW58" s="22">
        <v>0</v>
      </c>
      <c r="AX58" s="22">
        <v>0</v>
      </c>
      <c r="AY58" s="18" t="str">
        <f t="shared" si="178"/>
        <v xml:space="preserve"> </v>
      </c>
      <c r="AZ58" s="18" t="str">
        <f t="shared" si="126"/>
        <v xml:space="preserve"> </v>
      </c>
      <c r="BA58" s="22">
        <v>0.33</v>
      </c>
      <c r="BB58" s="22">
        <v>0.33</v>
      </c>
      <c r="BC58" s="22"/>
      <c r="BD58" s="18">
        <f t="shared" si="127"/>
        <v>1</v>
      </c>
      <c r="BE58" s="18" t="str">
        <f t="shared" si="128"/>
        <v xml:space="preserve"> </v>
      </c>
      <c r="BF58" s="22">
        <v>290000</v>
      </c>
      <c r="BG58" s="22">
        <v>269215.21000000002</v>
      </c>
      <c r="BH58" s="22">
        <v>250593.39</v>
      </c>
      <c r="BI58" s="18">
        <f t="shared" si="179"/>
        <v>0.92832831034482766</v>
      </c>
      <c r="BJ58" s="18">
        <f t="shared" si="129"/>
        <v>1.0743108986234633</v>
      </c>
      <c r="BK58" s="22">
        <v>0</v>
      </c>
      <c r="BL58" s="22">
        <v>0</v>
      </c>
      <c r="BM58" s="22"/>
      <c r="BN58" s="18" t="str">
        <f t="shared" si="192"/>
        <v xml:space="preserve"> </v>
      </c>
      <c r="BO58" s="18" t="str">
        <f t="shared" si="130"/>
        <v xml:space="preserve"> </v>
      </c>
      <c r="BP58" s="22">
        <v>0</v>
      </c>
      <c r="BQ58" s="22">
        <v>0</v>
      </c>
      <c r="BR58" s="22"/>
      <c r="BS58" s="18" t="str">
        <f t="shared" si="180"/>
        <v xml:space="preserve"> </v>
      </c>
      <c r="BT58" s="18" t="str">
        <f t="shared" si="150"/>
        <v xml:space="preserve"> </v>
      </c>
      <c r="BU58" s="22">
        <v>0</v>
      </c>
      <c r="BV58" s="22">
        <v>0</v>
      </c>
      <c r="BW58" s="22"/>
      <c r="BX58" s="18" t="str">
        <f t="shared" si="181"/>
        <v xml:space="preserve"> </v>
      </c>
      <c r="BY58" s="18" t="str">
        <f t="shared" si="132"/>
        <v xml:space="preserve"> </v>
      </c>
      <c r="BZ58" s="22">
        <v>0</v>
      </c>
      <c r="CA58" s="22">
        <v>0</v>
      </c>
      <c r="CB58" s="22"/>
      <c r="CC58" s="18" t="str">
        <f t="shared" si="194"/>
        <v xml:space="preserve"> </v>
      </c>
      <c r="CD58" s="18" t="str">
        <f t="shared" si="133"/>
        <v xml:space="preserve"> </v>
      </c>
      <c r="CE58" s="17">
        <v>0</v>
      </c>
      <c r="CF58" s="17">
        <v>0</v>
      </c>
      <c r="CG58" s="17">
        <v>0</v>
      </c>
      <c r="CH58" s="18" t="str">
        <f t="shared" si="134"/>
        <v xml:space="preserve"> </v>
      </c>
      <c r="CI58" s="18" t="str">
        <f t="shared" si="146"/>
        <v xml:space="preserve"> </v>
      </c>
      <c r="CJ58" s="22">
        <v>0</v>
      </c>
      <c r="CK58" s="22">
        <v>0</v>
      </c>
      <c r="CL58" s="22"/>
      <c r="CM58" s="18" t="str">
        <f t="shared" si="135"/>
        <v xml:space="preserve"> </v>
      </c>
      <c r="CN58" s="18" t="str">
        <f t="shared" si="136"/>
        <v xml:space="preserve"> </v>
      </c>
      <c r="CO58" s="22">
        <v>0</v>
      </c>
      <c r="CP58" s="22">
        <v>0</v>
      </c>
      <c r="CQ58" s="22"/>
      <c r="CR58" s="18" t="str">
        <f t="shared" si="137"/>
        <v xml:space="preserve"> </v>
      </c>
      <c r="CS58" s="18" t="str">
        <f t="shared" si="138"/>
        <v xml:space="preserve"> </v>
      </c>
      <c r="CT58" s="22">
        <v>0</v>
      </c>
      <c r="CU58" s="22">
        <v>0</v>
      </c>
      <c r="CV58" s="22"/>
      <c r="CW58" s="18" t="str">
        <f t="shared" si="139"/>
        <v xml:space="preserve"> </v>
      </c>
      <c r="CX58" s="18" t="str">
        <f t="shared" si="140"/>
        <v xml:space="preserve"> </v>
      </c>
      <c r="CY58" s="22">
        <v>0</v>
      </c>
      <c r="CZ58" s="22">
        <v>0</v>
      </c>
      <c r="DA58" s="22"/>
      <c r="DB58" s="18" t="str">
        <f t="shared" si="182"/>
        <v xml:space="preserve"> </v>
      </c>
      <c r="DC58" s="18" t="str">
        <f t="shared" si="141"/>
        <v xml:space="preserve"> </v>
      </c>
      <c r="DD58" s="22">
        <v>153.16</v>
      </c>
      <c r="DE58" s="22">
        <v>153.16</v>
      </c>
      <c r="DF58" s="22"/>
      <c r="DG58" s="18">
        <f t="shared" si="183"/>
        <v>1</v>
      </c>
      <c r="DH58" s="18" t="str">
        <f t="shared" si="142"/>
        <v xml:space="preserve"> </v>
      </c>
      <c r="DI58" s="22">
        <v>0</v>
      </c>
      <c r="DJ58" s="22"/>
      <c r="DK58" s="18" t="str">
        <f t="shared" si="143"/>
        <v xml:space="preserve"> </v>
      </c>
      <c r="DL58" s="22">
        <v>0</v>
      </c>
      <c r="DM58" s="22">
        <v>0</v>
      </c>
      <c r="DN58" s="22"/>
      <c r="DO58" s="18" t="str">
        <f t="shared" si="185"/>
        <v xml:space="preserve"> </v>
      </c>
      <c r="DP58" s="18" t="str">
        <f t="shared" si="198"/>
        <v xml:space="preserve"> </v>
      </c>
      <c r="DQ58" s="38">
        <v>56701</v>
      </c>
      <c r="DR58" s="38">
        <v>56701</v>
      </c>
      <c r="DS58" s="22">
        <v>36739.24</v>
      </c>
      <c r="DT58" s="18">
        <f t="shared" si="117"/>
        <v>1</v>
      </c>
      <c r="DU58" s="18"/>
    </row>
    <row r="59" spans="1:125" s="13" customFormat="1" ht="15.75" customHeight="1" outlineLevel="1" x14ac:dyDescent="0.25">
      <c r="A59" s="12">
        <f t="shared" si="200"/>
        <v>47</v>
      </c>
      <c r="B59" s="6" t="s">
        <v>24</v>
      </c>
      <c r="C59" s="17">
        <v>661927.59</v>
      </c>
      <c r="D59" s="17">
        <v>641201.02</v>
      </c>
      <c r="E59" s="17">
        <v>555367.96</v>
      </c>
      <c r="F59" s="18">
        <f t="shared" si="186"/>
        <v>0.96868755689727337</v>
      </c>
      <c r="G59" s="18">
        <f t="shared" si="171"/>
        <v>1.1545516957802175</v>
      </c>
      <c r="H59" s="11">
        <v>526993.02</v>
      </c>
      <c r="I59" s="11">
        <v>523143.01999999996</v>
      </c>
      <c r="J59" s="11">
        <v>525959.96</v>
      </c>
      <c r="K59" s="18">
        <f t="shared" si="188"/>
        <v>0.99269440039262746</v>
      </c>
      <c r="L59" s="18">
        <f t="shared" si="119"/>
        <v>0.99464419306747232</v>
      </c>
      <c r="M59" s="22">
        <v>110503.73</v>
      </c>
      <c r="N59" s="22">
        <v>110503.73</v>
      </c>
      <c r="O59" s="22">
        <v>102966.23</v>
      </c>
      <c r="P59" s="18">
        <f t="shared" si="172"/>
        <v>1</v>
      </c>
      <c r="Q59" s="18">
        <f t="shared" si="120"/>
        <v>1.073203612485375</v>
      </c>
      <c r="R59" s="22">
        <v>0</v>
      </c>
      <c r="S59" s="22">
        <v>0</v>
      </c>
      <c r="T59" s="22">
        <v>0</v>
      </c>
      <c r="U59" s="18" t="str">
        <f t="shared" si="173"/>
        <v xml:space="preserve"> </v>
      </c>
      <c r="V59" s="18" t="str">
        <f t="shared" si="199"/>
        <v xml:space="preserve"> </v>
      </c>
      <c r="W59" s="22">
        <v>0</v>
      </c>
      <c r="X59" s="22">
        <v>0</v>
      </c>
      <c r="Y59" s="22"/>
      <c r="Z59" s="18" t="str">
        <f t="shared" si="174"/>
        <v xml:space="preserve"> </v>
      </c>
      <c r="AA59" s="18" t="str">
        <f t="shared" si="121"/>
        <v xml:space="preserve"> </v>
      </c>
      <c r="AB59" s="22">
        <v>54911.8</v>
      </c>
      <c r="AC59" s="22">
        <v>54911.8</v>
      </c>
      <c r="AD59" s="22">
        <v>62319.54</v>
      </c>
      <c r="AE59" s="18">
        <f t="shared" si="175"/>
        <v>1</v>
      </c>
      <c r="AF59" s="18">
        <f t="shared" si="122"/>
        <v>0.88113294802882058</v>
      </c>
      <c r="AG59" s="22">
        <v>355577.49</v>
      </c>
      <c r="AH59" s="22">
        <v>355577.49</v>
      </c>
      <c r="AI59" s="22">
        <v>355674.19</v>
      </c>
      <c r="AJ59" s="18">
        <f t="shared" si="176"/>
        <v>1</v>
      </c>
      <c r="AK59" s="18">
        <f t="shared" si="123"/>
        <v>0.99972812196465533</v>
      </c>
      <c r="AL59" s="22">
        <v>6000</v>
      </c>
      <c r="AM59" s="22">
        <v>2150</v>
      </c>
      <c r="AN59" s="22">
        <v>5000</v>
      </c>
      <c r="AO59" s="18">
        <f t="shared" si="196"/>
        <v>0.35833333333333334</v>
      </c>
      <c r="AP59" s="18">
        <f t="shared" si="124"/>
        <v>0.43</v>
      </c>
      <c r="AQ59" s="7">
        <v>134934.57</v>
      </c>
      <c r="AR59" s="7">
        <v>118058</v>
      </c>
      <c r="AS59" s="7">
        <v>29408</v>
      </c>
      <c r="AT59" s="18">
        <f t="shared" si="177"/>
        <v>0.87492775202084971</v>
      </c>
      <c r="AU59" s="18" t="str">
        <f t="shared" si="125"/>
        <v>св.200</v>
      </c>
      <c r="AV59" s="22">
        <v>0</v>
      </c>
      <c r="AW59" s="22">
        <v>0</v>
      </c>
      <c r="AX59" s="22">
        <v>0</v>
      </c>
      <c r="AY59" s="18" t="str">
        <f t="shared" si="178"/>
        <v xml:space="preserve"> </v>
      </c>
      <c r="AZ59" s="18" t="str">
        <f t="shared" si="126"/>
        <v xml:space="preserve"> </v>
      </c>
      <c r="BA59" s="22">
        <v>0</v>
      </c>
      <c r="BB59" s="22">
        <v>0</v>
      </c>
      <c r="BC59" s="22"/>
      <c r="BD59" s="18" t="str">
        <f t="shared" si="127"/>
        <v xml:space="preserve"> </v>
      </c>
      <c r="BE59" s="18" t="str">
        <f t="shared" si="128"/>
        <v xml:space="preserve"> </v>
      </c>
      <c r="BF59" s="22">
        <v>30934.57</v>
      </c>
      <c r="BG59" s="22">
        <v>14058</v>
      </c>
      <c r="BH59" s="22">
        <v>14175.15</v>
      </c>
      <c r="BI59" s="18">
        <f t="shared" si="179"/>
        <v>0.45444303896902399</v>
      </c>
      <c r="BJ59" s="18">
        <f t="shared" si="129"/>
        <v>0.99173553719008267</v>
      </c>
      <c r="BK59" s="22">
        <v>0</v>
      </c>
      <c r="BL59" s="22">
        <v>0</v>
      </c>
      <c r="BM59" s="22"/>
      <c r="BN59" s="18" t="str">
        <f t="shared" si="192"/>
        <v xml:space="preserve"> </v>
      </c>
      <c r="BO59" s="18" t="str">
        <f t="shared" si="130"/>
        <v xml:space="preserve"> </v>
      </c>
      <c r="BP59" s="22">
        <v>0</v>
      </c>
      <c r="BQ59" s="22">
        <v>0</v>
      </c>
      <c r="BR59" s="22"/>
      <c r="BS59" s="18" t="str">
        <f t="shared" si="180"/>
        <v xml:space="preserve"> </v>
      </c>
      <c r="BT59" s="18" t="str">
        <f t="shared" si="150"/>
        <v xml:space="preserve"> </v>
      </c>
      <c r="BU59" s="22">
        <v>0</v>
      </c>
      <c r="BV59" s="22">
        <v>0</v>
      </c>
      <c r="BW59" s="22"/>
      <c r="BX59" s="18" t="str">
        <f t="shared" si="181"/>
        <v xml:space="preserve"> </v>
      </c>
      <c r="BY59" s="18" t="str">
        <f t="shared" si="132"/>
        <v xml:space="preserve"> </v>
      </c>
      <c r="BZ59" s="22">
        <v>0</v>
      </c>
      <c r="CA59" s="22">
        <v>0</v>
      </c>
      <c r="CB59" s="22"/>
      <c r="CC59" s="18" t="str">
        <f t="shared" si="194"/>
        <v xml:space="preserve"> </v>
      </c>
      <c r="CD59" s="18" t="str">
        <f t="shared" si="133"/>
        <v xml:space="preserve"> </v>
      </c>
      <c r="CE59" s="17">
        <v>0</v>
      </c>
      <c r="CF59" s="17">
        <v>0</v>
      </c>
      <c r="CG59" s="17">
        <v>0</v>
      </c>
      <c r="CH59" s="18" t="str">
        <f t="shared" si="134"/>
        <v xml:space="preserve"> </v>
      </c>
      <c r="CI59" s="18" t="str">
        <f t="shared" si="146"/>
        <v xml:space="preserve"> </v>
      </c>
      <c r="CJ59" s="22">
        <v>0</v>
      </c>
      <c r="CK59" s="22">
        <v>0</v>
      </c>
      <c r="CL59" s="22"/>
      <c r="CM59" s="18" t="str">
        <f t="shared" si="135"/>
        <v xml:space="preserve"> </v>
      </c>
      <c r="CN59" s="18" t="str">
        <f t="shared" si="136"/>
        <v xml:space="preserve"> </v>
      </c>
      <c r="CO59" s="22">
        <v>0</v>
      </c>
      <c r="CP59" s="22">
        <v>0</v>
      </c>
      <c r="CQ59" s="22"/>
      <c r="CR59" s="18" t="str">
        <f t="shared" si="137"/>
        <v xml:space="preserve"> </v>
      </c>
      <c r="CS59" s="18" t="str">
        <f t="shared" si="138"/>
        <v xml:space="preserve"> </v>
      </c>
      <c r="CT59" s="22">
        <v>0</v>
      </c>
      <c r="CU59" s="22">
        <v>0</v>
      </c>
      <c r="CV59" s="22"/>
      <c r="CW59" s="18" t="str">
        <f t="shared" si="139"/>
        <v xml:space="preserve"> </v>
      </c>
      <c r="CX59" s="18" t="str">
        <f t="shared" si="140"/>
        <v xml:space="preserve"> </v>
      </c>
      <c r="CY59" s="22">
        <v>0</v>
      </c>
      <c r="CZ59" s="22">
        <v>0</v>
      </c>
      <c r="DA59" s="22"/>
      <c r="DB59" s="18" t="str">
        <f t="shared" si="182"/>
        <v xml:space="preserve"> </v>
      </c>
      <c r="DC59" s="18" t="str">
        <f t="shared" si="141"/>
        <v xml:space="preserve"> </v>
      </c>
      <c r="DD59" s="22">
        <v>0</v>
      </c>
      <c r="DE59" s="22">
        <v>0</v>
      </c>
      <c r="DF59" s="22"/>
      <c r="DG59" s="18" t="str">
        <f t="shared" si="183"/>
        <v xml:space="preserve"> </v>
      </c>
      <c r="DH59" s="18" t="str">
        <f t="shared" si="142"/>
        <v xml:space="preserve"> </v>
      </c>
      <c r="DI59" s="22">
        <v>0</v>
      </c>
      <c r="DJ59" s="22">
        <v>-117.15</v>
      </c>
      <c r="DK59" s="18">
        <f t="shared" si="143"/>
        <v>0</v>
      </c>
      <c r="DL59" s="22">
        <v>0</v>
      </c>
      <c r="DM59" s="22">
        <v>0</v>
      </c>
      <c r="DN59" s="22"/>
      <c r="DO59" s="18" t="str">
        <f t="shared" si="185"/>
        <v xml:space="preserve"> </v>
      </c>
      <c r="DP59" s="18" t="str">
        <f t="shared" si="198"/>
        <v xml:space="preserve"> </v>
      </c>
      <c r="DQ59" s="38">
        <v>104000</v>
      </c>
      <c r="DR59" s="38">
        <v>104000</v>
      </c>
      <c r="DS59" s="22">
        <v>15350</v>
      </c>
      <c r="DT59" s="18">
        <f t="shared" si="117"/>
        <v>1</v>
      </c>
      <c r="DU59" s="18"/>
    </row>
    <row r="60" spans="1:125" s="13" customFormat="1" ht="15.75" customHeight="1" outlineLevel="1" x14ac:dyDescent="0.25">
      <c r="A60" s="12">
        <f t="shared" si="200"/>
        <v>48</v>
      </c>
      <c r="B60" s="6" t="s">
        <v>77</v>
      </c>
      <c r="C60" s="17">
        <v>5526211.5800000001</v>
      </c>
      <c r="D60" s="17">
        <v>4673542.76</v>
      </c>
      <c r="E60" s="17">
        <v>6064013.3400000008</v>
      </c>
      <c r="F60" s="18">
        <f t="shared" si="186"/>
        <v>0.84570463731683609</v>
      </c>
      <c r="G60" s="18">
        <f t="shared" si="171"/>
        <v>0.77070126630031444</v>
      </c>
      <c r="H60" s="11">
        <v>4104945.98</v>
      </c>
      <c r="I60" s="11">
        <v>3730077.6399999997</v>
      </c>
      <c r="J60" s="11">
        <v>5161140.6100000003</v>
      </c>
      <c r="K60" s="18">
        <f t="shared" si="188"/>
        <v>0.90867886159125522</v>
      </c>
      <c r="L60" s="18">
        <f t="shared" si="119"/>
        <v>0.72272350665524676</v>
      </c>
      <c r="M60" s="22">
        <v>734716</v>
      </c>
      <c r="N60" s="22">
        <v>722943.08</v>
      </c>
      <c r="O60" s="22">
        <v>555446.35</v>
      </c>
      <c r="P60" s="18">
        <f t="shared" si="172"/>
        <v>0.98397623027128844</v>
      </c>
      <c r="Q60" s="18">
        <f t="shared" si="120"/>
        <v>1.301553390349941</v>
      </c>
      <c r="R60" s="22">
        <v>0</v>
      </c>
      <c r="S60" s="22">
        <v>0</v>
      </c>
      <c r="T60" s="22">
        <v>0</v>
      </c>
      <c r="U60" s="18" t="str">
        <f t="shared" si="173"/>
        <v xml:space="preserve"> </v>
      </c>
      <c r="V60" s="18" t="str">
        <f t="shared" si="199"/>
        <v xml:space="preserve"> </v>
      </c>
      <c r="W60" s="22">
        <v>31449</v>
      </c>
      <c r="X60" s="22">
        <v>29890.03</v>
      </c>
      <c r="Y60" s="22">
        <v>72929.33</v>
      </c>
      <c r="Z60" s="18">
        <f t="shared" si="174"/>
        <v>0.95042863048109638</v>
      </c>
      <c r="AA60" s="18">
        <f t="shared" si="121"/>
        <v>0.40984923349768876</v>
      </c>
      <c r="AB60" s="22">
        <v>606000</v>
      </c>
      <c r="AC60" s="22">
        <v>577967.77</v>
      </c>
      <c r="AD60" s="22">
        <v>583741.04</v>
      </c>
      <c r="AE60" s="18">
        <f t="shared" si="175"/>
        <v>0.95374219471947197</v>
      </c>
      <c r="AF60" s="18">
        <f t="shared" si="122"/>
        <v>0.99010987817474672</v>
      </c>
      <c r="AG60" s="22">
        <v>2720460.98</v>
      </c>
      <c r="AH60" s="22">
        <v>2386956.7599999998</v>
      </c>
      <c r="AI60" s="22">
        <v>3940023.89</v>
      </c>
      <c r="AJ60" s="18">
        <f t="shared" si="176"/>
        <v>0.87740893089376337</v>
      </c>
      <c r="AK60" s="18">
        <f t="shared" si="123"/>
        <v>0.60582291545445421</v>
      </c>
      <c r="AL60" s="22">
        <v>12320</v>
      </c>
      <c r="AM60" s="22">
        <v>12320</v>
      </c>
      <c r="AN60" s="22">
        <v>9000</v>
      </c>
      <c r="AO60" s="18">
        <f t="shared" si="196"/>
        <v>1</v>
      </c>
      <c r="AP60" s="18">
        <f t="shared" si="124"/>
        <v>1.3688888888888888</v>
      </c>
      <c r="AQ60" s="7">
        <v>1421265.6</v>
      </c>
      <c r="AR60" s="7">
        <v>943465.11999999988</v>
      </c>
      <c r="AS60" s="7">
        <v>902872.7300000001</v>
      </c>
      <c r="AT60" s="18">
        <f t="shared" si="177"/>
        <v>0.66382041470644182</v>
      </c>
      <c r="AU60" s="18">
        <f t="shared" si="125"/>
        <v>1.044959149447342</v>
      </c>
      <c r="AV60" s="22">
        <v>0</v>
      </c>
      <c r="AW60" s="22">
        <v>0</v>
      </c>
      <c r="AX60" s="22">
        <v>0</v>
      </c>
      <c r="AY60" s="18" t="str">
        <f t="shared" si="178"/>
        <v xml:space="preserve"> </v>
      </c>
      <c r="AZ60" s="18" t="str">
        <f t="shared" si="126"/>
        <v xml:space="preserve"> </v>
      </c>
      <c r="BA60" s="22">
        <v>74855.210000000006</v>
      </c>
      <c r="BB60" s="22">
        <v>74855.210000000006</v>
      </c>
      <c r="BC60" s="22">
        <v>57075.8</v>
      </c>
      <c r="BD60" s="18">
        <f t="shared" si="127"/>
        <v>1</v>
      </c>
      <c r="BE60" s="18">
        <f t="shared" si="128"/>
        <v>1.3115052263831606</v>
      </c>
      <c r="BF60" s="22">
        <v>0</v>
      </c>
      <c r="BG60" s="22">
        <v>0</v>
      </c>
      <c r="BH60" s="22"/>
      <c r="BI60" s="18" t="str">
        <f t="shared" si="179"/>
        <v xml:space="preserve"> </v>
      </c>
      <c r="BJ60" s="18" t="str">
        <f>IF(BG60=0," ",IF(BG60/BH60*100&gt;200,"св.200",BG60/BH60))</f>
        <v xml:space="preserve"> </v>
      </c>
      <c r="BK60" s="22">
        <v>206828.91</v>
      </c>
      <c r="BL60" s="22">
        <v>206828.91</v>
      </c>
      <c r="BM60" s="22">
        <v>203808</v>
      </c>
      <c r="BN60" s="18">
        <f t="shared" si="192"/>
        <v>1</v>
      </c>
      <c r="BO60" s="18">
        <f t="shared" si="130"/>
        <v>1.0148223327837966</v>
      </c>
      <c r="BP60" s="22">
        <v>0</v>
      </c>
      <c r="BQ60" s="22">
        <v>0</v>
      </c>
      <c r="BR60" s="22"/>
      <c r="BS60" s="18" t="str">
        <f t="shared" si="180"/>
        <v xml:space="preserve"> </v>
      </c>
      <c r="BT60" s="18" t="str">
        <f t="shared" si="150"/>
        <v xml:space="preserve"> </v>
      </c>
      <c r="BU60" s="22">
        <v>30411.74</v>
      </c>
      <c r="BV60" s="22">
        <v>30411.74</v>
      </c>
      <c r="BW60" s="22">
        <v>1608.02</v>
      </c>
      <c r="BX60" s="18">
        <f t="shared" si="181"/>
        <v>1</v>
      </c>
      <c r="BY60" s="18" t="str">
        <f t="shared" si="132"/>
        <v>св.200</v>
      </c>
      <c r="BZ60" s="22">
        <v>415700</v>
      </c>
      <c r="CA60" s="22">
        <v>385700</v>
      </c>
      <c r="CB60" s="22">
        <v>391220</v>
      </c>
      <c r="CC60" s="18">
        <f t="shared" si="194"/>
        <v>0.92783257156603316</v>
      </c>
      <c r="CD60" s="18">
        <f t="shared" si="133"/>
        <v>0.98589029190736666</v>
      </c>
      <c r="CE60" s="17">
        <v>447800.48</v>
      </c>
      <c r="CF60" s="17">
        <v>0</v>
      </c>
      <c r="CG60" s="17">
        <v>85598.53</v>
      </c>
      <c r="CH60" s="18" t="str">
        <f t="shared" si="134"/>
        <v xml:space="preserve"> </v>
      </c>
      <c r="CI60" s="18">
        <f t="shared" si="146"/>
        <v>0</v>
      </c>
      <c r="CJ60" s="22">
        <v>0</v>
      </c>
      <c r="CK60" s="22">
        <v>0</v>
      </c>
      <c r="CL60" s="22"/>
      <c r="CM60" s="18" t="str">
        <f t="shared" si="135"/>
        <v xml:space="preserve"> </v>
      </c>
      <c r="CN60" s="18" t="str">
        <f t="shared" si="136"/>
        <v xml:space="preserve"> </v>
      </c>
      <c r="CO60" s="22">
        <v>447800.48</v>
      </c>
      <c r="CP60" s="22">
        <v>0</v>
      </c>
      <c r="CQ60" s="22">
        <v>85598.53</v>
      </c>
      <c r="CR60" s="18" t="str">
        <f t="shared" si="137"/>
        <v xml:space="preserve"> </v>
      </c>
      <c r="CS60" s="18">
        <f t="shared" si="138"/>
        <v>0</v>
      </c>
      <c r="CT60" s="22">
        <v>0</v>
      </c>
      <c r="CU60" s="22">
        <v>0</v>
      </c>
      <c r="CV60" s="22"/>
      <c r="CW60" s="18" t="str">
        <f t="shared" si="139"/>
        <v xml:space="preserve"> </v>
      </c>
      <c r="CX60" s="18" t="str">
        <f t="shared" si="140"/>
        <v xml:space="preserve"> </v>
      </c>
      <c r="CY60" s="22">
        <v>0</v>
      </c>
      <c r="CZ60" s="22">
        <v>0</v>
      </c>
      <c r="DA60" s="22"/>
      <c r="DB60" s="18" t="str">
        <f t="shared" si="182"/>
        <v xml:space="preserve"> </v>
      </c>
      <c r="DC60" s="18" t="str">
        <f t="shared" si="141"/>
        <v xml:space="preserve"> </v>
      </c>
      <c r="DD60" s="22">
        <v>90408.6</v>
      </c>
      <c r="DE60" s="22">
        <v>90408.6</v>
      </c>
      <c r="DF60" s="22">
        <v>5625.01</v>
      </c>
      <c r="DG60" s="18">
        <f t="shared" si="183"/>
        <v>1</v>
      </c>
      <c r="DH60" s="18" t="str">
        <f t="shared" si="142"/>
        <v>св.200</v>
      </c>
      <c r="DI60" s="22">
        <v>0</v>
      </c>
      <c r="DJ60" s="22"/>
      <c r="DK60" s="18" t="str">
        <f t="shared" si="143"/>
        <v xml:space="preserve"> </v>
      </c>
      <c r="DL60" s="22">
        <v>0</v>
      </c>
      <c r="DM60" s="22">
        <v>0</v>
      </c>
      <c r="DN60" s="22"/>
      <c r="DO60" s="18" t="str">
        <f t="shared" si="185"/>
        <v xml:space="preserve"> </v>
      </c>
      <c r="DP60" s="18" t="str">
        <f t="shared" si="198"/>
        <v xml:space="preserve"> </v>
      </c>
      <c r="DQ60" s="38">
        <v>155253.56</v>
      </c>
      <c r="DR60" s="38">
        <v>155253.56</v>
      </c>
      <c r="DS60" s="22">
        <v>156333.35999999999</v>
      </c>
      <c r="DT60" s="18">
        <f t="shared" si="117"/>
        <v>1</v>
      </c>
      <c r="DU60" s="18"/>
    </row>
    <row r="61" spans="1:125" s="13" customFormat="1" ht="15.75" customHeight="1" outlineLevel="1" x14ac:dyDescent="0.25">
      <c r="A61" s="12">
        <f t="shared" si="200"/>
        <v>49</v>
      </c>
      <c r="B61" s="6" t="s">
        <v>78</v>
      </c>
      <c r="C61" s="17">
        <v>1660422.52</v>
      </c>
      <c r="D61" s="17">
        <v>1383976.31</v>
      </c>
      <c r="E61" s="17">
        <v>1679744.5699999998</v>
      </c>
      <c r="F61" s="18">
        <f t="shared" si="186"/>
        <v>0.8335085156517873</v>
      </c>
      <c r="G61" s="18">
        <f t="shared" si="171"/>
        <v>0.82392069289439651</v>
      </c>
      <c r="H61" s="11">
        <v>1196200</v>
      </c>
      <c r="I61" s="11">
        <v>919753.79</v>
      </c>
      <c r="J61" s="11">
        <v>1102063.69</v>
      </c>
      <c r="K61" s="18">
        <f t="shared" si="188"/>
        <v>0.76889633004514302</v>
      </c>
      <c r="L61" s="18">
        <f t="shared" si="119"/>
        <v>0.83457407983380716</v>
      </c>
      <c r="M61" s="22">
        <v>365300</v>
      </c>
      <c r="N61" s="22">
        <v>353963.19</v>
      </c>
      <c r="O61" s="22">
        <v>312583.63</v>
      </c>
      <c r="P61" s="18">
        <f t="shared" si="172"/>
        <v>0.96896575417465103</v>
      </c>
      <c r="Q61" s="18">
        <f t="shared" si="120"/>
        <v>1.1323791652173212</v>
      </c>
      <c r="R61" s="22">
        <v>0</v>
      </c>
      <c r="S61" s="22">
        <v>0</v>
      </c>
      <c r="T61" s="22">
        <v>0</v>
      </c>
      <c r="U61" s="18" t="str">
        <f t="shared" si="173"/>
        <v xml:space="preserve"> </v>
      </c>
      <c r="V61" s="18" t="str">
        <f t="shared" si="199"/>
        <v xml:space="preserve"> </v>
      </c>
      <c r="W61" s="22">
        <v>9000</v>
      </c>
      <c r="X61" s="22">
        <v>-2022.63</v>
      </c>
      <c r="Y61" s="22">
        <v>8465.64</v>
      </c>
      <c r="Z61" s="18" t="str">
        <f t="shared" si="174"/>
        <v xml:space="preserve"> </v>
      </c>
      <c r="AA61" s="18">
        <f t="shared" si="121"/>
        <v>-0.23892227876451164</v>
      </c>
      <c r="AB61" s="22">
        <v>248586.68</v>
      </c>
      <c r="AC61" s="22">
        <v>252867.5</v>
      </c>
      <c r="AD61" s="22">
        <v>207235.91</v>
      </c>
      <c r="AE61" s="18">
        <f t="shared" si="175"/>
        <v>1.0172206330604681</v>
      </c>
      <c r="AF61" s="18">
        <f t="shared" si="122"/>
        <v>1.2201915198963345</v>
      </c>
      <c r="AG61" s="22">
        <v>571413.31999999995</v>
      </c>
      <c r="AH61" s="22">
        <v>312945.73</v>
      </c>
      <c r="AI61" s="22">
        <v>570778.51</v>
      </c>
      <c r="AJ61" s="18">
        <f t="shared" si="176"/>
        <v>0.54766964480281977</v>
      </c>
      <c r="AK61" s="18">
        <f t="shared" si="123"/>
        <v>0.54827875352209732</v>
      </c>
      <c r="AL61" s="22">
        <v>1900</v>
      </c>
      <c r="AM61" s="22">
        <v>2000</v>
      </c>
      <c r="AN61" s="22">
        <v>3000</v>
      </c>
      <c r="AO61" s="18">
        <f t="shared" si="196"/>
        <v>1.0526315789473684</v>
      </c>
      <c r="AP61" s="18">
        <f t="shared" si="124"/>
        <v>0.66666666666666663</v>
      </c>
      <c r="AQ61" s="7">
        <v>464222.51999999996</v>
      </c>
      <c r="AR61" s="7">
        <v>464222.51999999996</v>
      </c>
      <c r="AS61" s="7">
        <v>577680.88</v>
      </c>
      <c r="AT61" s="18">
        <f t="shared" si="177"/>
        <v>1</v>
      </c>
      <c r="AU61" s="18">
        <f t="shared" si="125"/>
        <v>0.80359682321492099</v>
      </c>
      <c r="AV61" s="22">
        <v>0</v>
      </c>
      <c r="AW61" s="22">
        <v>0</v>
      </c>
      <c r="AX61" s="22">
        <v>0</v>
      </c>
      <c r="AY61" s="18" t="str">
        <f t="shared" si="178"/>
        <v xml:space="preserve"> </v>
      </c>
      <c r="AZ61" s="18" t="str">
        <f t="shared" si="126"/>
        <v xml:space="preserve"> </v>
      </c>
      <c r="BA61" s="22">
        <v>212800</v>
      </c>
      <c r="BB61" s="22">
        <v>212800</v>
      </c>
      <c r="BC61" s="22">
        <v>172951.6</v>
      </c>
      <c r="BD61" s="18">
        <f t="shared" si="127"/>
        <v>1</v>
      </c>
      <c r="BE61" s="18">
        <f t="shared" si="128"/>
        <v>1.2304020315510236</v>
      </c>
      <c r="BF61" s="22">
        <v>112983.18</v>
      </c>
      <c r="BG61" s="22">
        <v>112983.18</v>
      </c>
      <c r="BH61" s="22">
        <v>113231.14</v>
      </c>
      <c r="BI61" s="18">
        <f t="shared" si="179"/>
        <v>1</v>
      </c>
      <c r="BJ61" s="18">
        <f t="shared" si="129"/>
        <v>0.99781014304015658</v>
      </c>
      <c r="BK61" s="22">
        <v>0</v>
      </c>
      <c r="BL61" s="22">
        <v>0</v>
      </c>
      <c r="BM61" s="22"/>
      <c r="BN61" s="18" t="str">
        <f t="shared" si="192"/>
        <v xml:space="preserve"> </v>
      </c>
      <c r="BO61" s="18" t="str">
        <f t="shared" si="130"/>
        <v xml:space="preserve"> </v>
      </c>
      <c r="BP61" s="22">
        <v>0</v>
      </c>
      <c r="BQ61" s="22">
        <v>0</v>
      </c>
      <c r="BR61" s="22"/>
      <c r="BS61" s="18" t="str">
        <f t="shared" si="180"/>
        <v xml:space="preserve"> </v>
      </c>
      <c r="BT61" s="18" t="str">
        <f t="shared" si="150"/>
        <v xml:space="preserve"> </v>
      </c>
      <c r="BU61" s="22">
        <v>6141.49</v>
      </c>
      <c r="BV61" s="22">
        <v>6141.49</v>
      </c>
      <c r="BW61" s="22"/>
      <c r="BX61" s="18">
        <f t="shared" si="181"/>
        <v>1</v>
      </c>
      <c r="BY61" s="18" t="e">
        <f>IF(BV61=0," ",IF(BV61/BW61*100&gt;200,"св.200",BV61/BW61))</f>
        <v>#DIV/0!</v>
      </c>
      <c r="BZ61" s="22">
        <v>127000</v>
      </c>
      <c r="CA61" s="22">
        <v>127000</v>
      </c>
      <c r="CB61" s="22">
        <v>167397</v>
      </c>
      <c r="CC61" s="18">
        <f t="shared" si="194"/>
        <v>1</v>
      </c>
      <c r="CD61" s="18">
        <f t="shared" si="133"/>
        <v>0.75867548402898499</v>
      </c>
      <c r="CE61" s="17">
        <v>0</v>
      </c>
      <c r="CF61" s="17">
        <v>0</v>
      </c>
      <c r="CG61" s="17">
        <v>0</v>
      </c>
      <c r="CH61" s="24" t="str">
        <f t="shared" si="134"/>
        <v xml:space="preserve"> </v>
      </c>
      <c r="CI61" s="18" t="str">
        <f t="shared" si="146"/>
        <v xml:space="preserve"> </v>
      </c>
      <c r="CJ61" s="22">
        <v>0</v>
      </c>
      <c r="CK61" s="22">
        <v>0</v>
      </c>
      <c r="CL61" s="22"/>
      <c r="CM61" s="18" t="str">
        <f t="shared" si="135"/>
        <v xml:space="preserve"> </v>
      </c>
      <c r="CN61" s="18" t="str">
        <f t="shared" si="136"/>
        <v xml:space="preserve"> </v>
      </c>
      <c r="CO61" s="22">
        <v>0</v>
      </c>
      <c r="CP61" s="22">
        <v>0</v>
      </c>
      <c r="CQ61" s="22"/>
      <c r="CR61" s="18" t="str">
        <f t="shared" si="137"/>
        <v xml:space="preserve"> </v>
      </c>
      <c r="CS61" s="18" t="str">
        <f t="shared" si="138"/>
        <v xml:space="preserve"> </v>
      </c>
      <c r="CT61" s="22">
        <v>0</v>
      </c>
      <c r="CU61" s="22">
        <v>0</v>
      </c>
      <c r="CV61" s="22"/>
      <c r="CW61" s="18" t="str">
        <f t="shared" si="139"/>
        <v xml:space="preserve"> </v>
      </c>
      <c r="CX61" s="18" t="str">
        <f t="shared" si="140"/>
        <v xml:space="preserve"> </v>
      </c>
      <c r="CY61" s="22">
        <v>0</v>
      </c>
      <c r="CZ61" s="22">
        <v>0</v>
      </c>
      <c r="DA61" s="22"/>
      <c r="DB61" s="18" t="str">
        <f t="shared" si="182"/>
        <v xml:space="preserve"> </v>
      </c>
      <c r="DC61" s="18" t="str">
        <f t="shared" si="141"/>
        <v xml:space="preserve"> </v>
      </c>
      <c r="DD61" s="22">
        <v>5297.85</v>
      </c>
      <c r="DE61" s="22">
        <v>5297.85</v>
      </c>
      <c r="DF61" s="22"/>
      <c r="DG61" s="18">
        <f t="shared" si="183"/>
        <v>1</v>
      </c>
      <c r="DH61" s="18" t="str">
        <f t="shared" si="142"/>
        <v xml:space="preserve"> </v>
      </c>
      <c r="DI61" s="22">
        <v>0</v>
      </c>
      <c r="DJ61" s="22"/>
      <c r="DK61" s="18" t="str">
        <f>IF(DI61=0," ",IF(DI61/DJ61*100&gt;200,"св.200",DI61/DJ61))</f>
        <v xml:space="preserve"> </v>
      </c>
      <c r="DL61" s="22">
        <v>0</v>
      </c>
      <c r="DM61" s="22">
        <v>0</v>
      </c>
      <c r="DN61" s="22"/>
      <c r="DO61" s="18" t="str">
        <f t="shared" si="185"/>
        <v xml:space="preserve"> </v>
      </c>
      <c r="DP61" s="18" t="str">
        <f t="shared" si="198"/>
        <v xml:space="preserve"> </v>
      </c>
      <c r="DQ61" s="38">
        <v>0</v>
      </c>
      <c r="DR61" s="38">
        <v>0</v>
      </c>
      <c r="DS61" s="22">
        <v>124101.14</v>
      </c>
      <c r="DT61" s="18" t="str">
        <f t="shared" si="117"/>
        <v xml:space="preserve"> </v>
      </c>
      <c r="DU61" s="18"/>
    </row>
    <row r="62" spans="1:125" s="54" customFormat="1" ht="15.75" x14ac:dyDescent="0.2">
      <c r="A62" s="48"/>
      <c r="B62" s="49" t="s">
        <v>143</v>
      </c>
      <c r="C62" s="55">
        <f>SUM(C63:C67)</f>
        <v>55417101.299999997</v>
      </c>
      <c r="D62" s="55">
        <f t="shared" ref="D62" si="201">SUM(D63:D67)</f>
        <v>56662644.749999993</v>
      </c>
      <c r="E62" s="55">
        <v>54197394.869999997</v>
      </c>
      <c r="F62" s="51">
        <f t="shared" si="186"/>
        <v>1.0224757957522401</v>
      </c>
      <c r="G62" s="51">
        <f t="shared" si="171"/>
        <v>1.0454865014437178</v>
      </c>
      <c r="H62" s="50">
        <v>51729086.890000001</v>
      </c>
      <c r="I62" s="50">
        <v>53436014.950000003</v>
      </c>
      <c r="J62" s="50">
        <v>50316052.370000005</v>
      </c>
      <c r="K62" s="51">
        <f t="shared" si="188"/>
        <v>1.0329974519679754</v>
      </c>
      <c r="L62" s="51">
        <f t="shared" si="119"/>
        <v>1.0620073005143029</v>
      </c>
      <c r="M62" s="50">
        <f>SUM(M63:M67)</f>
        <v>34932961.810000002</v>
      </c>
      <c r="N62" s="50">
        <v>36132891.969999999</v>
      </c>
      <c r="O62" s="50">
        <v>33738128.719999999</v>
      </c>
      <c r="P62" s="51">
        <f t="shared" si="172"/>
        <v>1.0343495111157881</v>
      </c>
      <c r="Q62" s="51">
        <f t="shared" si="120"/>
        <v>1.0709809150908949</v>
      </c>
      <c r="R62" s="50">
        <f>SUM(R63:R67)</f>
        <v>1785770</v>
      </c>
      <c r="S62" s="50">
        <f>SUM(S63:S67)</f>
        <v>1874887.03</v>
      </c>
      <c r="T62" s="50">
        <f>SUM(T63:T67)</f>
        <v>1584753.56</v>
      </c>
      <c r="U62" s="51">
        <f t="shared" si="173"/>
        <v>1.0499039797958303</v>
      </c>
      <c r="V62" s="51">
        <f t="shared" si="148"/>
        <v>1.1830779733348571</v>
      </c>
      <c r="W62" s="50">
        <f>SUM(W63:W67)</f>
        <v>8354.08</v>
      </c>
      <c r="X62" s="50">
        <f>SUM(X63:X67)</f>
        <v>8333.99</v>
      </c>
      <c r="Y62" s="50">
        <v>20237.48</v>
      </c>
      <c r="Z62" s="51">
        <f t="shared" si="174"/>
        <v>0.99759518702238903</v>
      </c>
      <c r="AA62" s="51">
        <f t="shared" si="121"/>
        <v>0.4118096719552039</v>
      </c>
      <c r="AB62" s="50">
        <v>3377263.83</v>
      </c>
      <c r="AC62" s="50">
        <v>3432457.38</v>
      </c>
      <c r="AD62" s="50">
        <f>SUM(AD63:AD67)</f>
        <v>2882281.89</v>
      </c>
      <c r="AE62" s="51">
        <f t="shared" si="175"/>
        <v>1.0163426823541943</v>
      </c>
      <c r="AF62" s="51">
        <f>IF(AC62&lt;=0," ",IF(AC62/AD62*100&gt;200,"св.200",AC62/AD62))</f>
        <v>1.1908819161334701</v>
      </c>
      <c r="AG62" s="50">
        <v>11605784.17</v>
      </c>
      <c r="AH62" s="50">
        <v>11987444.579999998</v>
      </c>
      <c r="AI62" s="50">
        <f>SUM(AI63:AI67)</f>
        <v>12090650.720000001</v>
      </c>
      <c r="AJ62" s="51">
        <f t="shared" si="176"/>
        <v>1.0328853616790978</v>
      </c>
      <c r="AK62" s="51">
        <f t="shared" si="123"/>
        <v>0.99146397142799914</v>
      </c>
      <c r="AL62" s="50">
        <v>18953</v>
      </c>
      <c r="AM62" s="50">
        <v>0</v>
      </c>
      <c r="AN62" s="50">
        <f>SUM(AN63:AN67)</f>
        <v>0</v>
      </c>
      <c r="AO62" s="51" t="str">
        <f t="shared" si="196"/>
        <v xml:space="preserve"> </v>
      </c>
      <c r="AP62" s="51" t="str">
        <f t="shared" si="124"/>
        <v xml:space="preserve"> </v>
      </c>
      <c r="AQ62" s="52">
        <v>3688014.41</v>
      </c>
      <c r="AR62" s="52">
        <v>3226629.8</v>
      </c>
      <c r="AS62" s="52">
        <v>3881342.5</v>
      </c>
      <c r="AT62" s="51">
        <f t="shared" si="177"/>
        <v>0.87489620193756235</v>
      </c>
      <c r="AU62" s="51">
        <f t="shared" si="125"/>
        <v>0.83131797825108189</v>
      </c>
      <c r="AV62" s="50">
        <v>200000</v>
      </c>
      <c r="AW62" s="50">
        <v>191392.4</v>
      </c>
      <c r="AX62" s="50">
        <v>258242.37</v>
      </c>
      <c r="AY62" s="51">
        <f t="shared" si="178"/>
        <v>0.95696199999999998</v>
      </c>
      <c r="AZ62" s="51">
        <f t="shared" si="126"/>
        <v>0.74113477195860611</v>
      </c>
      <c r="BA62" s="50">
        <v>291457.36</v>
      </c>
      <c r="BB62" s="50">
        <v>290144.86</v>
      </c>
      <c r="BC62" s="50">
        <v>132475.29999999999</v>
      </c>
      <c r="BD62" s="51">
        <f t="shared" si="127"/>
        <v>0.99549676837805712</v>
      </c>
      <c r="BE62" s="51" t="str">
        <f t="shared" si="128"/>
        <v>св.200</v>
      </c>
      <c r="BF62" s="50">
        <v>696425.32000000007</v>
      </c>
      <c r="BG62" s="50">
        <v>452134.6</v>
      </c>
      <c r="BH62" s="50">
        <v>901643.51</v>
      </c>
      <c r="BI62" s="51">
        <f t="shared" si="179"/>
        <v>0.6492219438546547</v>
      </c>
      <c r="BJ62" s="51">
        <f t="shared" si="129"/>
        <v>0.50145605772729396</v>
      </c>
      <c r="BK62" s="50">
        <v>0</v>
      </c>
      <c r="BL62" s="50">
        <v>0</v>
      </c>
      <c r="BM62" s="50">
        <v>0</v>
      </c>
      <c r="BN62" s="51" t="str">
        <f t="shared" si="192"/>
        <v xml:space="preserve"> </v>
      </c>
      <c r="BO62" s="51" t="str">
        <f t="shared" si="130"/>
        <v xml:space="preserve"> </v>
      </c>
      <c r="BP62" s="50">
        <v>0</v>
      </c>
      <c r="BQ62" s="50">
        <v>0</v>
      </c>
      <c r="BR62" s="50">
        <v>0</v>
      </c>
      <c r="BS62" s="51" t="str">
        <f t="shared" si="180"/>
        <v xml:space="preserve"> </v>
      </c>
      <c r="BT62" s="51" t="str">
        <f t="shared" si="150"/>
        <v xml:space="preserve"> </v>
      </c>
      <c r="BU62" s="50">
        <v>299541.26</v>
      </c>
      <c r="BV62" s="50">
        <v>71403.02</v>
      </c>
      <c r="BW62" s="50">
        <v>432131.12000000005</v>
      </c>
      <c r="BX62" s="51">
        <f t="shared" si="181"/>
        <v>0.23837457317232358</v>
      </c>
      <c r="BY62" s="51">
        <f t="shared" si="132"/>
        <v>0.16523461675243384</v>
      </c>
      <c r="BZ62" s="50">
        <v>1109803</v>
      </c>
      <c r="CA62" s="50">
        <v>1099803</v>
      </c>
      <c r="CB62" s="50">
        <v>1067290</v>
      </c>
      <c r="CC62" s="51">
        <f t="shared" si="194"/>
        <v>0.99098939181097911</v>
      </c>
      <c r="CD62" s="51">
        <f t="shared" si="133"/>
        <v>1.0304631356051308</v>
      </c>
      <c r="CE62" s="55">
        <v>850000</v>
      </c>
      <c r="CF62" s="55">
        <v>881411.45</v>
      </c>
      <c r="CG62" s="55">
        <v>980134.35</v>
      </c>
      <c r="CH62" s="51">
        <f t="shared" si="134"/>
        <v>1.0369546470588236</v>
      </c>
      <c r="CI62" s="51">
        <f t="shared" si="146"/>
        <v>0.89927615535564076</v>
      </c>
      <c r="CJ62" s="50">
        <v>850000</v>
      </c>
      <c r="CK62" s="50">
        <v>881411.45</v>
      </c>
      <c r="CL62" s="50">
        <v>534134.35</v>
      </c>
      <c r="CM62" s="51">
        <f t="shared" si="135"/>
        <v>1.0369546470588236</v>
      </c>
      <c r="CN62" s="51">
        <f t="shared" si="136"/>
        <v>1.6501680710105988</v>
      </c>
      <c r="CO62" s="50">
        <v>0</v>
      </c>
      <c r="CP62" s="50">
        <v>0</v>
      </c>
      <c r="CQ62" s="50">
        <v>446000</v>
      </c>
      <c r="CR62" s="51" t="str">
        <f t="shared" si="137"/>
        <v xml:space="preserve"> </v>
      </c>
      <c r="CS62" s="51">
        <f t="shared" si="138"/>
        <v>0</v>
      </c>
      <c r="CT62" s="50">
        <v>0</v>
      </c>
      <c r="CU62" s="50">
        <v>0</v>
      </c>
      <c r="CV62" s="50">
        <v>0</v>
      </c>
      <c r="CW62" s="53" t="str">
        <f t="shared" si="139"/>
        <v xml:space="preserve"> </v>
      </c>
      <c r="CX62" s="53" t="str">
        <f t="shared" si="140"/>
        <v xml:space="preserve"> </v>
      </c>
      <c r="CY62" s="50">
        <v>0</v>
      </c>
      <c r="CZ62" s="50">
        <v>0</v>
      </c>
      <c r="DA62" s="50">
        <v>0</v>
      </c>
      <c r="DB62" s="51" t="str">
        <f t="shared" si="182"/>
        <v xml:space="preserve"> </v>
      </c>
      <c r="DC62" s="51" t="str">
        <f t="shared" si="141"/>
        <v xml:space="preserve"> </v>
      </c>
      <c r="DD62" s="50">
        <v>236287.47</v>
      </c>
      <c r="DE62" s="50">
        <v>235840.47</v>
      </c>
      <c r="DF62" s="50">
        <v>0</v>
      </c>
      <c r="DG62" s="51">
        <f t="shared" si="183"/>
        <v>0.9981082365476257</v>
      </c>
      <c r="DH62" s="51" t="str">
        <f t="shared" si="142"/>
        <v xml:space="preserve"> </v>
      </c>
      <c r="DI62" s="50">
        <v>0</v>
      </c>
      <c r="DJ62" s="50">
        <v>0</v>
      </c>
      <c r="DK62" s="51" t="str">
        <f>IF(DI62=0," ",IF(DI62/DJ62*100&gt;200,"св.200",DI62/DJ62))</f>
        <v xml:space="preserve"> </v>
      </c>
      <c r="DL62" s="50">
        <v>0</v>
      </c>
      <c r="DM62" s="50">
        <v>0</v>
      </c>
      <c r="DN62" s="50">
        <v>19805.849999999999</v>
      </c>
      <c r="DO62" s="51" t="str">
        <f t="shared" si="185"/>
        <v xml:space="preserve"> </v>
      </c>
      <c r="DP62" s="51">
        <f t="shared" si="144"/>
        <v>0</v>
      </c>
      <c r="DQ62" s="50">
        <v>0</v>
      </c>
      <c r="DR62" s="50">
        <v>0</v>
      </c>
      <c r="DS62" s="50">
        <v>0</v>
      </c>
      <c r="DT62" s="51" t="str">
        <f t="shared" si="117"/>
        <v xml:space="preserve"> </v>
      </c>
      <c r="DU62" s="51" t="str">
        <f t="shared" ref="DU62:DU65" si="202">IF(DS62=0," ",IF(DR62/DS62*100&gt;200,"св.200",DR62/DS62))</f>
        <v xml:space="preserve"> </v>
      </c>
    </row>
    <row r="63" spans="1:125" s="13" customFormat="1" ht="17.25" customHeight="1" outlineLevel="1" x14ac:dyDescent="0.25">
      <c r="A63" s="12">
        <v>50</v>
      </c>
      <c r="B63" s="6" t="s">
        <v>60</v>
      </c>
      <c r="C63" s="17">
        <v>35684770</v>
      </c>
      <c r="D63" s="17">
        <v>36594101.119999997</v>
      </c>
      <c r="E63" s="17">
        <v>35450886.490000002</v>
      </c>
      <c r="F63" s="18">
        <f t="shared" si="186"/>
        <v>1.0254823309776131</v>
      </c>
      <c r="G63" s="18">
        <f t="shared" si="171"/>
        <v>1.0322478432329887</v>
      </c>
      <c r="H63" s="11">
        <v>34420770</v>
      </c>
      <c r="I63" s="11">
        <v>35317744.270000003</v>
      </c>
      <c r="J63" s="11">
        <v>34656243.920000002</v>
      </c>
      <c r="K63" s="18">
        <f t="shared" si="188"/>
        <v>1.0260590994913827</v>
      </c>
      <c r="L63" s="18">
        <f t="shared" si="119"/>
        <v>1.0190874796335978</v>
      </c>
      <c r="M63" s="22">
        <v>29970000</v>
      </c>
      <c r="N63" s="22">
        <v>30640756.100000001</v>
      </c>
      <c r="O63" s="22">
        <v>29313774.710000001</v>
      </c>
      <c r="P63" s="18">
        <f t="shared" si="172"/>
        <v>1.0223809175842509</v>
      </c>
      <c r="Q63" s="18">
        <f t="shared" si="120"/>
        <v>1.0452681854564203</v>
      </c>
      <c r="R63" s="22">
        <v>1785770</v>
      </c>
      <c r="S63" s="22">
        <v>1874887.03</v>
      </c>
      <c r="T63" s="22">
        <v>1584753.56</v>
      </c>
      <c r="U63" s="18">
        <f t="shared" si="173"/>
        <v>1.0499039797958303</v>
      </c>
      <c r="V63" s="18">
        <f t="shared" si="148"/>
        <v>1.1830779733348571</v>
      </c>
      <c r="W63" s="22">
        <v>0</v>
      </c>
      <c r="X63" s="22">
        <v>0</v>
      </c>
      <c r="Y63" s="22"/>
      <c r="Z63" s="18" t="str">
        <f t="shared" si="174"/>
        <v xml:space="preserve"> </v>
      </c>
      <c r="AA63" s="18" t="str">
        <f t="shared" si="121"/>
        <v xml:space="preserve"> </v>
      </c>
      <c r="AB63" s="22">
        <v>910000</v>
      </c>
      <c r="AC63" s="22">
        <v>955154.24</v>
      </c>
      <c r="AD63" s="22">
        <v>832737.17</v>
      </c>
      <c r="AE63" s="18">
        <f t="shared" si="175"/>
        <v>1.0496200439560439</v>
      </c>
      <c r="AF63" s="18">
        <f>IF(AC63&lt;=0," ",IF(AC63/AD63*100&gt;200,"св.200",AC63/AD63))</f>
        <v>1.147005651254885</v>
      </c>
      <c r="AG63" s="22">
        <v>1755000</v>
      </c>
      <c r="AH63" s="22">
        <v>1846946.9</v>
      </c>
      <c r="AI63" s="22">
        <v>2924978.48</v>
      </c>
      <c r="AJ63" s="18">
        <f t="shared" si="176"/>
        <v>1.052391396011396</v>
      </c>
      <c r="AK63" s="18">
        <f t="shared" si="123"/>
        <v>0.63143948327442045</v>
      </c>
      <c r="AL63" s="22">
        <v>0</v>
      </c>
      <c r="AM63" s="22">
        <v>0</v>
      </c>
      <c r="AN63" s="22">
        <v>0</v>
      </c>
      <c r="AO63" s="18" t="str">
        <f t="shared" si="196"/>
        <v xml:space="preserve"> </v>
      </c>
      <c r="AP63" s="18" t="str">
        <f t="shared" si="124"/>
        <v xml:space="preserve"> </v>
      </c>
      <c r="AQ63" s="7">
        <v>1264000</v>
      </c>
      <c r="AR63" s="7">
        <v>1276356.8499999999</v>
      </c>
      <c r="AS63" s="7">
        <v>794642.57</v>
      </c>
      <c r="AT63" s="18">
        <f t="shared" si="177"/>
        <v>1.0097759889240505</v>
      </c>
      <c r="AU63" s="18">
        <f t="shared" si="125"/>
        <v>1.6062024590502368</v>
      </c>
      <c r="AV63" s="22">
        <v>200000</v>
      </c>
      <c r="AW63" s="22">
        <v>191392.4</v>
      </c>
      <c r="AX63" s="22">
        <v>258242.37</v>
      </c>
      <c r="AY63" s="18">
        <f t="shared" si="178"/>
        <v>0.95696199999999998</v>
      </c>
      <c r="AZ63" s="18">
        <f t="shared" si="126"/>
        <v>0.74113477195860611</v>
      </c>
      <c r="BA63" s="22">
        <v>0</v>
      </c>
      <c r="BB63" s="22">
        <v>0</v>
      </c>
      <c r="BC63" s="22"/>
      <c r="BD63" s="18" t="str">
        <f t="shared" si="127"/>
        <v xml:space="preserve"> </v>
      </c>
      <c r="BE63" s="18" t="str">
        <f t="shared" si="128"/>
        <v xml:space="preserve"> </v>
      </c>
      <c r="BF63" s="22">
        <v>0</v>
      </c>
      <c r="BG63" s="22">
        <v>0</v>
      </c>
      <c r="BH63" s="22"/>
      <c r="BI63" s="18" t="str">
        <f t="shared" si="179"/>
        <v xml:space="preserve"> </v>
      </c>
      <c r="BJ63" s="18" t="str">
        <f t="shared" si="129"/>
        <v xml:space="preserve"> </v>
      </c>
      <c r="BK63" s="22">
        <v>0</v>
      </c>
      <c r="BL63" s="22">
        <v>0</v>
      </c>
      <c r="BM63" s="22"/>
      <c r="BN63" s="18"/>
      <c r="BO63" s="18" t="str">
        <f t="shared" si="130"/>
        <v xml:space="preserve"> </v>
      </c>
      <c r="BP63" s="22">
        <v>0</v>
      </c>
      <c r="BQ63" s="22">
        <v>0</v>
      </c>
      <c r="BR63" s="22"/>
      <c r="BS63" s="18" t="str">
        <f t="shared" si="180"/>
        <v xml:space="preserve"> </v>
      </c>
      <c r="BT63" s="18" t="str">
        <f t="shared" si="150"/>
        <v xml:space="preserve"> </v>
      </c>
      <c r="BU63" s="22">
        <v>0</v>
      </c>
      <c r="BV63" s="22">
        <v>0</v>
      </c>
      <c r="BW63" s="22"/>
      <c r="BX63" s="18" t="str">
        <f>IF(BV64&lt;=0," ",IF(BU64&lt;=0," ",IF(BV64/BU64*100&gt;200,"СВ.200",BV64/BU64)))</f>
        <v xml:space="preserve"> </v>
      </c>
      <c r="BY63" s="18" t="str">
        <f t="shared" si="132"/>
        <v xml:space="preserve"> </v>
      </c>
      <c r="BZ63" s="22">
        <v>200000</v>
      </c>
      <c r="CA63" s="22">
        <v>190000</v>
      </c>
      <c r="CB63" s="22"/>
      <c r="CC63" s="18">
        <f t="shared" si="194"/>
        <v>0.95</v>
      </c>
      <c r="CD63" s="18" t="str">
        <f t="shared" si="133"/>
        <v xml:space="preserve"> </v>
      </c>
      <c r="CE63" s="17">
        <v>850000</v>
      </c>
      <c r="CF63" s="17">
        <v>881411.45</v>
      </c>
      <c r="CG63" s="17">
        <v>534134.35</v>
      </c>
      <c r="CH63" s="18">
        <f t="shared" si="134"/>
        <v>1.0369546470588236</v>
      </c>
      <c r="CI63" s="18">
        <f t="shared" si="146"/>
        <v>1.6501680710105988</v>
      </c>
      <c r="CJ63" s="22">
        <v>850000</v>
      </c>
      <c r="CK63" s="22">
        <v>881411.45</v>
      </c>
      <c r="CL63" s="22">
        <v>534134.35</v>
      </c>
      <c r="CM63" s="18">
        <f t="shared" si="135"/>
        <v>1.0369546470588236</v>
      </c>
      <c r="CN63" s="18">
        <f>IF(CL63=0," ",IF(CK63/CL63*100&gt;200,"св.200",CK63/CL63))</f>
        <v>1.6501680710105988</v>
      </c>
      <c r="CO63" s="22">
        <v>0</v>
      </c>
      <c r="CP63" s="22">
        <v>0</v>
      </c>
      <c r="CQ63" s="22"/>
      <c r="CR63" s="18" t="str">
        <f>IF(CP63&lt;=0," ",IF(CO63&lt;=0," ",IF(CP63/CO63*100&gt;200,"СВ.200",CP63/CO63)))</f>
        <v xml:space="preserve"> </v>
      </c>
      <c r="CS63" s="18" t="str">
        <f>IF(CQ63=0," ",IF(CP63/CQ63*100&gt;200,"св.200",CP63/CQ63))</f>
        <v xml:space="preserve"> </v>
      </c>
      <c r="CT63" s="22">
        <v>0</v>
      </c>
      <c r="CU63" s="22">
        <v>0</v>
      </c>
      <c r="CV63" s="22"/>
      <c r="CW63" s="18" t="str">
        <f t="shared" si="139"/>
        <v xml:space="preserve"> </v>
      </c>
      <c r="CX63" s="18" t="str">
        <f t="shared" si="140"/>
        <v xml:space="preserve"> </v>
      </c>
      <c r="CY63" s="22">
        <v>0</v>
      </c>
      <c r="CZ63" s="22">
        <v>0</v>
      </c>
      <c r="DA63" s="22"/>
      <c r="DB63" s="18" t="str">
        <f t="shared" si="182"/>
        <v xml:space="preserve"> </v>
      </c>
      <c r="DC63" s="18" t="str">
        <f t="shared" si="141"/>
        <v xml:space="preserve"> </v>
      </c>
      <c r="DD63" s="22">
        <v>14000</v>
      </c>
      <c r="DE63" s="22">
        <v>13553</v>
      </c>
      <c r="DF63" s="22"/>
      <c r="DG63" s="18">
        <f t="shared" si="183"/>
        <v>0.96807142857142858</v>
      </c>
      <c r="DH63" s="18" t="str">
        <f t="shared" si="142"/>
        <v xml:space="preserve"> </v>
      </c>
      <c r="DI63" s="22">
        <v>0</v>
      </c>
      <c r="DJ63" s="22"/>
      <c r="DK63" s="18" t="str">
        <f t="shared" si="143"/>
        <v xml:space="preserve"> </v>
      </c>
      <c r="DL63" s="22">
        <v>0</v>
      </c>
      <c r="DM63" s="22">
        <v>0</v>
      </c>
      <c r="DN63" s="22">
        <v>2265.85</v>
      </c>
      <c r="DO63" s="18" t="str">
        <f t="shared" si="185"/>
        <v xml:space="preserve"> </v>
      </c>
      <c r="DP63" s="18">
        <f t="shared" si="144"/>
        <v>0</v>
      </c>
      <c r="DQ63" s="38">
        <v>0</v>
      </c>
      <c r="DR63" s="38">
        <v>0</v>
      </c>
      <c r="DS63" s="22"/>
      <c r="DT63" s="18" t="str">
        <f t="shared" si="117"/>
        <v xml:space="preserve"> </v>
      </c>
      <c r="DU63" s="18" t="str">
        <f t="shared" si="202"/>
        <v xml:space="preserve"> </v>
      </c>
    </row>
    <row r="64" spans="1:125" s="13" customFormat="1" ht="17.25" customHeight="1" outlineLevel="1" x14ac:dyDescent="0.25">
      <c r="A64" s="12">
        <v>51</v>
      </c>
      <c r="B64" s="6" t="s">
        <v>51</v>
      </c>
      <c r="C64" s="17">
        <v>8970932.1899999995</v>
      </c>
      <c r="D64" s="17">
        <v>9768129.9299999997</v>
      </c>
      <c r="E64" s="17">
        <v>8588241.8600000013</v>
      </c>
      <c r="F64" s="18">
        <f t="shared" si="186"/>
        <v>1.0888645374990846</v>
      </c>
      <c r="G64" s="18">
        <f t="shared" si="171"/>
        <v>1.1373841222957826</v>
      </c>
      <c r="H64" s="11">
        <v>8442300</v>
      </c>
      <c r="I64" s="11">
        <v>9240810.2400000002</v>
      </c>
      <c r="J64" s="11">
        <v>7622476.5600000005</v>
      </c>
      <c r="K64" s="18">
        <f t="shared" ref="K64:K67" si="203">IF(I64&lt;=0," ",IF(I64/H64*100&gt;200,"СВ.200",I64/H64))</f>
        <v>1.0945844426281937</v>
      </c>
      <c r="L64" s="18">
        <f t="shared" ref="L64:L67" si="204">IF(J64=0," ",IF(I64/J64*100&gt;200,"св.200",I64/J64))</f>
        <v>1.2123107453675135</v>
      </c>
      <c r="M64" s="22">
        <v>1910000</v>
      </c>
      <c r="N64" s="22">
        <v>2425378.15</v>
      </c>
      <c r="O64" s="22">
        <v>1818803.57</v>
      </c>
      <c r="P64" s="18">
        <f t="shared" ref="P64:P66" si="205">IF(N64&lt;=0," ",IF(M64&lt;=0," ",IF(N64/M64*100&gt;200,"СВ.200",N64/M64)))</f>
        <v>1.2698314921465967</v>
      </c>
      <c r="Q64" s="18">
        <f t="shared" ref="Q64:Q66" si="206">IF(O64=0," ",IF(N64/O64*100&gt;200,"св.200",N64/O64))</f>
        <v>1.3335019734978857</v>
      </c>
      <c r="R64" s="22">
        <v>0</v>
      </c>
      <c r="S64" s="22">
        <v>0</v>
      </c>
      <c r="T64" s="22">
        <v>0</v>
      </c>
      <c r="U64" s="18" t="str">
        <f t="shared" ref="U64:U67" si="207">IF(S64&lt;=0," ",IF(R64&lt;=0," ",IF(S64/R64*100&gt;200,"СВ.200",S64/R64)))</f>
        <v xml:space="preserve"> </v>
      </c>
      <c r="V64" s="18" t="str">
        <f t="shared" ref="V64:V67" si="208">IF(S64=0," ",IF(S64/T64*100&gt;200,"св.200",S64/T64))</f>
        <v xml:space="preserve"> </v>
      </c>
      <c r="W64" s="22">
        <v>2300</v>
      </c>
      <c r="X64" s="22">
        <v>2279.91</v>
      </c>
      <c r="Y64" s="22">
        <v>17462.689999999999</v>
      </c>
      <c r="Z64" s="18">
        <f t="shared" ref="Z64:Z67" si="209">IF(X64&lt;=0," ",IF(W64&lt;=0," ",IF(X64/W64*100&gt;200,"СВ.200",X64/W64)))</f>
        <v>0.99126521739130424</v>
      </c>
      <c r="AA64" s="18">
        <f t="shared" ref="AA64:AA67" si="210">IF(Y64=0," ",IF(X64/Y64*100&gt;200,"св.200",X64/Y64))</f>
        <v>0.1305589230525194</v>
      </c>
      <c r="AB64" s="22">
        <v>570000</v>
      </c>
      <c r="AC64" s="22">
        <v>577941.87</v>
      </c>
      <c r="AD64" s="22">
        <v>328736.96000000002</v>
      </c>
      <c r="AE64" s="18">
        <f t="shared" ref="AE64:AE67" si="211">IF(AC64&lt;=0," ",IF(AB64&lt;=0," ",IF(AC64/AB64*100&gt;200,"СВ.200",AC64/AB64)))</f>
        <v>1.0139331052631579</v>
      </c>
      <c r="AF64" s="18">
        <f t="shared" ref="AF64:AF67" si="212">IF(AD64=0," ",IF(AC64/AD64*100&gt;200,"св.200",AC64/AD64))</f>
        <v>1.7580678181120857</v>
      </c>
      <c r="AG64" s="22">
        <v>5960000</v>
      </c>
      <c r="AH64" s="22">
        <v>6235210.3099999996</v>
      </c>
      <c r="AI64" s="22">
        <v>5457473.3399999999</v>
      </c>
      <c r="AJ64" s="18">
        <f t="shared" ref="AJ64:AJ67" si="213">IF(AH64&lt;=0," ",IF(AG64&lt;=0," ",IF(AH64/AG64*100&gt;200,"СВ.200",AH64/AG64)))</f>
        <v>1.0461762265100671</v>
      </c>
      <c r="AK64" s="18">
        <f t="shared" ref="AK64:AK67" si="214">IF(AI64=0," ",IF(AH64/AI64*100&gt;200,"св.200",AH64/AI64))</f>
        <v>1.1425086155345285</v>
      </c>
      <c r="AL64" s="22">
        <v>0</v>
      </c>
      <c r="AM64" s="22">
        <v>0</v>
      </c>
      <c r="AN64" s="22">
        <v>0</v>
      </c>
      <c r="AO64" s="18" t="str">
        <f t="shared" ref="AO64:AO67" si="215">IF(AM64&lt;=0," ",IF(AL64&lt;=0," ",IF(AM64/AL64*100&gt;200,"СВ.200",AM64/AL64)))</f>
        <v xml:space="preserve"> </v>
      </c>
      <c r="AP64" s="18" t="str">
        <f t="shared" ref="AP64:AP67" si="216">IF(AN64=0," ",IF(AM64/AN64*100&gt;200,"св.200",AM64/AN64))</f>
        <v xml:space="preserve"> </v>
      </c>
      <c r="AQ64" s="7">
        <v>528632.18999999994</v>
      </c>
      <c r="AR64" s="7">
        <v>527319.68999999994</v>
      </c>
      <c r="AS64" s="7">
        <v>965765.3</v>
      </c>
      <c r="AT64" s="18">
        <f t="shared" ref="AT64:AT67" si="217">IF(AR64&lt;=0," ",IF(AQ64&lt;=0," ",IF(AR64/AQ64*100&gt;200,"СВ.200",AR64/AQ64)))</f>
        <v>0.99751717730242651</v>
      </c>
      <c r="AU64" s="18">
        <f t="shared" ref="AU64:AU67" si="218">IF(AS64=0," ",IF(AR64/AS64*100&gt;200,"св.200",AR64/AS64))</f>
        <v>0.54601225577270163</v>
      </c>
      <c r="AV64" s="22">
        <v>0</v>
      </c>
      <c r="AW64" s="22">
        <v>0</v>
      </c>
      <c r="AX64" s="22">
        <v>0</v>
      </c>
      <c r="AY64" s="18" t="str">
        <f t="shared" ref="AY64:AY67" si="219">IF(AW64&lt;=0," ",IF(AV64&lt;=0," ",IF(AW64/AV64*100&gt;200,"СВ.200",AW64/AV64)))</f>
        <v xml:space="preserve"> </v>
      </c>
      <c r="AZ64" s="18" t="str">
        <f t="shared" ref="AZ64:AZ67" si="220">IF(AX64=0," ",IF(AW64/AX64*100&gt;200,"св.200",AW64/AX64))</f>
        <v xml:space="preserve"> </v>
      </c>
      <c r="BA64" s="22">
        <v>231844.72</v>
      </c>
      <c r="BB64" s="22">
        <v>230532.22</v>
      </c>
      <c r="BC64" s="22">
        <v>131475.29999999999</v>
      </c>
      <c r="BD64" s="18">
        <f t="shared" ref="BD64:BD67" si="221">IF(BB64&lt;=0," ",IF(BA64&lt;=0," ",IF(BB64/BA64*100&gt;200,"СВ.200",BB64/BA64)))</f>
        <v>0.99433888336986931</v>
      </c>
      <c r="BE64" s="18">
        <f t="shared" ref="BE64:BE67" si="222">IF(BC64=0," ",IF(BB64/BC64*100&gt;200,"св.200",BB64/BC64))</f>
        <v>1.7534260807923618</v>
      </c>
      <c r="BF64" s="22">
        <v>0</v>
      </c>
      <c r="BG64" s="22">
        <v>0</v>
      </c>
      <c r="BH64" s="22"/>
      <c r="BI64" s="18" t="str">
        <f t="shared" ref="BI64:BI67" si="223">IF(BG64&lt;=0," ",IF(BF64&lt;=0," ",IF(BG64/BF64*100&gt;200,"СВ.200",BG64/BF64)))</f>
        <v xml:space="preserve"> </v>
      </c>
      <c r="BJ64" s="18" t="str">
        <f t="shared" ref="BJ64:BJ67" si="224">IF(BH64=0," ",IF(BG64/BH64*100&gt;200,"св.200",BG64/BH64))</f>
        <v xml:space="preserve"> </v>
      </c>
      <c r="BK64" s="22">
        <v>0</v>
      </c>
      <c r="BL64" s="22">
        <v>0</v>
      </c>
      <c r="BM64" s="22"/>
      <c r="BN64" s="18"/>
      <c r="BO64" s="18" t="str">
        <f t="shared" ref="BO64:BO67" si="225">IF(BM64=0," ",IF(BL64/BM64*100&gt;200,"св.200",BL64/BM64))</f>
        <v xml:space="preserve"> </v>
      </c>
      <c r="BP64" s="22">
        <v>0</v>
      </c>
      <c r="BQ64" s="22">
        <v>0</v>
      </c>
      <c r="BR64" s="22"/>
      <c r="BS64" s="18" t="str">
        <f t="shared" ref="BS64:BS67" si="226">IF(BQ64&lt;=0," ",IF(BP64&lt;=0," ",IF(BQ64/BP64*100&gt;200,"СВ.200",BQ64/BP64)))</f>
        <v xml:space="preserve"> </v>
      </c>
      <c r="BT64" s="18" t="str">
        <f t="shared" ref="BT64:BT67" si="227">IF(BR64=0," ",IF(BQ64/BR64*100&gt;200,"св.200",BQ64/BR64))</f>
        <v xml:space="preserve"> </v>
      </c>
      <c r="BU64" s="22">
        <v>0</v>
      </c>
      <c r="BV64" s="22">
        <v>0</v>
      </c>
      <c r="BW64" s="22"/>
      <c r="BX64" s="18"/>
      <c r="BY64" s="18" t="str">
        <f>IF(BV64=0," ",IF(BV64/BW64*100&gt;200,"св.200",BV64/BW64))</f>
        <v xml:space="preserve"> </v>
      </c>
      <c r="BZ64" s="22">
        <v>72000</v>
      </c>
      <c r="CA64" s="22">
        <v>72000</v>
      </c>
      <c r="CB64" s="22">
        <v>635290</v>
      </c>
      <c r="CC64" s="18">
        <f t="shared" ref="CC64:CC67" si="228">IF(CA64&lt;=0," ",IF(BZ64&lt;=0," ",IF(CA64/BZ64*100&gt;200,"СВ.200",CA64/BZ64)))</f>
        <v>1</v>
      </c>
      <c r="CD64" s="18">
        <f t="shared" ref="CD64:CD67" si="229">IF(CB64=0," ",IF(CA64/CB64*100&gt;200,"св.200",CA64/CB64))</f>
        <v>0.11333406790599569</v>
      </c>
      <c r="CE64" s="17">
        <v>0</v>
      </c>
      <c r="CF64" s="17">
        <v>0</v>
      </c>
      <c r="CG64" s="17">
        <v>199000</v>
      </c>
      <c r="CH64" s="18" t="str">
        <f t="shared" ref="CH64:CH67" si="230">IF(CF64&lt;=0," ",IF(CE64&lt;=0," ",IF(CF64/CE64*100&gt;200,"СВ.200",CF64/CE64)))</f>
        <v xml:space="preserve"> </v>
      </c>
      <c r="CI64" s="18">
        <f t="shared" ref="CI64:CI67" si="231">IF(CG64=0," ",IF(CF64/CG64*100&gt;200,"св.200",CF64/CG64))</f>
        <v>0</v>
      </c>
      <c r="CJ64" s="22">
        <v>0</v>
      </c>
      <c r="CK64" s="22">
        <v>0</v>
      </c>
      <c r="CL64" s="22"/>
      <c r="CM64" s="18" t="str">
        <f t="shared" ref="CM64:CM67" si="232">IF(CK64&lt;=0," ",IF(CJ64&lt;=0," ",IF(CK64/CJ64*100&gt;200,"СВ.200",CK64/CJ64)))</f>
        <v xml:space="preserve"> </v>
      </c>
      <c r="CN64" s="18" t="str">
        <f t="shared" ref="CN64:CN67" si="233">IF(CL64=0," ",IF(CK64/CL64*100&gt;200,"св.200",CK64/CL64))</f>
        <v xml:space="preserve"> </v>
      </c>
      <c r="CO64" s="22">
        <v>0</v>
      </c>
      <c r="CP64" s="22">
        <v>0</v>
      </c>
      <c r="CQ64" s="22">
        <v>199000</v>
      </c>
      <c r="CR64" s="18" t="str">
        <f t="shared" ref="CR64:CR67" si="234">IF(CP64&lt;=0," ",IF(CO64&lt;=0," ",IF(CP64/CO64*100&gt;200,"СВ.200",CP64/CO64)))</f>
        <v xml:space="preserve"> </v>
      </c>
      <c r="CS64" s="18">
        <f t="shared" ref="CS64:CS67" si="235">IF(CQ64=0," ",IF(CP64/CQ64*100&gt;200,"св.200",CP64/CQ64))</f>
        <v>0</v>
      </c>
      <c r="CT64" s="22">
        <v>0</v>
      </c>
      <c r="CU64" s="22">
        <v>0</v>
      </c>
      <c r="CV64" s="22"/>
      <c r="CW64" s="18" t="str">
        <f t="shared" si="139"/>
        <v xml:space="preserve"> </v>
      </c>
      <c r="CX64" s="18" t="str">
        <f t="shared" si="140"/>
        <v xml:space="preserve"> </v>
      </c>
      <c r="CY64" s="22">
        <v>0</v>
      </c>
      <c r="CZ64" s="22">
        <v>0</v>
      </c>
      <c r="DA64" s="22"/>
      <c r="DB64" s="18" t="str">
        <f t="shared" ref="DB64:DB67" si="236">IF(CZ64&lt;=0," ",IF(CY64&lt;=0," ",IF(CZ64/CY64*100&gt;200,"СВ.200",CZ64/CY64)))</f>
        <v xml:space="preserve"> </v>
      </c>
      <c r="DC64" s="18" t="str">
        <f t="shared" ref="DC64:DC67" si="237">IF(DA64=0," ",IF(CZ64/DA64*100&gt;200,"св.200",CZ64/DA64))</f>
        <v xml:space="preserve"> </v>
      </c>
      <c r="DD64" s="22">
        <v>222287.47</v>
      </c>
      <c r="DE64" s="22">
        <v>222287.47</v>
      </c>
      <c r="DF64" s="22"/>
      <c r="DG64" s="18">
        <f t="shared" ref="DG64:DG67" si="238">IF(DE64&lt;=0," ",IF(DD64&lt;=0," ",IF(DE64/DD64*100&gt;200,"СВ.200",DE64/DD64)))</f>
        <v>1</v>
      </c>
      <c r="DH64" s="18" t="str">
        <f t="shared" ref="DH64:DH67" si="239">IF(DF64=0," ",IF(DE64/DF64*100&gt;200,"св.200",DE64/DF64))</f>
        <v xml:space="preserve"> </v>
      </c>
      <c r="DI64" s="22">
        <v>0</v>
      </c>
      <c r="DJ64" s="22"/>
      <c r="DK64" s="18" t="str">
        <f t="shared" si="143"/>
        <v xml:space="preserve"> </v>
      </c>
      <c r="DL64" s="22">
        <v>0</v>
      </c>
      <c r="DM64" s="22">
        <v>0</v>
      </c>
      <c r="DN64" s="22"/>
      <c r="DO64" s="18" t="str">
        <f t="shared" ref="DO64:DO67" si="240">IF(DM64&lt;=0," ",IF(DL64&lt;=0," ",IF(DM64/DL64*100&gt;200,"СВ.200",DM64/DL64)))</f>
        <v xml:space="preserve"> </v>
      </c>
      <c r="DP64" s="18" t="str">
        <f t="shared" ref="DP64:DP67" si="241">IF(DN64=0," ",IF(DM64/DN64*100&gt;200,"св.200",DM64/DN64))</f>
        <v xml:space="preserve"> </v>
      </c>
      <c r="DQ64" s="38">
        <v>0</v>
      </c>
      <c r="DR64" s="38">
        <v>0</v>
      </c>
      <c r="DS64" s="22"/>
      <c r="DT64" s="18" t="str">
        <f t="shared" si="117"/>
        <v xml:space="preserve"> </v>
      </c>
      <c r="DU64" s="18" t="str">
        <f t="shared" si="202"/>
        <v xml:space="preserve"> </v>
      </c>
    </row>
    <row r="65" spans="1:125" s="13" customFormat="1" ht="16.5" customHeight="1" outlineLevel="1" x14ac:dyDescent="0.25">
      <c r="A65" s="12">
        <v>52</v>
      </c>
      <c r="B65" s="6" t="s">
        <v>48</v>
      </c>
      <c r="C65" s="17">
        <v>1817753</v>
      </c>
      <c r="D65" s="17">
        <v>1803864.9</v>
      </c>
      <c r="E65" s="17">
        <v>1981050.91</v>
      </c>
      <c r="F65" s="18">
        <f t="shared" si="186"/>
        <v>0.9923597430453972</v>
      </c>
      <c r="G65" s="18">
        <f t="shared" si="171"/>
        <v>0.91055958778969492</v>
      </c>
      <c r="H65" s="11">
        <v>1555253</v>
      </c>
      <c r="I65" s="11">
        <v>1552519.37</v>
      </c>
      <c r="J65" s="11">
        <v>1318466.25</v>
      </c>
      <c r="K65" s="18">
        <f t="shared" si="203"/>
        <v>0.9982423245606985</v>
      </c>
      <c r="L65" s="18">
        <f t="shared" si="204"/>
        <v>1.177519234944391</v>
      </c>
      <c r="M65" s="22">
        <v>286300</v>
      </c>
      <c r="N65" s="22">
        <v>293890.06</v>
      </c>
      <c r="O65" s="22">
        <v>263638.21999999997</v>
      </c>
      <c r="P65" s="18">
        <f t="shared" si="205"/>
        <v>1.0265108627314006</v>
      </c>
      <c r="Q65" s="18">
        <f t="shared" si="206"/>
        <v>1.1147475506396607</v>
      </c>
      <c r="R65" s="22">
        <v>0</v>
      </c>
      <c r="S65" s="22">
        <v>0</v>
      </c>
      <c r="T65" s="22">
        <v>0</v>
      </c>
      <c r="U65" s="18" t="str">
        <f t="shared" si="207"/>
        <v xml:space="preserve"> </v>
      </c>
      <c r="V65" s="18" t="str">
        <f t="shared" si="208"/>
        <v xml:space="preserve"> </v>
      </c>
      <c r="W65" s="22">
        <v>0</v>
      </c>
      <c r="X65" s="22">
        <v>0</v>
      </c>
      <c r="Y65" s="22"/>
      <c r="Z65" s="18" t="str">
        <f t="shared" si="209"/>
        <v xml:space="preserve"> </v>
      </c>
      <c r="AA65" s="18" t="str">
        <f t="shared" si="210"/>
        <v xml:space="preserve"> </v>
      </c>
      <c r="AB65" s="22">
        <v>505000</v>
      </c>
      <c r="AC65" s="22">
        <v>505794.75</v>
      </c>
      <c r="AD65" s="22">
        <v>308608.2</v>
      </c>
      <c r="AE65" s="18">
        <f t="shared" si="211"/>
        <v>1.0015737623762375</v>
      </c>
      <c r="AF65" s="18">
        <f t="shared" si="212"/>
        <v>1.6389543440517782</v>
      </c>
      <c r="AG65" s="22">
        <v>748000</v>
      </c>
      <c r="AH65" s="22">
        <v>752834.56000000006</v>
      </c>
      <c r="AI65" s="22">
        <v>746219.83</v>
      </c>
      <c r="AJ65" s="18">
        <f t="shared" si="213"/>
        <v>1.0064633155080214</v>
      </c>
      <c r="AK65" s="18">
        <f t="shared" si="214"/>
        <v>1.0088643181728367</v>
      </c>
      <c r="AL65" s="22">
        <v>15953</v>
      </c>
      <c r="AM65" s="22">
        <v>0</v>
      </c>
      <c r="AN65" s="22">
        <v>0</v>
      </c>
      <c r="AO65" s="18" t="str">
        <f t="shared" si="215"/>
        <v xml:space="preserve"> </v>
      </c>
      <c r="AP65" s="18" t="str">
        <f>IF(AM65=0," ",IF(AM65/AN65*100&gt;200,"св.200",AM65/AN65))</f>
        <v xml:space="preserve"> </v>
      </c>
      <c r="AQ65" s="7">
        <v>262500</v>
      </c>
      <c r="AR65" s="7">
        <v>251345.53</v>
      </c>
      <c r="AS65" s="7">
        <v>662584.65999999992</v>
      </c>
      <c r="AT65" s="18">
        <f t="shared" si="217"/>
        <v>0.95750678095238095</v>
      </c>
      <c r="AU65" s="18">
        <f t="shared" si="218"/>
        <v>0.37934100375942909</v>
      </c>
      <c r="AV65" s="22">
        <v>0</v>
      </c>
      <c r="AW65" s="22">
        <v>0</v>
      </c>
      <c r="AX65" s="22">
        <v>0</v>
      </c>
      <c r="AY65" s="18" t="str">
        <f t="shared" si="219"/>
        <v xml:space="preserve"> </v>
      </c>
      <c r="AZ65" s="18" t="str">
        <f t="shared" si="220"/>
        <v xml:space="preserve"> </v>
      </c>
      <c r="BA65" s="22">
        <v>0</v>
      </c>
      <c r="BB65" s="22">
        <v>0</v>
      </c>
      <c r="BC65" s="22"/>
      <c r="BD65" s="18" t="str">
        <f t="shared" si="221"/>
        <v xml:space="preserve"> </v>
      </c>
      <c r="BE65" s="18" t="str">
        <f t="shared" si="222"/>
        <v xml:space="preserve"> </v>
      </c>
      <c r="BF65" s="22">
        <v>230000</v>
      </c>
      <c r="BG65" s="22">
        <v>220099.06</v>
      </c>
      <c r="BH65" s="22">
        <v>524655.06999999995</v>
      </c>
      <c r="BI65" s="18">
        <f t="shared" si="223"/>
        <v>0.95695243478260872</v>
      </c>
      <c r="BJ65" s="18">
        <f t="shared" si="224"/>
        <v>0.41951192809401427</v>
      </c>
      <c r="BK65" s="22">
        <v>0</v>
      </c>
      <c r="BL65" s="22">
        <v>0</v>
      </c>
      <c r="BM65" s="22"/>
      <c r="BN65" s="18"/>
      <c r="BO65" s="18" t="str">
        <f t="shared" si="225"/>
        <v xml:space="preserve"> </v>
      </c>
      <c r="BP65" s="22">
        <v>0</v>
      </c>
      <c r="BQ65" s="22">
        <v>0</v>
      </c>
      <c r="BR65" s="22"/>
      <c r="BS65" s="18" t="str">
        <f t="shared" si="180"/>
        <v xml:space="preserve"> </v>
      </c>
      <c r="BT65" s="18" t="str">
        <f t="shared" si="227"/>
        <v xml:space="preserve"> </v>
      </c>
      <c r="BU65" s="22">
        <v>30500</v>
      </c>
      <c r="BV65" s="22">
        <v>29246.47</v>
      </c>
      <c r="BW65" s="22">
        <v>30769.59</v>
      </c>
      <c r="BX65" s="18">
        <f t="shared" ref="BX65" si="242">IF(BV65&lt;=0," ",IF(BU65&lt;=0," ",IF(BV65/BU65*100&gt;200,"СВ.200",BV65/BU65)))</f>
        <v>0.958900655737705</v>
      </c>
      <c r="BY65" s="18">
        <f t="shared" ref="BY65:BY67" si="243">IF(BW65=0," ",IF(BV65/BW65*100&gt;200,"св.200",BV65/BW65))</f>
        <v>0.95049917792209782</v>
      </c>
      <c r="BZ65" s="22">
        <v>0</v>
      </c>
      <c r="CA65" s="22">
        <v>0</v>
      </c>
      <c r="CB65" s="22"/>
      <c r="CC65" s="18" t="str">
        <f t="shared" si="228"/>
        <v xml:space="preserve"> </v>
      </c>
      <c r="CD65" s="18" t="str">
        <f t="shared" si="229"/>
        <v xml:space="preserve"> </v>
      </c>
      <c r="CE65" s="17">
        <v>0</v>
      </c>
      <c r="CF65" s="17">
        <v>0</v>
      </c>
      <c r="CG65" s="17">
        <v>0</v>
      </c>
      <c r="CH65" s="18" t="str">
        <f t="shared" si="230"/>
        <v xml:space="preserve"> </v>
      </c>
      <c r="CI65" s="18" t="str">
        <f t="shared" si="231"/>
        <v xml:space="preserve"> </v>
      </c>
      <c r="CJ65" s="22">
        <v>0</v>
      </c>
      <c r="CK65" s="22">
        <v>0</v>
      </c>
      <c r="CL65" s="22"/>
      <c r="CM65" s="18" t="str">
        <f t="shared" si="232"/>
        <v xml:space="preserve"> </v>
      </c>
      <c r="CN65" s="18" t="str">
        <f t="shared" si="233"/>
        <v xml:space="preserve"> </v>
      </c>
      <c r="CO65" s="22">
        <v>0</v>
      </c>
      <c r="CP65" s="22">
        <v>0</v>
      </c>
      <c r="CQ65" s="22"/>
      <c r="CR65" s="18" t="str">
        <f t="shared" si="234"/>
        <v xml:space="preserve"> </v>
      </c>
      <c r="CS65" s="18" t="str">
        <f t="shared" si="235"/>
        <v xml:space="preserve"> </v>
      </c>
      <c r="CT65" s="22">
        <v>0</v>
      </c>
      <c r="CU65" s="22">
        <v>0</v>
      </c>
      <c r="CV65" s="22"/>
      <c r="CW65" s="18" t="str">
        <f t="shared" si="139"/>
        <v xml:space="preserve"> </v>
      </c>
      <c r="CX65" s="18" t="str">
        <f t="shared" si="140"/>
        <v xml:space="preserve"> </v>
      </c>
      <c r="CY65" s="22">
        <v>0</v>
      </c>
      <c r="CZ65" s="22">
        <v>0</v>
      </c>
      <c r="DA65" s="22"/>
      <c r="DB65" s="18" t="str">
        <f t="shared" si="236"/>
        <v xml:space="preserve"> </v>
      </c>
      <c r="DC65" s="18" t="str">
        <f t="shared" si="237"/>
        <v xml:space="preserve"> </v>
      </c>
      <c r="DD65" s="22">
        <v>0</v>
      </c>
      <c r="DE65" s="22">
        <v>0</v>
      </c>
      <c r="DF65" s="22"/>
      <c r="DG65" s="18" t="str">
        <f t="shared" si="238"/>
        <v xml:space="preserve"> </v>
      </c>
      <c r="DH65" s="18" t="str">
        <f t="shared" si="239"/>
        <v xml:space="preserve"> </v>
      </c>
      <c r="DI65" s="22">
        <v>0</v>
      </c>
      <c r="DJ65" s="22"/>
      <c r="DK65" s="18" t="str">
        <f t="shared" si="143"/>
        <v xml:space="preserve"> </v>
      </c>
      <c r="DL65" s="22">
        <v>0</v>
      </c>
      <c r="DM65" s="22">
        <v>0</v>
      </c>
      <c r="DN65" s="22">
        <v>17540</v>
      </c>
      <c r="DO65" s="18" t="str">
        <f t="shared" si="240"/>
        <v xml:space="preserve"> </v>
      </c>
      <c r="DP65" s="18">
        <f t="shared" si="241"/>
        <v>0</v>
      </c>
      <c r="DQ65" s="38">
        <v>0</v>
      </c>
      <c r="DR65" s="38">
        <v>0</v>
      </c>
      <c r="DS65" s="22"/>
      <c r="DT65" s="18" t="str">
        <f t="shared" si="117"/>
        <v xml:space="preserve"> </v>
      </c>
      <c r="DU65" s="18" t="str">
        <f t="shared" si="202"/>
        <v xml:space="preserve"> </v>
      </c>
    </row>
    <row r="66" spans="1:125" s="13" customFormat="1" ht="16.5" customHeight="1" outlineLevel="1" x14ac:dyDescent="0.25">
      <c r="A66" s="12">
        <v>53</v>
      </c>
      <c r="B66" s="6" t="s">
        <v>91</v>
      </c>
      <c r="C66" s="17">
        <v>3475520.05</v>
      </c>
      <c r="D66" s="17">
        <v>3482724.15</v>
      </c>
      <c r="E66" s="17">
        <v>3070839.65</v>
      </c>
      <c r="F66" s="18">
        <f t="shared" si="186"/>
        <v>1.0020728120961351</v>
      </c>
      <c r="G66" s="18">
        <f t="shared" si="171"/>
        <v>1.1341276481173479</v>
      </c>
      <c r="H66" s="11">
        <v>3215957.1799999997</v>
      </c>
      <c r="I66" s="11">
        <v>3223161.2800000003</v>
      </c>
      <c r="J66" s="11">
        <v>2720707.96</v>
      </c>
      <c r="K66" s="18">
        <f t="shared" si="203"/>
        <v>1.0022401106721206</v>
      </c>
      <c r="L66" s="18">
        <f t="shared" si="204"/>
        <v>1.1846774175645078</v>
      </c>
      <c r="M66" s="22">
        <v>1950496.32</v>
      </c>
      <c r="N66" s="22">
        <v>1953629.62</v>
      </c>
      <c r="O66" s="22">
        <v>1584336.01</v>
      </c>
      <c r="P66" s="18">
        <f t="shared" si="205"/>
        <v>1.001606411643986</v>
      </c>
      <c r="Q66" s="18">
        <f t="shared" si="206"/>
        <v>1.2330904604005057</v>
      </c>
      <c r="R66" s="22">
        <v>0</v>
      </c>
      <c r="S66" s="22">
        <v>0</v>
      </c>
      <c r="T66" s="22">
        <v>0</v>
      </c>
      <c r="U66" s="18" t="str">
        <f t="shared" si="207"/>
        <v xml:space="preserve"> </v>
      </c>
      <c r="V66" s="18" t="str">
        <f t="shared" si="208"/>
        <v xml:space="preserve"> </v>
      </c>
      <c r="W66" s="22">
        <v>3153.9</v>
      </c>
      <c r="X66" s="22">
        <v>3153.9</v>
      </c>
      <c r="Y66" s="22">
        <v>2774.79</v>
      </c>
      <c r="Z66" s="18">
        <f t="shared" si="209"/>
        <v>1</v>
      </c>
      <c r="AA66" s="18">
        <f t="shared" si="210"/>
        <v>1.1366265555231208</v>
      </c>
      <c r="AB66" s="22">
        <v>220003.71</v>
      </c>
      <c r="AC66" s="22">
        <v>220596.14</v>
      </c>
      <c r="AD66" s="22">
        <v>148161.28</v>
      </c>
      <c r="AE66" s="18">
        <f t="shared" si="211"/>
        <v>1.0026928182256565</v>
      </c>
      <c r="AF66" s="18">
        <f t="shared" si="212"/>
        <v>1.4888919696158134</v>
      </c>
      <c r="AG66" s="22">
        <v>1040303.25</v>
      </c>
      <c r="AH66" s="22">
        <v>1045781.62</v>
      </c>
      <c r="AI66" s="22">
        <v>985435.88</v>
      </c>
      <c r="AJ66" s="18">
        <f t="shared" si="213"/>
        <v>1.0052661279295243</v>
      </c>
      <c r="AK66" s="18">
        <f t="shared" si="214"/>
        <v>1.0612376119286422</v>
      </c>
      <c r="AL66" s="22">
        <v>2000</v>
      </c>
      <c r="AM66" s="22">
        <v>0</v>
      </c>
      <c r="AN66" s="22">
        <v>0</v>
      </c>
      <c r="AO66" s="18" t="str">
        <f t="shared" si="215"/>
        <v xml:space="preserve"> </v>
      </c>
      <c r="AP66" s="18" t="str">
        <f t="shared" si="216"/>
        <v xml:space="preserve"> </v>
      </c>
      <c r="AQ66" s="7">
        <v>259562.87</v>
      </c>
      <c r="AR66" s="7">
        <v>259562.87</v>
      </c>
      <c r="AS66" s="7">
        <v>350131.69</v>
      </c>
      <c r="AT66" s="18">
        <f t="shared" si="217"/>
        <v>1</v>
      </c>
      <c r="AU66" s="18">
        <f t="shared" si="218"/>
        <v>0.74132926956711631</v>
      </c>
      <c r="AV66" s="22">
        <v>0</v>
      </c>
      <c r="AW66" s="22">
        <v>0</v>
      </c>
      <c r="AX66" s="22">
        <v>0</v>
      </c>
      <c r="AY66" s="18" t="str">
        <f t="shared" si="219"/>
        <v xml:space="preserve"> </v>
      </c>
      <c r="AZ66" s="18" t="str">
        <f t="shared" si="220"/>
        <v xml:space="preserve"> </v>
      </c>
      <c r="BA66" s="22">
        <v>4769.76</v>
      </c>
      <c r="BB66" s="22">
        <v>4769.76</v>
      </c>
      <c r="BC66" s="22">
        <v>1000</v>
      </c>
      <c r="BD66" s="18">
        <f t="shared" si="221"/>
        <v>1</v>
      </c>
      <c r="BE66" s="18" t="str">
        <f t="shared" si="222"/>
        <v>св.200</v>
      </c>
      <c r="BF66" s="22">
        <v>163022.26</v>
      </c>
      <c r="BG66" s="22">
        <v>163022.26</v>
      </c>
      <c r="BH66" s="22">
        <v>102131.69</v>
      </c>
      <c r="BI66" s="18">
        <f t="shared" si="223"/>
        <v>1</v>
      </c>
      <c r="BJ66" s="18">
        <f t="shared" si="224"/>
        <v>1.5961966359315116</v>
      </c>
      <c r="BK66" s="22">
        <v>0</v>
      </c>
      <c r="BL66" s="22">
        <v>0</v>
      </c>
      <c r="BM66" s="22"/>
      <c r="BN66" s="18"/>
      <c r="BO66" s="18" t="str">
        <f t="shared" si="225"/>
        <v xml:space="preserve"> </v>
      </c>
      <c r="BP66" s="22">
        <v>0</v>
      </c>
      <c r="BQ66" s="22">
        <v>0</v>
      </c>
      <c r="BR66" s="22"/>
      <c r="BS66" s="18" t="str">
        <f t="shared" si="226"/>
        <v xml:space="preserve"> </v>
      </c>
      <c r="BT66" s="18" t="str">
        <f t="shared" si="227"/>
        <v xml:space="preserve"> </v>
      </c>
      <c r="BU66" s="22">
        <v>16967.849999999999</v>
      </c>
      <c r="BV66" s="22">
        <v>16967.849999999999</v>
      </c>
      <c r="BW66" s="22"/>
      <c r="BX66" s="18"/>
      <c r="BY66" s="18" t="str">
        <f t="shared" si="243"/>
        <v xml:space="preserve"> </v>
      </c>
      <c r="BZ66" s="22">
        <v>74803</v>
      </c>
      <c r="CA66" s="22">
        <v>74803</v>
      </c>
      <c r="CB66" s="22"/>
      <c r="CC66" s="18">
        <f t="shared" si="228"/>
        <v>1</v>
      </c>
      <c r="CD66" s="18" t="str">
        <f t="shared" si="229"/>
        <v xml:space="preserve"> </v>
      </c>
      <c r="CE66" s="17">
        <v>0</v>
      </c>
      <c r="CF66" s="17">
        <v>0</v>
      </c>
      <c r="CG66" s="17">
        <v>247000</v>
      </c>
      <c r="CH66" s="18" t="str">
        <f t="shared" si="230"/>
        <v xml:space="preserve"> </v>
      </c>
      <c r="CI66" s="18">
        <f t="shared" si="231"/>
        <v>0</v>
      </c>
      <c r="CJ66" s="22">
        <v>0</v>
      </c>
      <c r="CK66" s="22">
        <v>0</v>
      </c>
      <c r="CL66" s="22"/>
      <c r="CM66" s="18" t="str">
        <f t="shared" si="232"/>
        <v xml:space="preserve"> </v>
      </c>
      <c r="CN66" s="18" t="str">
        <f t="shared" si="233"/>
        <v xml:space="preserve"> </v>
      </c>
      <c r="CO66" s="22">
        <v>0</v>
      </c>
      <c r="CP66" s="22">
        <v>0</v>
      </c>
      <c r="CQ66" s="22">
        <v>247000</v>
      </c>
      <c r="CR66" s="18" t="str">
        <f t="shared" si="234"/>
        <v xml:space="preserve"> </v>
      </c>
      <c r="CS66" s="18">
        <f t="shared" si="235"/>
        <v>0</v>
      </c>
      <c r="CT66" s="22">
        <v>0</v>
      </c>
      <c r="CU66" s="22">
        <v>0</v>
      </c>
      <c r="CV66" s="22"/>
      <c r="CW66" s="18" t="str">
        <f t="shared" si="139"/>
        <v xml:space="preserve"> </v>
      </c>
      <c r="CX66" s="18" t="str">
        <f t="shared" si="140"/>
        <v xml:space="preserve"> </v>
      </c>
      <c r="CY66" s="22">
        <v>0</v>
      </c>
      <c r="CZ66" s="22">
        <v>0</v>
      </c>
      <c r="DA66" s="22"/>
      <c r="DB66" s="18" t="str">
        <f t="shared" si="236"/>
        <v xml:space="preserve"> </v>
      </c>
      <c r="DC66" s="18" t="str">
        <f t="shared" si="237"/>
        <v xml:space="preserve"> </v>
      </c>
      <c r="DD66" s="22">
        <v>0</v>
      </c>
      <c r="DE66" s="22">
        <v>0</v>
      </c>
      <c r="DF66" s="22"/>
      <c r="DG66" s="18" t="str">
        <f t="shared" si="238"/>
        <v xml:space="preserve"> </v>
      </c>
      <c r="DH66" s="18" t="str">
        <f t="shared" si="239"/>
        <v xml:space="preserve"> </v>
      </c>
      <c r="DI66" s="22">
        <v>0</v>
      </c>
      <c r="DJ66" s="22"/>
      <c r="DK66" s="18" t="str">
        <f>IF(DI66=0," ",IF(DI66/DJ66*100&gt;200,"св.200",DI66/DJ66))</f>
        <v xml:space="preserve"> </v>
      </c>
      <c r="DL66" s="22">
        <v>0</v>
      </c>
      <c r="DM66" s="22">
        <v>0</v>
      </c>
      <c r="DN66" s="22"/>
      <c r="DO66" s="18" t="str">
        <f t="shared" si="240"/>
        <v xml:space="preserve"> </v>
      </c>
      <c r="DP66" s="18" t="str">
        <f>IF(DM66=0," ",IF(DM66/DN66*100&gt;200,"св.200",DM66/DN66))</f>
        <v xml:space="preserve"> </v>
      </c>
      <c r="DQ66" s="38">
        <v>0</v>
      </c>
      <c r="DR66" s="38">
        <v>0</v>
      </c>
      <c r="DS66" s="22"/>
      <c r="DT66" s="18" t="str">
        <f t="shared" si="117"/>
        <v xml:space="preserve"> </v>
      </c>
      <c r="DU66" s="18" t="str">
        <f>IF(DR66=0," ",IF(DR66/DS66*100&gt;200,"св.200",DR66/DS66))</f>
        <v xml:space="preserve"> </v>
      </c>
    </row>
    <row r="67" spans="1:125" s="13" customFormat="1" ht="15.75" customHeight="1" outlineLevel="1" x14ac:dyDescent="0.25">
      <c r="A67" s="12">
        <v>54</v>
      </c>
      <c r="B67" s="6" t="s">
        <v>93</v>
      </c>
      <c r="C67" s="17">
        <v>5468126.0599999996</v>
      </c>
      <c r="D67" s="17">
        <v>5013824.6500000004</v>
      </c>
      <c r="E67" s="17">
        <v>5106375.96</v>
      </c>
      <c r="F67" s="18">
        <f t="shared" si="186"/>
        <v>0.91691826321941095</v>
      </c>
      <c r="G67" s="18">
        <f t="shared" si="171"/>
        <v>0.98187534354599315</v>
      </c>
      <c r="H67" s="11">
        <v>4094806.71</v>
      </c>
      <c r="I67" s="11">
        <v>4101779.79</v>
      </c>
      <c r="J67" s="11">
        <v>3998157.6799999997</v>
      </c>
      <c r="K67" s="18">
        <f t="shared" si="203"/>
        <v>1.0017029082185909</v>
      </c>
      <c r="L67" s="18">
        <f t="shared" si="204"/>
        <v>1.0259174645658298</v>
      </c>
      <c r="M67" s="22">
        <v>816165.49</v>
      </c>
      <c r="N67" s="22">
        <v>819238.04</v>
      </c>
      <c r="O67" s="22">
        <v>757576.21</v>
      </c>
      <c r="P67" s="18">
        <f>IF(N67&lt;=0," ",IF(M67&lt;=0," ",IF(N67/M67*100&gt;200,"СВ.200",N67/M67)))</f>
        <v>1.0037646164137619</v>
      </c>
      <c r="Q67" s="18">
        <f>IF(O67=0," ",IF(N67/O67*100&gt;200,"св.200",N67/O67))</f>
        <v>1.0813935669917618</v>
      </c>
      <c r="R67" s="22">
        <v>0</v>
      </c>
      <c r="S67" s="22">
        <v>0</v>
      </c>
      <c r="T67" s="22">
        <v>0</v>
      </c>
      <c r="U67" s="18" t="str">
        <f t="shared" si="207"/>
        <v xml:space="preserve"> </v>
      </c>
      <c r="V67" s="18" t="str">
        <f t="shared" si="208"/>
        <v xml:space="preserve"> </v>
      </c>
      <c r="W67" s="22">
        <v>2900.18</v>
      </c>
      <c r="X67" s="22">
        <v>2900.18</v>
      </c>
      <c r="Y67" s="22"/>
      <c r="Z67" s="18">
        <f t="shared" si="209"/>
        <v>1</v>
      </c>
      <c r="AA67" s="18" t="str">
        <f t="shared" si="210"/>
        <v xml:space="preserve"> </v>
      </c>
      <c r="AB67" s="22">
        <v>1172260.1200000001</v>
      </c>
      <c r="AC67" s="22">
        <v>1172970.3799999999</v>
      </c>
      <c r="AD67" s="22">
        <v>1264038.28</v>
      </c>
      <c r="AE67" s="18">
        <f t="shared" si="211"/>
        <v>1.0006058894164205</v>
      </c>
      <c r="AF67" s="18">
        <f t="shared" si="212"/>
        <v>0.92795479263491909</v>
      </c>
      <c r="AG67" s="22">
        <v>2102480.92</v>
      </c>
      <c r="AH67" s="22">
        <v>2106671.19</v>
      </c>
      <c r="AI67" s="22">
        <v>1976543.19</v>
      </c>
      <c r="AJ67" s="18">
        <f t="shared" si="213"/>
        <v>1.0019930121411043</v>
      </c>
      <c r="AK67" s="18">
        <f t="shared" si="214"/>
        <v>1.0658361530668095</v>
      </c>
      <c r="AL67" s="22">
        <v>1000</v>
      </c>
      <c r="AM67" s="22">
        <v>0</v>
      </c>
      <c r="AN67" s="22">
        <v>0</v>
      </c>
      <c r="AO67" s="18" t="str">
        <f t="shared" si="215"/>
        <v xml:space="preserve"> </v>
      </c>
      <c r="AP67" s="18" t="str">
        <f t="shared" si="216"/>
        <v xml:space="preserve"> </v>
      </c>
      <c r="AQ67" s="7">
        <v>1373319.35</v>
      </c>
      <c r="AR67" s="7">
        <v>912044.86</v>
      </c>
      <c r="AS67" s="7">
        <v>1108218.28</v>
      </c>
      <c r="AT67" s="18">
        <f t="shared" si="217"/>
        <v>0.66411709701752908</v>
      </c>
      <c r="AU67" s="18">
        <f t="shared" si="218"/>
        <v>0.8229830498735321</v>
      </c>
      <c r="AV67" s="22">
        <v>0</v>
      </c>
      <c r="AW67" s="22">
        <v>0</v>
      </c>
      <c r="AX67" s="22">
        <v>0</v>
      </c>
      <c r="AY67" s="18" t="str">
        <f t="shared" si="219"/>
        <v xml:space="preserve"> </v>
      </c>
      <c r="AZ67" s="18" t="str">
        <f t="shared" si="220"/>
        <v xml:space="preserve"> </v>
      </c>
      <c r="BA67" s="22">
        <v>54842.879999999997</v>
      </c>
      <c r="BB67" s="22">
        <v>54842.879999999997</v>
      </c>
      <c r="BC67" s="22"/>
      <c r="BD67" s="18">
        <f t="shared" si="221"/>
        <v>1</v>
      </c>
      <c r="BE67" s="18" t="str">
        <f t="shared" si="222"/>
        <v xml:space="preserve"> </v>
      </c>
      <c r="BF67" s="22">
        <v>303403.06</v>
      </c>
      <c r="BG67" s="22">
        <v>69013.279999999999</v>
      </c>
      <c r="BH67" s="22">
        <v>274856.75</v>
      </c>
      <c r="BI67" s="18">
        <f t="shared" si="223"/>
        <v>0.22746402096274176</v>
      </c>
      <c r="BJ67" s="18">
        <f t="shared" si="224"/>
        <v>0.2510881759316444</v>
      </c>
      <c r="BK67" s="22">
        <v>0</v>
      </c>
      <c r="BL67" s="22">
        <v>0</v>
      </c>
      <c r="BM67" s="22"/>
      <c r="BN67" s="18"/>
      <c r="BO67" s="18" t="str">
        <f t="shared" si="225"/>
        <v xml:space="preserve"> </v>
      </c>
      <c r="BP67" s="22">
        <v>0</v>
      </c>
      <c r="BQ67" s="22">
        <v>0</v>
      </c>
      <c r="BR67" s="22"/>
      <c r="BS67" s="18" t="str">
        <f t="shared" si="226"/>
        <v xml:space="preserve"> </v>
      </c>
      <c r="BT67" s="18" t="str">
        <f t="shared" si="227"/>
        <v xml:space="preserve"> </v>
      </c>
      <c r="BU67" s="22">
        <v>252073.41</v>
      </c>
      <c r="BV67" s="22">
        <v>25188.7</v>
      </c>
      <c r="BW67" s="22">
        <v>401361.53</v>
      </c>
      <c r="BX67" s="18">
        <f>IF(BV68&lt;=0," ",IF(BU68&lt;=0," ",IF(BV68/BU68*100&gt;200,"СВ.200",BV68/BU68)))</f>
        <v>0.99691358024691357</v>
      </c>
      <c r="BY67" s="18">
        <f t="shared" si="243"/>
        <v>6.2758132300322844E-2</v>
      </c>
      <c r="BZ67" s="22">
        <v>763000</v>
      </c>
      <c r="CA67" s="22">
        <v>763000</v>
      </c>
      <c r="CB67" s="22">
        <v>432000</v>
      </c>
      <c r="CC67" s="18">
        <f t="shared" si="228"/>
        <v>1</v>
      </c>
      <c r="CD67" s="18">
        <f t="shared" si="229"/>
        <v>1.7662037037037037</v>
      </c>
      <c r="CE67" s="17">
        <v>0</v>
      </c>
      <c r="CF67" s="17">
        <v>0</v>
      </c>
      <c r="CG67" s="17">
        <v>0</v>
      </c>
      <c r="CH67" s="18" t="str">
        <f t="shared" si="230"/>
        <v xml:space="preserve"> </v>
      </c>
      <c r="CI67" s="18" t="str">
        <f t="shared" si="231"/>
        <v xml:space="preserve"> </v>
      </c>
      <c r="CJ67" s="22">
        <v>0</v>
      </c>
      <c r="CK67" s="22">
        <v>0</v>
      </c>
      <c r="CL67" s="22"/>
      <c r="CM67" s="18" t="str">
        <f t="shared" si="232"/>
        <v xml:space="preserve"> </v>
      </c>
      <c r="CN67" s="18" t="str">
        <f t="shared" si="233"/>
        <v xml:space="preserve"> </v>
      </c>
      <c r="CO67" s="22">
        <v>0</v>
      </c>
      <c r="CP67" s="22">
        <v>0</v>
      </c>
      <c r="CQ67" s="22"/>
      <c r="CR67" s="18" t="str">
        <f t="shared" si="234"/>
        <v xml:space="preserve"> </v>
      </c>
      <c r="CS67" s="18" t="str">
        <f t="shared" si="235"/>
        <v xml:space="preserve"> </v>
      </c>
      <c r="CT67" s="22">
        <v>0</v>
      </c>
      <c r="CU67" s="22">
        <v>0</v>
      </c>
      <c r="CV67" s="22"/>
      <c r="CW67" s="18" t="str">
        <f t="shared" si="139"/>
        <v xml:space="preserve"> </v>
      </c>
      <c r="CX67" s="18" t="str">
        <f t="shared" si="140"/>
        <v xml:space="preserve"> </v>
      </c>
      <c r="CY67" s="22">
        <v>0</v>
      </c>
      <c r="CZ67" s="22">
        <v>0</v>
      </c>
      <c r="DA67" s="22"/>
      <c r="DB67" s="18" t="str">
        <f t="shared" si="236"/>
        <v xml:space="preserve"> </v>
      </c>
      <c r="DC67" s="18" t="str">
        <f t="shared" si="237"/>
        <v xml:space="preserve"> </v>
      </c>
      <c r="DD67" s="22">
        <v>0</v>
      </c>
      <c r="DE67" s="22">
        <v>0</v>
      </c>
      <c r="DF67" s="22"/>
      <c r="DG67" s="18" t="str">
        <f t="shared" si="238"/>
        <v xml:space="preserve"> </v>
      </c>
      <c r="DH67" s="18" t="str">
        <f t="shared" si="239"/>
        <v xml:space="preserve"> </v>
      </c>
      <c r="DI67" s="22">
        <v>0</v>
      </c>
      <c r="DJ67" s="22"/>
      <c r="DK67" s="18" t="str">
        <f t="shared" si="143"/>
        <v xml:space="preserve"> </v>
      </c>
      <c r="DL67" s="22">
        <v>0</v>
      </c>
      <c r="DM67" s="22">
        <v>0</v>
      </c>
      <c r="DN67" s="22"/>
      <c r="DO67" s="18" t="str">
        <f t="shared" si="240"/>
        <v xml:space="preserve"> </v>
      </c>
      <c r="DP67" s="18" t="str">
        <f t="shared" si="241"/>
        <v xml:space="preserve"> </v>
      </c>
      <c r="DQ67" s="38">
        <v>0</v>
      </c>
      <c r="DR67" s="38">
        <v>0</v>
      </c>
      <c r="DS67" s="22"/>
      <c r="DT67" s="18" t="str">
        <f t="shared" si="117"/>
        <v xml:space="preserve"> </v>
      </c>
      <c r="DU67" s="18" t="str">
        <f t="shared" ref="DU67:DU80" si="244">IF(DS67=0," ",IF(DR67/DS67*100&gt;200,"св.200",DR67/DS67))</f>
        <v xml:space="preserve"> </v>
      </c>
    </row>
    <row r="68" spans="1:125" s="54" customFormat="1" ht="15.75" x14ac:dyDescent="0.2">
      <c r="A68" s="48"/>
      <c r="B68" s="49" t="s">
        <v>144</v>
      </c>
      <c r="C68" s="55">
        <f>SUM(C69:C73)</f>
        <v>14773675.18</v>
      </c>
      <c r="D68" s="55">
        <f t="shared" ref="D68" si="245">SUM(D69:D73)</f>
        <v>16359735.01</v>
      </c>
      <c r="E68" s="55">
        <v>15487801.470000001</v>
      </c>
      <c r="F68" s="51">
        <f t="shared" si="186"/>
        <v>1.107357161347851</v>
      </c>
      <c r="G68" s="51">
        <f t="shared" si="171"/>
        <v>1.0562980834748523</v>
      </c>
      <c r="H68" s="50">
        <v>14508618</v>
      </c>
      <c r="I68" s="50">
        <v>16039183.669999998</v>
      </c>
      <c r="J68" s="50">
        <v>15264735.640000001</v>
      </c>
      <c r="K68" s="51">
        <f t="shared" ref="K68:K93" si="246">IF(I68&lt;=0," ",IF(I68/H68*100&gt;200,"СВ.200",I68/H68))</f>
        <v>1.1054935535555488</v>
      </c>
      <c r="L68" s="51">
        <f t="shared" ref="L68:L126" si="247">IF(J68=0," ",IF(I68/J68*100&gt;200,"св.200",I68/J68))</f>
        <v>1.0507344541212111</v>
      </c>
      <c r="M68" s="50">
        <f>SUM(M69:M73)</f>
        <v>12512880</v>
      </c>
      <c r="N68" s="50">
        <v>13717734.359999999</v>
      </c>
      <c r="O68" s="50">
        <v>12677545.969999999</v>
      </c>
      <c r="P68" s="51">
        <f t="shared" ref="P68:P93" si="248">IF(N68&lt;=0," ",IF(M68&lt;=0," ",IF(N68/M68*100&gt;200,"СВ.200",N68/M68)))</f>
        <v>1.0962891324778947</v>
      </c>
      <c r="Q68" s="51">
        <f t="shared" ref="Q68:Q126" si="249">IF(O68=0," ",IF(N68/O68*100&gt;200,"св.200",N68/O68))</f>
        <v>1.0820496642221997</v>
      </c>
      <c r="R68" s="50">
        <f>SUM(R69:R73)</f>
        <v>502663</v>
      </c>
      <c r="S68" s="50">
        <f>SUM(S69:S73)</f>
        <v>544121.44999999995</v>
      </c>
      <c r="T68" s="50">
        <f>SUM(T69:T73)</f>
        <v>565611.06999999995</v>
      </c>
      <c r="U68" s="51">
        <f t="shared" ref="U68:U93" si="250">IF(S68&lt;=0," ",IF(R68&lt;=0," ",IF(S68/R68*100&gt;200,"СВ.200",S68/R68)))</f>
        <v>1.0824776241736511</v>
      </c>
      <c r="V68" s="51">
        <f t="shared" ref="V68:V122" si="251">IF(T68=0," ",IF(S68/T68*100&gt;200,"св.200",S68/T68))</f>
        <v>0.96200636596451339</v>
      </c>
      <c r="W68" s="50">
        <f>SUM(W69:W73)</f>
        <v>101430</v>
      </c>
      <c r="X68" s="50">
        <f>SUM(X69:X73)</f>
        <v>109995.43</v>
      </c>
      <c r="Y68" s="50">
        <v>450298.85</v>
      </c>
      <c r="Z68" s="51">
        <f t="shared" ref="Z68:Z93" si="252">IF(X68&lt;=0," ",IF(W68&lt;=0," ",IF(X68/W68*100&gt;200,"СВ.200",X68/W68)))</f>
        <v>1.0844467120181405</v>
      </c>
      <c r="AA68" s="51">
        <f t="shared" ref="AA68:AA126" si="253">IF(Y68=0," ",IF(X68/Y68*100&gt;200,"св.200",X68/Y68))</f>
        <v>0.24427206509632435</v>
      </c>
      <c r="AB68" s="50">
        <v>214030</v>
      </c>
      <c r="AC68" s="50">
        <v>360049.61</v>
      </c>
      <c r="AD68" s="50">
        <f>SUM(AD69:AD73)</f>
        <v>345114.47</v>
      </c>
      <c r="AE68" s="51">
        <f t="shared" ref="AE68:AE93" si="254">IF(AC68&lt;=0," ",IF(AB68&lt;=0," ",IF(AC68/AB68*100&gt;200,"СВ.200",AC68/AB68)))</f>
        <v>1.6822389851889921</v>
      </c>
      <c r="AF68" s="51">
        <f t="shared" ref="AF68:AF121" si="255">IF(AD68=0," ",IF(AC68/AD68*100&gt;200,"св.200",AC68/AD68))</f>
        <v>1.0432759020507023</v>
      </c>
      <c r="AG68" s="50">
        <v>1177615</v>
      </c>
      <c r="AH68" s="50">
        <v>1307282.8199999998</v>
      </c>
      <c r="AI68" s="50">
        <f>SUM(AI69:AI73)</f>
        <v>1226165.28</v>
      </c>
      <c r="AJ68" s="51">
        <f t="shared" ref="AJ68:AJ93" si="256">IF(AH68&lt;=0," ",IF(AG68&lt;=0," ",IF(AH68/AG68*100&gt;200,"СВ.200",AH68/AG68)))</f>
        <v>1.1101105369751574</v>
      </c>
      <c r="AK68" s="51">
        <f t="shared" ref="AK68:AK126" si="257">IF(AI68=0," ",IF(AH68/AI68*100&gt;200,"св.200",AH68/AI68))</f>
        <v>1.0661554696769753</v>
      </c>
      <c r="AL68" s="50">
        <v>0</v>
      </c>
      <c r="AM68" s="50">
        <v>0</v>
      </c>
      <c r="AN68" s="50">
        <f>SUM(AN69:AN73)</f>
        <v>0</v>
      </c>
      <c r="AO68" s="51" t="str">
        <f t="shared" si="196"/>
        <v xml:space="preserve"> </v>
      </c>
      <c r="AP68" s="51" t="str">
        <f t="shared" ref="AP68:AP126" si="258">IF(AN68=0," ",IF(AM68/AN68*100&gt;200,"св.200",AM68/AN68))</f>
        <v xml:space="preserve"> </v>
      </c>
      <c r="AQ68" s="50">
        <v>265057.18</v>
      </c>
      <c r="AR68" s="50">
        <v>320551.34000000003</v>
      </c>
      <c r="AS68" s="50">
        <v>223065.83000000002</v>
      </c>
      <c r="AT68" s="51">
        <f t="shared" ref="AT68:AT93" si="259">IF(AR68&lt;=0," ",IF(AQ68&lt;=0," ",IF(AR68/AQ68*100&gt;200,"СВ.200",AR68/AQ68)))</f>
        <v>1.2093667487143718</v>
      </c>
      <c r="AU68" s="51">
        <f t="shared" ref="AU68:AU126" si="260">IF(AS68=0," ",IF(AR68/AS68*100&gt;200,"св.200",AR68/AS68))</f>
        <v>1.4370257425801163</v>
      </c>
      <c r="AV68" s="50">
        <v>80000</v>
      </c>
      <c r="AW68" s="50">
        <v>108077.98</v>
      </c>
      <c r="AX68" s="50">
        <v>128314.49</v>
      </c>
      <c r="AY68" s="51">
        <f t="shared" ref="AY68:AY93" si="261">IF(AW68&lt;=0," ",IF(AV68&lt;=0," ",IF(AW68/AV68*100&gt;200,"СВ.200",AW68/AV68)))</f>
        <v>1.35097475</v>
      </c>
      <c r="AZ68" s="51">
        <f t="shared" ref="AZ68:AZ126" si="262">IF(AX68=0," ",IF(AW68/AX68*100&gt;200,"св.200",AW68/AX68))</f>
        <v>0.84228975231090419</v>
      </c>
      <c r="BA68" s="50">
        <v>3167.5</v>
      </c>
      <c r="BB68" s="50">
        <v>3167.5</v>
      </c>
      <c r="BC68" s="50">
        <v>0</v>
      </c>
      <c r="BD68" s="51">
        <f t="shared" ref="BD68:BD126" si="263">IF(BB68&lt;=0," ",IF(BA68&lt;=0," ",IF(BB68/BA68*100&gt;200,"СВ.200",BB68/BA68)))</f>
        <v>1</v>
      </c>
      <c r="BE68" s="51" t="str">
        <f t="shared" ref="BE68:BE126" si="264">IF(BC68=0," ",IF(BB68/BC68*100&gt;200,"св.200",BB68/BC68))</f>
        <v xml:space="preserve"> </v>
      </c>
      <c r="BF68" s="50">
        <v>0</v>
      </c>
      <c r="BG68" s="50">
        <v>0</v>
      </c>
      <c r="BH68" s="50">
        <v>0</v>
      </c>
      <c r="BI68" s="51" t="str">
        <f t="shared" ref="BI68:BI93" si="265">IF(BG68&lt;=0," ",IF(BF68&lt;=0," ",IF(BG68/BF68*100&gt;200,"СВ.200",BG68/BF68)))</f>
        <v xml:space="preserve"> </v>
      </c>
      <c r="BJ68" s="51" t="str">
        <f t="shared" ref="BJ68:BJ126" si="266">IF(BH68=0," ",IF(BG68/BH68*100&gt;200,"св.200",BG68/BH68))</f>
        <v xml:space="preserve"> </v>
      </c>
      <c r="BK68" s="50">
        <v>16600</v>
      </c>
      <c r="BL68" s="50">
        <v>0</v>
      </c>
      <c r="BM68" s="50">
        <v>0</v>
      </c>
      <c r="BN68" s="51" t="str">
        <f t="shared" ref="BN68:BN79" si="267">IF(BL68&lt;=0," ",IF(BK68&lt;=0," ",IF(BL68/BK68*100&gt;200,"СВ.200",BL68/BK68)))</f>
        <v xml:space="preserve"> </v>
      </c>
      <c r="BO68" s="51" t="str">
        <f t="shared" ref="BO68:BO126" si="268">IF(BM68=0," ",IF(BL68/BM68*100&gt;200,"св.200",BL68/BM68))</f>
        <v xml:space="preserve"> </v>
      </c>
      <c r="BP68" s="50">
        <v>10000</v>
      </c>
      <c r="BQ68" s="50">
        <v>24725.39</v>
      </c>
      <c r="BR68" s="50">
        <v>13563.34</v>
      </c>
      <c r="BS68" s="51" t="str">
        <f t="shared" ref="BS68:BS93" si="269">IF(BQ68&lt;=0," ",IF(BP68&lt;=0," ",IF(BQ68/BP68*100&gt;200,"СВ.200",BQ68/BP68)))</f>
        <v>СВ.200</v>
      </c>
      <c r="BT68" s="51">
        <f t="shared" ref="BT68:BT126" si="270">IF(BR68=0," ",IF(BQ68/BR68*100&gt;200,"св.200",BQ68/BR68))</f>
        <v>1.8229573246707669</v>
      </c>
      <c r="BU68" s="50">
        <v>81000</v>
      </c>
      <c r="BV68" s="50">
        <v>80750</v>
      </c>
      <c r="BW68" s="50">
        <v>56188</v>
      </c>
      <c r="BX68" s="51">
        <f t="shared" ref="BX68:BX88" si="271">IF(BV68&lt;=0," ",IF(BU68&lt;=0," ",IF(BV68/BU68*100&gt;200,"СВ.200",BV68/BU68)))</f>
        <v>0.99691358024691357</v>
      </c>
      <c r="BY68" s="51">
        <f t="shared" ref="BY68:BY126" si="272">IF(BW68=0," ",IF(BV68/BW68*100&gt;200,"св.200",BV68/BW68))</f>
        <v>1.4371396027621557</v>
      </c>
      <c r="BZ68" s="50">
        <v>0</v>
      </c>
      <c r="CA68" s="50">
        <v>0</v>
      </c>
      <c r="CB68" s="50">
        <v>0</v>
      </c>
      <c r="CC68" s="51" t="str">
        <f t="shared" si="194"/>
        <v xml:space="preserve"> </v>
      </c>
      <c r="CD68" s="51" t="str">
        <f t="shared" ref="CD68:CD126" si="273">IF(CB68=0," ",IF(CA68/CB68*100&gt;200,"св.200",CA68/CB68))</f>
        <v xml:space="preserve"> </v>
      </c>
      <c r="CE68" s="55">
        <v>74289.679999999993</v>
      </c>
      <c r="CF68" s="55">
        <v>84664.320000000007</v>
      </c>
      <c r="CG68" s="55">
        <v>25000</v>
      </c>
      <c r="CH68" s="51">
        <f t="shared" ref="CH68:CH126" si="274">IF(CF68&lt;=0," ",IF(CE68&lt;=0," ",IF(CF68/CE68*100&gt;200,"СВ.200",CF68/CE68)))</f>
        <v>1.1396511601611423</v>
      </c>
      <c r="CI68" s="51" t="str">
        <f>IF(CF68=0," ",IF(CF68/CG68*100&gt;200,"св.200",CF68/CG68))</f>
        <v>св.200</v>
      </c>
      <c r="CJ68" s="50">
        <v>35000</v>
      </c>
      <c r="CK68" s="50">
        <v>45374.64</v>
      </c>
      <c r="CL68" s="50">
        <v>25000</v>
      </c>
      <c r="CM68" s="51">
        <f t="shared" ref="CM68:CM126" si="275">IF(CK68&lt;=0," ",IF(CJ68&lt;=0," ",IF(CK68/CJ68*100&gt;200,"СВ.200",CK68/CJ68)))</f>
        <v>1.2964182857142856</v>
      </c>
      <c r="CN68" s="51">
        <f>IF(CK68=0," ",IF(CK68/CL68*100&gt;200,"св.200",CK68/CL68))</f>
        <v>1.8149856</v>
      </c>
      <c r="CO68" s="50">
        <v>39289.68</v>
      </c>
      <c r="CP68" s="50">
        <v>39289.68</v>
      </c>
      <c r="CQ68" s="50">
        <v>0</v>
      </c>
      <c r="CR68" s="51">
        <f t="shared" ref="CR68:CR126" si="276">IF(CP68&lt;=0," ",IF(CO68&lt;=0," ",IF(CP68/CO68*100&gt;200,"СВ.200",CP68/CO68)))</f>
        <v>1</v>
      </c>
      <c r="CS68" s="51" t="str">
        <f t="shared" ref="CS68:CS126" si="277">IF(CQ68=0," ",IF(CP68/CQ68*100&gt;200,"св.200",CP68/CQ68))</f>
        <v xml:space="preserve"> </v>
      </c>
      <c r="CT68" s="50">
        <v>0</v>
      </c>
      <c r="CU68" s="50">
        <v>0</v>
      </c>
      <c r="CV68" s="50">
        <v>0</v>
      </c>
      <c r="CW68" s="53" t="str">
        <f t="shared" si="139"/>
        <v xml:space="preserve"> </v>
      </c>
      <c r="CX68" s="53" t="str">
        <f t="shared" si="140"/>
        <v xml:space="preserve"> </v>
      </c>
      <c r="CY68" s="50">
        <v>0</v>
      </c>
      <c r="CZ68" s="50">
        <v>0</v>
      </c>
      <c r="DA68" s="50">
        <v>0</v>
      </c>
      <c r="DB68" s="51" t="str">
        <f t="shared" ref="DB68:DB93" si="278">IF(CZ68&lt;=0," ",IF(CY68&lt;=0," ",IF(CZ68/CY68*100&gt;200,"СВ.200",CZ68/CY68)))</f>
        <v xml:space="preserve"> </v>
      </c>
      <c r="DC68" s="51" t="str">
        <f t="shared" ref="DC68:DC126" si="279">IF(DA68=0," ",IF(CZ68/DA68*100&gt;200,"св.200",CZ68/DA68))</f>
        <v xml:space="preserve"> </v>
      </c>
      <c r="DD68" s="50">
        <v>0</v>
      </c>
      <c r="DE68" s="50">
        <v>19166.150000000001</v>
      </c>
      <c r="DF68" s="50">
        <v>0</v>
      </c>
      <c r="DG68" s="51" t="str">
        <f t="shared" ref="DG68:DG93" si="280">IF(DE68&lt;=0," ",IF(DD68&lt;=0," ",IF(DE68/DD68*100&gt;200,"СВ.200",DE68/DD68)))</f>
        <v xml:space="preserve"> </v>
      </c>
      <c r="DH68" s="51" t="str">
        <f t="shared" ref="DH68:DH127" si="281">IF(DF68=0," ",IF(DE68/DF68*100&gt;200,"св.200",DE68/DF68))</f>
        <v xml:space="preserve"> </v>
      </c>
      <c r="DI68" s="50">
        <v>0</v>
      </c>
      <c r="DJ68" s="50">
        <v>0</v>
      </c>
      <c r="DK68" s="51" t="str">
        <f t="shared" ref="DK68:DK120" si="282">IF(DJ68=0," ",IF(DI68/DJ68*100&gt;200,"св.200",DI68/DJ68))</f>
        <v xml:space="preserve"> </v>
      </c>
      <c r="DL68" s="50">
        <v>0</v>
      </c>
      <c r="DM68" s="50">
        <v>0</v>
      </c>
      <c r="DN68" s="50">
        <v>0</v>
      </c>
      <c r="DO68" s="51" t="str">
        <f t="shared" ref="DO68:DO93" si="283">IF(DM68&lt;=0," ",IF(DL68&lt;=0," ",IF(DM68/DL68*100&gt;200,"СВ.200",DM68/DL68)))</f>
        <v xml:space="preserve"> </v>
      </c>
      <c r="DP68" s="51" t="str">
        <f t="shared" ref="DP68:DP120" si="284">IF(DN68=0," ",IF(DM68/DN68*100&gt;200,"св.200",DM68/DN68))</f>
        <v xml:space="preserve"> </v>
      </c>
      <c r="DQ68" s="50">
        <v>0</v>
      </c>
      <c r="DR68" s="50">
        <v>0</v>
      </c>
      <c r="DS68" s="50">
        <v>0</v>
      </c>
      <c r="DT68" s="51" t="str">
        <f t="shared" si="117"/>
        <v xml:space="preserve"> </v>
      </c>
      <c r="DU68" s="51" t="str">
        <f t="shared" si="244"/>
        <v xml:space="preserve"> </v>
      </c>
    </row>
    <row r="69" spans="1:125" s="13" customFormat="1" ht="15.75" customHeight="1" outlineLevel="1" x14ac:dyDescent="0.25">
      <c r="A69" s="12">
        <v>55</v>
      </c>
      <c r="B69" s="6" t="s">
        <v>107</v>
      </c>
      <c r="C69" s="17">
        <v>13439448</v>
      </c>
      <c r="D69" s="17">
        <v>14720234.26</v>
      </c>
      <c r="E69" s="17">
        <v>13617519.030000001</v>
      </c>
      <c r="F69" s="18">
        <f t="shared" si="186"/>
        <v>1.0953005108543148</v>
      </c>
      <c r="G69" s="18">
        <f t="shared" ref="G69:G100" si="285">IF(E69=0," ",IF(D69/E69*100&gt;200,"св.200",D69/E69))</f>
        <v>1.0809776896636361</v>
      </c>
      <c r="H69" s="11">
        <v>13216848</v>
      </c>
      <c r="I69" s="11">
        <v>14442140.1</v>
      </c>
      <c r="J69" s="11">
        <v>13394453.200000001</v>
      </c>
      <c r="K69" s="18">
        <f t="shared" si="246"/>
        <v>1.092706831462388</v>
      </c>
      <c r="L69" s="18">
        <f t="shared" si="247"/>
        <v>1.0782179671208973</v>
      </c>
      <c r="M69" s="22">
        <v>12137200</v>
      </c>
      <c r="N69" s="22">
        <v>13175033.07</v>
      </c>
      <c r="O69" s="22">
        <v>12160072.17</v>
      </c>
      <c r="P69" s="18">
        <f t="shared" si="248"/>
        <v>1.085508442639159</v>
      </c>
      <c r="Q69" s="18">
        <f t="shared" si="249"/>
        <v>1.0834666838988012</v>
      </c>
      <c r="R69" s="22">
        <v>502663</v>
      </c>
      <c r="S69" s="22">
        <v>544121.44999999995</v>
      </c>
      <c r="T69" s="22">
        <v>565611.06999999995</v>
      </c>
      <c r="U69" s="18">
        <f t="shared" si="250"/>
        <v>1.0824776241736511</v>
      </c>
      <c r="V69" s="18">
        <f t="shared" si="251"/>
        <v>0.96200636596451339</v>
      </c>
      <c r="W69" s="22">
        <v>22000</v>
      </c>
      <c r="X69" s="22">
        <v>9102.73</v>
      </c>
      <c r="Y69" s="22">
        <v>32738.14</v>
      </c>
      <c r="Z69" s="18">
        <f t="shared" si="252"/>
        <v>0.41376045454545451</v>
      </c>
      <c r="AA69" s="18">
        <f t="shared" si="253"/>
        <v>0.27804664528895046</v>
      </c>
      <c r="AB69" s="22">
        <v>55000</v>
      </c>
      <c r="AC69" s="22">
        <v>146591.51999999999</v>
      </c>
      <c r="AD69" s="22">
        <v>123107.39</v>
      </c>
      <c r="AE69" s="18" t="str">
        <f t="shared" si="254"/>
        <v>СВ.200</v>
      </c>
      <c r="AF69" s="18">
        <f t="shared" si="255"/>
        <v>1.1907613344739092</v>
      </c>
      <c r="AG69" s="22">
        <v>499985</v>
      </c>
      <c r="AH69" s="22">
        <v>567291.32999999996</v>
      </c>
      <c r="AI69" s="22">
        <v>512924.43</v>
      </c>
      <c r="AJ69" s="18">
        <f t="shared" si="256"/>
        <v>1.1346166985009549</v>
      </c>
      <c r="AK69" s="18">
        <f t="shared" si="257"/>
        <v>1.105993976539585</v>
      </c>
      <c r="AL69" s="22">
        <v>0</v>
      </c>
      <c r="AM69" s="22">
        <v>0</v>
      </c>
      <c r="AN69" s="22">
        <v>0</v>
      </c>
      <c r="AO69" s="18" t="str">
        <f t="shared" si="196"/>
        <v xml:space="preserve"> </v>
      </c>
      <c r="AP69" s="18" t="str">
        <f t="shared" si="258"/>
        <v xml:space="preserve"> </v>
      </c>
      <c r="AQ69" s="7">
        <v>222600</v>
      </c>
      <c r="AR69" s="7">
        <v>278094.16000000003</v>
      </c>
      <c r="AS69" s="7">
        <v>223065.83000000002</v>
      </c>
      <c r="AT69" s="18">
        <f t="shared" si="259"/>
        <v>1.2492999101527404</v>
      </c>
      <c r="AU69" s="18">
        <f t="shared" si="260"/>
        <v>1.2466909880370294</v>
      </c>
      <c r="AV69" s="22">
        <v>80000</v>
      </c>
      <c r="AW69" s="22">
        <v>108077.98</v>
      </c>
      <c r="AX69" s="22">
        <v>128314.49</v>
      </c>
      <c r="AY69" s="18">
        <f t="shared" si="261"/>
        <v>1.35097475</v>
      </c>
      <c r="AZ69" s="18">
        <f t="shared" si="262"/>
        <v>0.84228975231090419</v>
      </c>
      <c r="BA69" s="22">
        <v>0</v>
      </c>
      <c r="BB69" s="22">
        <v>0</v>
      </c>
      <c r="BC69" s="22"/>
      <c r="BD69" s="18" t="str">
        <f t="shared" si="263"/>
        <v xml:space="preserve"> </v>
      </c>
      <c r="BE69" s="18" t="str">
        <f t="shared" si="264"/>
        <v xml:space="preserve"> </v>
      </c>
      <c r="BF69" s="22">
        <v>0</v>
      </c>
      <c r="BG69" s="22">
        <v>0</v>
      </c>
      <c r="BH69" s="22"/>
      <c r="BI69" s="18" t="str">
        <f t="shared" si="265"/>
        <v xml:space="preserve"> </v>
      </c>
      <c r="BJ69" s="18" t="str">
        <f t="shared" si="266"/>
        <v xml:space="preserve"> </v>
      </c>
      <c r="BK69" s="22">
        <v>16600</v>
      </c>
      <c r="BL69" s="22">
        <v>0</v>
      </c>
      <c r="BM69" s="22"/>
      <c r="BN69" s="18" t="str">
        <f t="shared" si="267"/>
        <v xml:space="preserve"> </v>
      </c>
      <c r="BO69" s="18" t="str">
        <f t="shared" si="268"/>
        <v xml:space="preserve"> </v>
      </c>
      <c r="BP69" s="22">
        <v>10000</v>
      </c>
      <c r="BQ69" s="22">
        <v>24725.39</v>
      </c>
      <c r="BR69" s="22">
        <v>13563.34</v>
      </c>
      <c r="BS69" s="18" t="str">
        <f t="shared" si="269"/>
        <v>СВ.200</v>
      </c>
      <c r="BT69" s="18">
        <f t="shared" si="270"/>
        <v>1.8229573246707669</v>
      </c>
      <c r="BU69" s="22">
        <v>81000</v>
      </c>
      <c r="BV69" s="22">
        <v>80750</v>
      </c>
      <c r="BW69" s="22">
        <v>56188</v>
      </c>
      <c r="BX69" s="18">
        <f t="shared" si="271"/>
        <v>0.99691358024691357</v>
      </c>
      <c r="BY69" s="18">
        <f t="shared" si="272"/>
        <v>1.4371396027621557</v>
      </c>
      <c r="BZ69" s="22">
        <v>0</v>
      </c>
      <c r="CA69" s="22">
        <v>0</v>
      </c>
      <c r="CB69" s="22"/>
      <c r="CC69" s="18" t="str">
        <f t="shared" si="194"/>
        <v xml:space="preserve"> </v>
      </c>
      <c r="CD69" s="18" t="str">
        <f t="shared" si="273"/>
        <v xml:space="preserve"> </v>
      </c>
      <c r="CE69" s="17">
        <v>35000</v>
      </c>
      <c r="CF69" s="17">
        <v>45374.64</v>
      </c>
      <c r="CG69" s="17">
        <v>25000</v>
      </c>
      <c r="CH69" s="18">
        <f>IF(CF69&lt;=0," ",IF(CE69&lt;=0," ",IF(CF69/CE69*100&gt;200,"СВ.200",CF69/CE69)))</f>
        <v>1.2964182857142856</v>
      </c>
      <c r="CI69" s="18">
        <f>IF(CF69=0," ",IF(CF69/CG69*100&gt;200,"св.200",CF69/CG69))</f>
        <v>1.8149856</v>
      </c>
      <c r="CJ69" s="22">
        <v>35000</v>
      </c>
      <c r="CK69" s="22">
        <v>45374.64</v>
      </c>
      <c r="CL69" s="22">
        <v>25000</v>
      </c>
      <c r="CM69" s="18">
        <f t="shared" si="275"/>
        <v>1.2964182857142856</v>
      </c>
      <c r="CN69" s="18">
        <f>IF(CK69=0," ",IF(CK69/CL69*100&gt;200,"св.200",CK69/CL69))</f>
        <v>1.8149856</v>
      </c>
      <c r="CO69" s="22">
        <v>0</v>
      </c>
      <c r="CP69" s="22">
        <v>0</v>
      </c>
      <c r="CQ69" s="22"/>
      <c r="CR69" s="18" t="str">
        <f t="shared" si="276"/>
        <v xml:space="preserve"> </v>
      </c>
      <c r="CS69" s="18" t="str">
        <f t="shared" si="277"/>
        <v xml:space="preserve"> </v>
      </c>
      <c r="CT69" s="22">
        <v>0</v>
      </c>
      <c r="CU69" s="22">
        <v>0</v>
      </c>
      <c r="CV69" s="22"/>
      <c r="CW69" s="18" t="str">
        <f t="shared" si="139"/>
        <v xml:space="preserve"> </v>
      </c>
      <c r="CX69" s="18" t="str">
        <f t="shared" si="140"/>
        <v xml:space="preserve"> </v>
      </c>
      <c r="CY69" s="22">
        <v>0</v>
      </c>
      <c r="CZ69" s="22">
        <v>0</v>
      </c>
      <c r="DA69" s="22"/>
      <c r="DB69" s="18" t="str">
        <f t="shared" si="278"/>
        <v xml:space="preserve"> </v>
      </c>
      <c r="DC69" s="18" t="str">
        <f t="shared" si="279"/>
        <v xml:space="preserve"> </v>
      </c>
      <c r="DD69" s="22">
        <v>0</v>
      </c>
      <c r="DE69" s="22">
        <v>19166.150000000001</v>
      </c>
      <c r="DF69" s="22"/>
      <c r="DG69" s="18" t="str">
        <f t="shared" si="280"/>
        <v xml:space="preserve"> </v>
      </c>
      <c r="DH69" s="18" t="str">
        <f t="shared" si="281"/>
        <v xml:space="preserve"> </v>
      </c>
      <c r="DI69" s="22">
        <v>0</v>
      </c>
      <c r="DJ69" s="22"/>
      <c r="DK69" s="18" t="str">
        <f t="shared" si="282"/>
        <v xml:space="preserve"> </v>
      </c>
      <c r="DL69" s="22">
        <v>0</v>
      </c>
      <c r="DM69" s="22">
        <v>0</v>
      </c>
      <c r="DN69" s="22"/>
      <c r="DO69" s="18" t="str">
        <f t="shared" si="283"/>
        <v xml:space="preserve"> </v>
      </c>
      <c r="DP69" s="18" t="str">
        <f t="shared" si="284"/>
        <v xml:space="preserve"> </v>
      </c>
      <c r="DQ69" s="38">
        <v>0</v>
      </c>
      <c r="DR69" s="38">
        <v>0</v>
      </c>
      <c r="DS69" s="22"/>
      <c r="DT69" s="18" t="str">
        <f t="shared" ref="DT69:DT80" si="286">IF(DR69&lt;=0," ",IF(DQ69&lt;=0," ",IF(DR69/DQ69*100&gt;200,"СВ.200",DR69/DQ69)))</f>
        <v xml:space="preserve"> </v>
      </c>
      <c r="DU69" s="18" t="str">
        <f t="shared" si="244"/>
        <v xml:space="preserve"> </v>
      </c>
    </row>
    <row r="70" spans="1:125" s="13" customFormat="1" ht="15" customHeight="1" outlineLevel="1" x14ac:dyDescent="0.25">
      <c r="A70" s="12">
        <f>A69+1</f>
        <v>56</v>
      </c>
      <c r="B70" s="6" t="s">
        <v>90</v>
      </c>
      <c r="C70" s="17">
        <v>120567.5</v>
      </c>
      <c r="D70" s="17">
        <v>123733.35</v>
      </c>
      <c r="E70" s="17">
        <v>162924.35999999999</v>
      </c>
      <c r="F70" s="18">
        <f t="shared" ref="F70:F101" si="287">IF(D70&lt;=0," ",IF(D70/C70*100&gt;200,"СВ.200",D70/C70))</f>
        <v>1.0262579053227445</v>
      </c>
      <c r="G70" s="18">
        <f t="shared" si="285"/>
        <v>0.75945273008898129</v>
      </c>
      <c r="H70" s="11">
        <v>117400</v>
      </c>
      <c r="I70" s="11">
        <v>120565.85</v>
      </c>
      <c r="J70" s="11">
        <v>162924.35999999999</v>
      </c>
      <c r="K70" s="18">
        <f t="shared" si="246"/>
        <v>1.0269663543441228</v>
      </c>
      <c r="L70" s="18">
        <f t="shared" si="247"/>
        <v>0.74001119292412754</v>
      </c>
      <c r="M70" s="22">
        <v>27700</v>
      </c>
      <c r="N70" s="22">
        <v>28158.04</v>
      </c>
      <c r="O70" s="22">
        <v>27594.5</v>
      </c>
      <c r="P70" s="18">
        <f t="shared" si="248"/>
        <v>1.0165357400722022</v>
      </c>
      <c r="Q70" s="18">
        <f t="shared" si="249"/>
        <v>1.0204221855804598</v>
      </c>
      <c r="R70" s="22">
        <v>0</v>
      </c>
      <c r="S70" s="22">
        <v>0</v>
      </c>
      <c r="T70" s="22">
        <v>0</v>
      </c>
      <c r="U70" s="18" t="str">
        <f t="shared" si="250"/>
        <v xml:space="preserve"> </v>
      </c>
      <c r="V70" s="18" t="str">
        <f t="shared" ref="V70:V73" si="288">IF(S70=0," ",IF(S70/T70*100&gt;200,"св.200",S70/T70))</f>
        <v xml:space="preserve"> </v>
      </c>
      <c r="W70" s="22">
        <v>600</v>
      </c>
      <c r="X70" s="22">
        <v>687.36</v>
      </c>
      <c r="Y70" s="22">
        <v>19235.310000000001</v>
      </c>
      <c r="Z70" s="18">
        <f t="shared" si="252"/>
        <v>1.1456</v>
      </c>
      <c r="AA70" s="18">
        <f t="shared" si="253"/>
        <v>3.5734282421234699E-2</v>
      </c>
      <c r="AB70" s="22">
        <v>5200</v>
      </c>
      <c r="AC70" s="22">
        <v>5294.84</v>
      </c>
      <c r="AD70" s="22">
        <v>9278.02</v>
      </c>
      <c r="AE70" s="18">
        <f t="shared" si="254"/>
        <v>1.0182384615384616</v>
      </c>
      <c r="AF70" s="18">
        <f t="shared" si="255"/>
        <v>0.57068641800729036</v>
      </c>
      <c r="AG70" s="22">
        <v>83900</v>
      </c>
      <c r="AH70" s="22">
        <v>86425.61</v>
      </c>
      <c r="AI70" s="22">
        <v>106816.53</v>
      </c>
      <c r="AJ70" s="18">
        <f t="shared" si="256"/>
        <v>1.0301026221692491</v>
      </c>
      <c r="AK70" s="18">
        <f t="shared" si="257"/>
        <v>0.8091033288574343</v>
      </c>
      <c r="AL70" s="22">
        <v>0</v>
      </c>
      <c r="AM70" s="22">
        <v>0</v>
      </c>
      <c r="AN70" s="22">
        <v>0</v>
      </c>
      <c r="AO70" s="18" t="str">
        <f t="shared" si="196"/>
        <v xml:space="preserve"> </v>
      </c>
      <c r="AP70" s="18" t="str">
        <f t="shared" si="258"/>
        <v xml:space="preserve"> </v>
      </c>
      <c r="AQ70" s="7">
        <v>3167.5</v>
      </c>
      <c r="AR70" s="7">
        <v>3167.5</v>
      </c>
      <c r="AS70" s="7">
        <v>0</v>
      </c>
      <c r="AT70" s="18">
        <f t="shared" si="259"/>
        <v>1</v>
      </c>
      <c r="AU70" s="18" t="str">
        <f t="shared" si="260"/>
        <v xml:space="preserve"> </v>
      </c>
      <c r="AV70" s="22">
        <v>0</v>
      </c>
      <c r="AW70" s="22">
        <v>0</v>
      </c>
      <c r="AX70" s="22">
        <v>0</v>
      </c>
      <c r="AY70" s="18" t="str">
        <f t="shared" si="261"/>
        <v xml:space="preserve"> </v>
      </c>
      <c r="AZ70" s="18" t="str">
        <f t="shared" si="262"/>
        <v xml:space="preserve"> </v>
      </c>
      <c r="BA70" s="22">
        <v>3167.5</v>
      </c>
      <c r="BB70" s="22">
        <v>3167.5</v>
      </c>
      <c r="BC70" s="22"/>
      <c r="BD70" s="18">
        <f t="shared" si="263"/>
        <v>1</v>
      </c>
      <c r="BE70" s="18" t="str">
        <f t="shared" si="264"/>
        <v xml:space="preserve"> </v>
      </c>
      <c r="BF70" s="22">
        <v>0</v>
      </c>
      <c r="BG70" s="22">
        <v>0</v>
      </c>
      <c r="BH70" s="22"/>
      <c r="BI70" s="18" t="str">
        <f t="shared" si="265"/>
        <v xml:space="preserve"> </v>
      </c>
      <c r="BJ70" s="18" t="str">
        <f t="shared" si="266"/>
        <v xml:space="preserve"> </v>
      </c>
      <c r="BK70" s="22">
        <v>0</v>
      </c>
      <c r="BL70" s="22">
        <v>0</v>
      </c>
      <c r="BM70" s="22"/>
      <c r="BN70" s="18" t="str">
        <f t="shared" si="267"/>
        <v xml:space="preserve"> </v>
      </c>
      <c r="BO70" s="18" t="str">
        <f t="shared" si="268"/>
        <v xml:space="preserve"> </v>
      </c>
      <c r="BP70" s="22">
        <v>0</v>
      </c>
      <c r="BQ70" s="22">
        <v>0</v>
      </c>
      <c r="BR70" s="22"/>
      <c r="BS70" s="18" t="str">
        <f t="shared" si="269"/>
        <v xml:space="preserve"> </v>
      </c>
      <c r="BT70" s="18" t="str">
        <f t="shared" si="270"/>
        <v xml:space="preserve"> </v>
      </c>
      <c r="BU70" s="22">
        <v>0</v>
      </c>
      <c r="BV70" s="22">
        <v>0</v>
      </c>
      <c r="BW70" s="22"/>
      <c r="BX70" s="18" t="str">
        <f t="shared" si="271"/>
        <v xml:space="preserve"> </v>
      </c>
      <c r="BY70" s="18" t="str">
        <f t="shared" si="272"/>
        <v xml:space="preserve"> </v>
      </c>
      <c r="BZ70" s="22">
        <v>0</v>
      </c>
      <c r="CA70" s="22">
        <v>0</v>
      </c>
      <c r="CB70" s="22"/>
      <c r="CC70" s="18" t="str">
        <f t="shared" si="194"/>
        <v xml:space="preserve"> </v>
      </c>
      <c r="CD70" s="18" t="str">
        <f t="shared" si="273"/>
        <v xml:space="preserve"> </v>
      </c>
      <c r="CE70" s="17">
        <v>0</v>
      </c>
      <c r="CF70" s="17">
        <v>0</v>
      </c>
      <c r="CG70" s="17">
        <v>0</v>
      </c>
      <c r="CH70" s="18" t="str">
        <f t="shared" si="274"/>
        <v xml:space="preserve"> </v>
      </c>
      <c r="CI70" s="18" t="str">
        <f t="shared" ref="CI70:CI126" si="289">IF(CG70=0," ",IF(CF70/CG70*100&gt;200,"св.200",CF70/CG70))</f>
        <v xml:space="preserve"> </v>
      </c>
      <c r="CJ70" s="22">
        <v>0</v>
      </c>
      <c r="CK70" s="22">
        <v>0</v>
      </c>
      <c r="CL70" s="22"/>
      <c r="CM70" s="18" t="str">
        <f t="shared" si="275"/>
        <v xml:space="preserve"> </v>
      </c>
      <c r="CN70" s="18" t="str">
        <f t="shared" ref="CN70:CN126" si="290">IF(CL70=0," ",IF(CK70/CL70*100&gt;200,"св.200",CK70/CL70))</f>
        <v xml:space="preserve"> </v>
      </c>
      <c r="CO70" s="22">
        <v>0</v>
      </c>
      <c r="CP70" s="22">
        <v>0</v>
      </c>
      <c r="CQ70" s="22"/>
      <c r="CR70" s="18" t="str">
        <f t="shared" si="276"/>
        <v xml:space="preserve"> </v>
      </c>
      <c r="CS70" s="18" t="str">
        <f t="shared" si="277"/>
        <v xml:space="preserve"> </v>
      </c>
      <c r="CT70" s="22">
        <v>0</v>
      </c>
      <c r="CU70" s="22">
        <v>0</v>
      </c>
      <c r="CV70" s="22"/>
      <c r="CW70" s="18" t="str">
        <f t="shared" ref="CW70:CW130" si="291">IF(CU70&lt;=0," ",IF(CT70&lt;=0," ",IF(CU70/CT70*100&gt;200,"СВ.200",CU70/CT70)))</f>
        <v xml:space="preserve"> </v>
      </c>
      <c r="CX70" s="18" t="str">
        <f t="shared" ref="CX70:CX130" si="292">IF(CV70=0," ",IF(CU70/CV70*100&gt;200,"св.200",CU70/CV70))</f>
        <v xml:space="preserve"> </v>
      </c>
      <c r="CY70" s="22">
        <v>0</v>
      </c>
      <c r="CZ70" s="22">
        <v>0</v>
      </c>
      <c r="DA70" s="22"/>
      <c r="DB70" s="18" t="str">
        <f t="shared" si="278"/>
        <v xml:space="preserve"> </v>
      </c>
      <c r="DC70" s="18" t="str">
        <f t="shared" si="279"/>
        <v xml:space="preserve"> </v>
      </c>
      <c r="DD70" s="22">
        <v>0</v>
      </c>
      <c r="DE70" s="22">
        <v>0</v>
      </c>
      <c r="DF70" s="22"/>
      <c r="DG70" s="18" t="str">
        <f t="shared" si="280"/>
        <v xml:space="preserve"> </v>
      </c>
      <c r="DH70" s="18" t="str">
        <f t="shared" si="281"/>
        <v xml:space="preserve"> </v>
      </c>
      <c r="DI70" s="22">
        <v>0</v>
      </c>
      <c r="DJ70" s="22"/>
      <c r="DK70" s="18" t="str">
        <f t="shared" si="282"/>
        <v xml:space="preserve"> </v>
      </c>
      <c r="DL70" s="22">
        <v>0</v>
      </c>
      <c r="DM70" s="22">
        <v>0</v>
      </c>
      <c r="DN70" s="22"/>
      <c r="DO70" s="18" t="str">
        <f t="shared" si="283"/>
        <v xml:space="preserve"> </v>
      </c>
      <c r="DP70" s="18" t="str">
        <f t="shared" si="284"/>
        <v xml:space="preserve"> </v>
      </c>
      <c r="DQ70" s="38">
        <v>0</v>
      </c>
      <c r="DR70" s="38">
        <v>0</v>
      </c>
      <c r="DS70" s="22"/>
      <c r="DT70" s="18" t="str">
        <f t="shared" si="286"/>
        <v xml:space="preserve"> </v>
      </c>
      <c r="DU70" s="18" t="str">
        <f t="shared" si="244"/>
        <v xml:space="preserve"> </v>
      </c>
    </row>
    <row r="71" spans="1:125" s="13" customFormat="1" ht="15.75" customHeight="1" outlineLevel="1" x14ac:dyDescent="0.25">
      <c r="A71" s="12">
        <f t="shared" ref="A71:A73" si="293">A70+1</f>
        <v>57</v>
      </c>
      <c r="B71" s="6" t="s">
        <v>100</v>
      </c>
      <c r="C71" s="17">
        <v>406119.67999999999</v>
      </c>
      <c r="D71" s="17">
        <v>413561.38</v>
      </c>
      <c r="E71" s="17">
        <v>330168.27</v>
      </c>
      <c r="F71" s="18">
        <f t="shared" si="287"/>
        <v>1.018323908853666</v>
      </c>
      <c r="G71" s="18">
        <f t="shared" si="285"/>
        <v>1.2525776023238089</v>
      </c>
      <c r="H71" s="11">
        <v>366830</v>
      </c>
      <c r="I71" s="11">
        <v>374271.7</v>
      </c>
      <c r="J71" s="11">
        <v>330168.27</v>
      </c>
      <c r="K71" s="18">
        <f t="shared" si="246"/>
        <v>1.0202865087370172</v>
      </c>
      <c r="L71" s="18">
        <f t="shared" si="247"/>
        <v>1.1335786446105194</v>
      </c>
      <c r="M71" s="22">
        <v>175130</v>
      </c>
      <c r="N71" s="22">
        <v>173499.51</v>
      </c>
      <c r="O71" s="22">
        <v>190001.12</v>
      </c>
      <c r="P71" s="18">
        <f t="shared" si="248"/>
        <v>0.99068983041169423</v>
      </c>
      <c r="Q71" s="18">
        <f t="shared" si="249"/>
        <v>0.91314993301092129</v>
      </c>
      <c r="R71" s="22">
        <v>0</v>
      </c>
      <c r="S71" s="22">
        <v>0</v>
      </c>
      <c r="T71" s="22">
        <v>0</v>
      </c>
      <c r="U71" s="18" t="str">
        <f t="shared" si="250"/>
        <v xml:space="preserve"> </v>
      </c>
      <c r="V71" s="18" t="str">
        <f t="shared" si="288"/>
        <v xml:space="preserve"> </v>
      </c>
      <c r="W71" s="22">
        <v>700</v>
      </c>
      <c r="X71" s="22">
        <v>0</v>
      </c>
      <c r="Y71" s="22">
        <v>39.36</v>
      </c>
      <c r="Z71" s="18" t="str">
        <f t="shared" si="252"/>
        <v xml:space="preserve"> </v>
      </c>
      <c r="AA71" s="18">
        <f t="shared" si="253"/>
        <v>0</v>
      </c>
      <c r="AB71" s="22">
        <v>30000</v>
      </c>
      <c r="AC71" s="22">
        <v>50317.42</v>
      </c>
      <c r="AD71" s="22">
        <v>18515.47</v>
      </c>
      <c r="AE71" s="18">
        <f t="shared" si="254"/>
        <v>1.6772473333333333</v>
      </c>
      <c r="AF71" s="18" t="str">
        <f t="shared" si="255"/>
        <v>св.200</v>
      </c>
      <c r="AG71" s="22">
        <v>161000</v>
      </c>
      <c r="AH71" s="22">
        <v>150454.76999999999</v>
      </c>
      <c r="AI71" s="22">
        <v>121612.32</v>
      </c>
      <c r="AJ71" s="18">
        <f t="shared" si="256"/>
        <v>0.93450167701863351</v>
      </c>
      <c r="AK71" s="18">
        <f t="shared" si="257"/>
        <v>1.2371671718786386</v>
      </c>
      <c r="AL71" s="22">
        <v>0</v>
      </c>
      <c r="AM71" s="22">
        <v>0</v>
      </c>
      <c r="AN71" s="22">
        <v>0</v>
      </c>
      <c r="AO71" s="18" t="str">
        <f t="shared" si="196"/>
        <v xml:space="preserve"> </v>
      </c>
      <c r="AP71" s="18" t="str">
        <f t="shared" si="258"/>
        <v xml:space="preserve"> </v>
      </c>
      <c r="AQ71" s="7">
        <v>39289.68</v>
      </c>
      <c r="AR71" s="7">
        <v>39289.68</v>
      </c>
      <c r="AS71" s="7">
        <v>0</v>
      </c>
      <c r="AT71" s="18">
        <f t="shared" si="259"/>
        <v>1</v>
      </c>
      <c r="AU71" s="18" t="e">
        <f>IF(AR71=0," ",IF(AR71/AS71*100&gt;200,"св.200",AR71/AS71))</f>
        <v>#DIV/0!</v>
      </c>
      <c r="AV71" s="22">
        <v>0</v>
      </c>
      <c r="AW71" s="22">
        <v>0</v>
      </c>
      <c r="AX71" s="22">
        <v>0</v>
      </c>
      <c r="AY71" s="18" t="str">
        <f t="shared" si="261"/>
        <v xml:space="preserve"> </v>
      </c>
      <c r="AZ71" s="18" t="str">
        <f t="shared" si="262"/>
        <v xml:space="preserve"> </v>
      </c>
      <c r="BA71" s="22">
        <v>0</v>
      </c>
      <c r="BB71" s="22">
        <v>0</v>
      </c>
      <c r="BC71" s="22"/>
      <c r="BD71" s="18" t="str">
        <f t="shared" si="263"/>
        <v xml:space="preserve"> </v>
      </c>
      <c r="BE71" s="18" t="str">
        <f t="shared" si="264"/>
        <v xml:space="preserve"> </v>
      </c>
      <c r="BF71" s="22">
        <v>0</v>
      </c>
      <c r="BG71" s="22">
        <v>0</v>
      </c>
      <c r="BH71" s="22"/>
      <c r="BI71" s="18" t="str">
        <f t="shared" si="265"/>
        <v xml:space="preserve"> </v>
      </c>
      <c r="BJ71" s="18" t="str">
        <f>IF(BG71=0," ",IF(BG71/BH71*100&gt;200,"св.200",BG71/BH71))</f>
        <v xml:space="preserve"> </v>
      </c>
      <c r="BK71" s="22">
        <v>0</v>
      </c>
      <c r="BL71" s="22">
        <v>0</v>
      </c>
      <c r="BM71" s="22"/>
      <c r="BN71" s="18" t="str">
        <f t="shared" si="267"/>
        <v xml:space="preserve"> </v>
      </c>
      <c r="BO71" s="18" t="str">
        <f t="shared" si="268"/>
        <v xml:space="preserve"> </v>
      </c>
      <c r="BP71" s="22">
        <v>0</v>
      </c>
      <c r="BQ71" s="22">
        <v>0</v>
      </c>
      <c r="BR71" s="22"/>
      <c r="BS71" s="18" t="str">
        <f t="shared" si="269"/>
        <v xml:space="preserve"> </v>
      </c>
      <c r="BT71" s="18" t="str">
        <f t="shared" si="270"/>
        <v xml:space="preserve"> </v>
      </c>
      <c r="BU71" s="22">
        <v>0</v>
      </c>
      <c r="BV71" s="22">
        <v>0</v>
      </c>
      <c r="BW71" s="22"/>
      <c r="BX71" s="18" t="str">
        <f t="shared" si="271"/>
        <v xml:space="preserve"> </v>
      </c>
      <c r="BY71" s="18" t="str">
        <f t="shared" si="272"/>
        <v xml:space="preserve"> </v>
      </c>
      <c r="BZ71" s="22">
        <v>0</v>
      </c>
      <c r="CA71" s="22">
        <v>0</v>
      </c>
      <c r="CB71" s="22"/>
      <c r="CC71" s="18" t="str">
        <f t="shared" si="194"/>
        <v xml:space="preserve"> </v>
      </c>
      <c r="CD71" s="18" t="str">
        <f t="shared" si="273"/>
        <v xml:space="preserve"> </v>
      </c>
      <c r="CE71" s="17">
        <v>39289.68</v>
      </c>
      <c r="CF71" s="17">
        <v>39289.68</v>
      </c>
      <c r="CG71" s="17">
        <v>0</v>
      </c>
      <c r="CH71" s="18">
        <f t="shared" si="274"/>
        <v>1</v>
      </c>
      <c r="CI71" s="18" t="str">
        <f t="shared" si="289"/>
        <v xml:space="preserve"> </v>
      </c>
      <c r="CJ71" s="22">
        <v>0</v>
      </c>
      <c r="CK71" s="22">
        <v>0</v>
      </c>
      <c r="CL71" s="22"/>
      <c r="CM71" s="18" t="str">
        <f t="shared" si="275"/>
        <v xml:space="preserve"> </v>
      </c>
      <c r="CN71" s="18" t="str">
        <f t="shared" si="290"/>
        <v xml:space="preserve"> </v>
      </c>
      <c r="CO71" s="22">
        <v>39289.68</v>
      </c>
      <c r="CP71" s="22">
        <v>39289.68</v>
      </c>
      <c r="CQ71" s="22"/>
      <c r="CR71" s="18">
        <f t="shared" si="276"/>
        <v>1</v>
      </c>
      <c r="CS71" s="18" t="str">
        <f t="shared" si="277"/>
        <v xml:space="preserve"> </v>
      </c>
      <c r="CT71" s="22">
        <v>0</v>
      </c>
      <c r="CU71" s="22">
        <v>0</v>
      </c>
      <c r="CV71" s="22"/>
      <c r="CW71" s="18" t="str">
        <f t="shared" si="291"/>
        <v xml:space="preserve"> </v>
      </c>
      <c r="CX71" s="18" t="str">
        <f t="shared" si="292"/>
        <v xml:space="preserve"> </v>
      </c>
      <c r="CY71" s="22">
        <v>0</v>
      </c>
      <c r="CZ71" s="22">
        <v>0</v>
      </c>
      <c r="DA71" s="22"/>
      <c r="DB71" s="18" t="str">
        <f t="shared" si="278"/>
        <v xml:space="preserve"> </v>
      </c>
      <c r="DC71" s="18" t="str">
        <f t="shared" si="279"/>
        <v xml:space="preserve"> </v>
      </c>
      <c r="DD71" s="22">
        <v>0</v>
      </c>
      <c r="DE71" s="22">
        <v>0</v>
      </c>
      <c r="DF71" s="22"/>
      <c r="DG71" s="18" t="str">
        <f t="shared" si="280"/>
        <v xml:space="preserve"> </v>
      </c>
      <c r="DH71" s="18" t="str">
        <f t="shared" si="281"/>
        <v xml:space="preserve"> </v>
      </c>
      <c r="DI71" s="22">
        <v>0</v>
      </c>
      <c r="DJ71" s="22"/>
      <c r="DK71" s="18" t="str">
        <f t="shared" si="282"/>
        <v xml:space="preserve"> </v>
      </c>
      <c r="DL71" s="22">
        <v>0</v>
      </c>
      <c r="DM71" s="22">
        <v>0</v>
      </c>
      <c r="DN71" s="22"/>
      <c r="DO71" s="18" t="str">
        <f t="shared" si="283"/>
        <v xml:space="preserve"> </v>
      </c>
      <c r="DP71" s="18" t="str">
        <f t="shared" si="284"/>
        <v xml:space="preserve"> </v>
      </c>
      <c r="DQ71" s="38">
        <v>0</v>
      </c>
      <c r="DR71" s="38">
        <v>0</v>
      </c>
      <c r="DS71" s="22"/>
      <c r="DT71" s="18" t="str">
        <f t="shared" si="286"/>
        <v xml:space="preserve"> </v>
      </c>
      <c r="DU71" s="18" t="str">
        <f t="shared" si="244"/>
        <v xml:space="preserve"> </v>
      </c>
    </row>
    <row r="72" spans="1:125" s="13" customFormat="1" ht="15.75" customHeight="1" outlineLevel="1" x14ac:dyDescent="0.25">
      <c r="A72" s="12">
        <f t="shared" si="293"/>
        <v>58</v>
      </c>
      <c r="B72" s="6" t="s">
        <v>19</v>
      </c>
      <c r="C72" s="17">
        <v>185000</v>
      </c>
      <c r="D72" s="17">
        <v>367929.85</v>
      </c>
      <c r="E72" s="17">
        <v>646154.06000000006</v>
      </c>
      <c r="F72" s="18">
        <f t="shared" si="287"/>
        <v>1.98881</v>
      </c>
      <c r="G72" s="18">
        <f t="shared" si="285"/>
        <v>0.56941505559835059</v>
      </c>
      <c r="H72" s="11">
        <v>185000</v>
      </c>
      <c r="I72" s="11">
        <v>367929.85</v>
      </c>
      <c r="J72" s="11">
        <v>646154.06000000006</v>
      </c>
      <c r="K72" s="18">
        <f t="shared" si="246"/>
        <v>1.98881</v>
      </c>
      <c r="L72" s="18">
        <f t="shared" si="247"/>
        <v>0.56941505559835059</v>
      </c>
      <c r="M72" s="22">
        <v>37000</v>
      </c>
      <c r="N72" s="22">
        <v>172234.01</v>
      </c>
      <c r="O72" s="22">
        <v>143980.26</v>
      </c>
      <c r="P72" s="18" t="str">
        <f t="shared" si="248"/>
        <v>СВ.200</v>
      </c>
      <c r="Q72" s="18">
        <f t="shared" si="249"/>
        <v>1.19623349756418</v>
      </c>
      <c r="R72" s="22">
        <v>0</v>
      </c>
      <c r="S72" s="22">
        <v>0</v>
      </c>
      <c r="T72" s="22">
        <v>0</v>
      </c>
      <c r="U72" s="18" t="str">
        <f t="shared" si="250"/>
        <v xml:space="preserve"> </v>
      </c>
      <c r="V72" s="18" t="str">
        <f t="shared" si="288"/>
        <v xml:space="preserve"> </v>
      </c>
      <c r="W72" s="22">
        <v>55500</v>
      </c>
      <c r="X72" s="22">
        <v>77579.23</v>
      </c>
      <c r="Y72" s="22">
        <v>379451.63</v>
      </c>
      <c r="Z72" s="18">
        <f t="shared" ref="Z72" si="294">IF(X72&lt;=0," ",IF(W72&lt;=0," ",IF(X72/W72*100&gt;200,"СВ.200",X72/W72)))</f>
        <v>1.3978239639639638</v>
      </c>
      <c r="AA72" s="18">
        <f t="shared" ref="AA72" si="295">IF(Y72=0," ",IF(X72/Y72*100&gt;200,"св.200",X72/Y72))</f>
        <v>0.20445090722103368</v>
      </c>
      <c r="AB72" s="22">
        <v>5000</v>
      </c>
      <c r="AC72" s="22">
        <v>12258.03</v>
      </c>
      <c r="AD72" s="22">
        <v>11366.73</v>
      </c>
      <c r="AE72" s="18" t="str">
        <f t="shared" si="254"/>
        <v>СВ.200</v>
      </c>
      <c r="AF72" s="18">
        <f t="shared" si="255"/>
        <v>1.0784130528304976</v>
      </c>
      <c r="AG72" s="22">
        <v>87500</v>
      </c>
      <c r="AH72" s="22">
        <v>105858.58</v>
      </c>
      <c r="AI72" s="22">
        <v>111355.44</v>
      </c>
      <c r="AJ72" s="18">
        <f t="shared" si="256"/>
        <v>1.2098123428571428</v>
      </c>
      <c r="AK72" s="18">
        <f t="shared" si="257"/>
        <v>0.95063680768537218</v>
      </c>
      <c r="AL72" s="22">
        <v>0</v>
      </c>
      <c r="AM72" s="22">
        <v>0</v>
      </c>
      <c r="AN72" s="22">
        <v>0</v>
      </c>
      <c r="AO72" s="18" t="str">
        <f t="shared" si="196"/>
        <v xml:space="preserve"> </v>
      </c>
      <c r="AP72" s="18" t="str">
        <f t="shared" si="258"/>
        <v xml:space="preserve"> </v>
      </c>
      <c r="AQ72" s="7">
        <v>0</v>
      </c>
      <c r="AR72" s="7">
        <v>0</v>
      </c>
      <c r="AS72" s="7">
        <v>0</v>
      </c>
      <c r="AT72" s="18" t="str">
        <f t="shared" si="259"/>
        <v xml:space="preserve"> </v>
      </c>
      <c r="AU72" s="18" t="str">
        <f t="shared" si="260"/>
        <v xml:space="preserve"> </v>
      </c>
      <c r="AV72" s="22">
        <v>0</v>
      </c>
      <c r="AW72" s="22">
        <v>0</v>
      </c>
      <c r="AX72" s="22">
        <v>0</v>
      </c>
      <c r="AY72" s="18" t="str">
        <f t="shared" si="261"/>
        <v xml:space="preserve"> </v>
      </c>
      <c r="AZ72" s="18" t="str">
        <f t="shared" si="262"/>
        <v xml:space="preserve"> </v>
      </c>
      <c r="BA72" s="22">
        <v>0</v>
      </c>
      <c r="BB72" s="22">
        <v>0</v>
      </c>
      <c r="BC72" s="22"/>
      <c r="BD72" s="18" t="str">
        <f t="shared" si="263"/>
        <v xml:space="preserve"> </v>
      </c>
      <c r="BE72" s="18" t="str">
        <f t="shared" si="264"/>
        <v xml:space="preserve"> </v>
      </c>
      <c r="BF72" s="22">
        <v>0</v>
      </c>
      <c r="BG72" s="22">
        <v>0</v>
      </c>
      <c r="BH72" s="22"/>
      <c r="BI72" s="18" t="str">
        <f t="shared" si="265"/>
        <v xml:space="preserve"> </v>
      </c>
      <c r="BJ72" s="18" t="str">
        <f t="shared" si="266"/>
        <v xml:space="preserve"> </v>
      </c>
      <c r="BK72" s="22">
        <v>0</v>
      </c>
      <c r="BL72" s="22">
        <v>0</v>
      </c>
      <c r="BM72" s="22"/>
      <c r="BN72" s="18" t="str">
        <f t="shared" si="267"/>
        <v xml:space="preserve"> </v>
      </c>
      <c r="BO72" s="18" t="str">
        <f t="shared" si="268"/>
        <v xml:space="preserve"> </v>
      </c>
      <c r="BP72" s="22">
        <v>0</v>
      </c>
      <c r="BQ72" s="22">
        <v>0</v>
      </c>
      <c r="BR72" s="22"/>
      <c r="BS72" s="18" t="str">
        <f t="shared" si="269"/>
        <v xml:space="preserve"> </v>
      </c>
      <c r="BT72" s="18" t="str">
        <f t="shared" si="270"/>
        <v xml:space="preserve"> </v>
      </c>
      <c r="BU72" s="22">
        <v>0</v>
      </c>
      <c r="BV72" s="22">
        <v>0</v>
      </c>
      <c r="BW72" s="22"/>
      <c r="BX72" s="18" t="str">
        <f t="shared" si="271"/>
        <v xml:space="preserve"> </v>
      </c>
      <c r="BY72" s="18" t="str">
        <f t="shared" si="272"/>
        <v xml:space="preserve"> </v>
      </c>
      <c r="BZ72" s="22">
        <v>0</v>
      </c>
      <c r="CA72" s="22">
        <v>0</v>
      </c>
      <c r="CB72" s="22"/>
      <c r="CC72" s="18" t="str">
        <f t="shared" si="194"/>
        <v xml:space="preserve"> </v>
      </c>
      <c r="CD72" s="18" t="str">
        <f t="shared" si="273"/>
        <v xml:space="preserve"> </v>
      </c>
      <c r="CE72" s="17">
        <v>0</v>
      </c>
      <c r="CF72" s="17">
        <v>0</v>
      </c>
      <c r="CG72" s="17">
        <v>0</v>
      </c>
      <c r="CH72" s="18" t="str">
        <f t="shared" si="274"/>
        <v xml:space="preserve"> </v>
      </c>
      <c r="CI72" s="18" t="str">
        <f t="shared" si="289"/>
        <v xml:space="preserve"> </v>
      </c>
      <c r="CJ72" s="22">
        <v>0</v>
      </c>
      <c r="CK72" s="22">
        <v>0</v>
      </c>
      <c r="CL72" s="22"/>
      <c r="CM72" s="18" t="str">
        <f t="shared" si="275"/>
        <v xml:space="preserve"> </v>
      </c>
      <c r="CN72" s="18" t="str">
        <f t="shared" si="290"/>
        <v xml:space="preserve"> </v>
      </c>
      <c r="CO72" s="22">
        <v>0</v>
      </c>
      <c r="CP72" s="22">
        <v>0</v>
      </c>
      <c r="CQ72" s="22"/>
      <c r="CR72" s="18" t="str">
        <f t="shared" si="276"/>
        <v xml:space="preserve"> </v>
      </c>
      <c r="CS72" s="18" t="str">
        <f t="shared" si="277"/>
        <v xml:space="preserve"> </v>
      </c>
      <c r="CT72" s="22">
        <v>0</v>
      </c>
      <c r="CU72" s="22">
        <v>0</v>
      </c>
      <c r="CV72" s="22"/>
      <c r="CW72" s="18" t="str">
        <f t="shared" si="291"/>
        <v xml:space="preserve"> </v>
      </c>
      <c r="CX72" s="18" t="str">
        <f t="shared" si="292"/>
        <v xml:space="preserve"> </v>
      </c>
      <c r="CY72" s="22">
        <v>0</v>
      </c>
      <c r="CZ72" s="22">
        <v>0</v>
      </c>
      <c r="DA72" s="22"/>
      <c r="DB72" s="18" t="str">
        <f t="shared" si="278"/>
        <v xml:space="preserve"> </v>
      </c>
      <c r="DC72" s="18" t="str">
        <f t="shared" si="279"/>
        <v xml:space="preserve"> </v>
      </c>
      <c r="DD72" s="22">
        <v>0</v>
      </c>
      <c r="DE72" s="22">
        <v>0</v>
      </c>
      <c r="DF72" s="22"/>
      <c r="DG72" s="18" t="str">
        <f t="shared" si="280"/>
        <v xml:space="preserve"> </v>
      </c>
      <c r="DH72" s="18" t="str">
        <f t="shared" si="281"/>
        <v xml:space="preserve"> </v>
      </c>
      <c r="DI72" s="22">
        <v>0</v>
      </c>
      <c r="DJ72" s="22"/>
      <c r="DK72" s="18" t="str">
        <f t="shared" si="282"/>
        <v xml:space="preserve"> </v>
      </c>
      <c r="DL72" s="22">
        <v>0</v>
      </c>
      <c r="DM72" s="22">
        <v>0</v>
      </c>
      <c r="DN72" s="22"/>
      <c r="DO72" s="18" t="str">
        <f t="shared" si="283"/>
        <v xml:space="preserve"> </v>
      </c>
      <c r="DP72" s="18" t="str">
        <f t="shared" si="284"/>
        <v xml:space="preserve"> </v>
      </c>
      <c r="DQ72" s="38">
        <v>0</v>
      </c>
      <c r="DR72" s="38">
        <v>0</v>
      </c>
      <c r="DS72" s="22"/>
      <c r="DT72" s="18" t="str">
        <f t="shared" si="286"/>
        <v xml:space="preserve"> </v>
      </c>
      <c r="DU72" s="18" t="str">
        <f t="shared" si="244"/>
        <v xml:space="preserve"> </v>
      </c>
    </row>
    <row r="73" spans="1:125" s="13" customFormat="1" ht="18" customHeight="1" outlineLevel="1" x14ac:dyDescent="0.25">
      <c r="A73" s="12">
        <f t="shared" si="293"/>
        <v>59</v>
      </c>
      <c r="B73" s="6" t="s">
        <v>7</v>
      </c>
      <c r="C73" s="17">
        <v>622540</v>
      </c>
      <c r="D73" s="17">
        <v>734276.17</v>
      </c>
      <c r="E73" s="17">
        <v>731035.75</v>
      </c>
      <c r="F73" s="18">
        <f t="shared" si="287"/>
        <v>1.1794843222925435</v>
      </c>
      <c r="G73" s="18">
        <f t="shared" si="285"/>
        <v>1.0044326423160563</v>
      </c>
      <c r="H73" s="11">
        <v>622540</v>
      </c>
      <c r="I73" s="11">
        <v>734276.16999999993</v>
      </c>
      <c r="J73" s="11">
        <v>731035.75</v>
      </c>
      <c r="K73" s="18">
        <f t="shared" si="246"/>
        <v>1.1794843222925433</v>
      </c>
      <c r="L73" s="18">
        <f t="shared" si="247"/>
        <v>1.0044326423160563</v>
      </c>
      <c r="M73" s="22">
        <v>135850</v>
      </c>
      <c r="N73" s="22">
        <v>168809.73</v>
      </c>
      <c r="O73" s="22">
        <v>155897.92000000001</v>
      </c>
      <c r="P73" s="18">
        <f t="shared" si="248"/>
        <v>1.2426185498711815</v>
      </c>
      <c r="Q73" s="18">
        <f t="shared" si="249"/>
        <v>1.0828222082757744</v>
      </c>
      <c r="R73" s="22">
        <v>0</v>
      </c>
      <c r="S73" s="22">
        <v>0</v>
      </c>
      <c r="T73" s="22">
        <v>0</v>
      </c>
      <c r="U73" s="18" t="str">
        <f t="shared" si="250"/>
        <v xml:space="preserve"> </v>
      </c>
      <c r="V73" s="18" t="str">
        <f t="shared" si="288"/>
        <v xml:space="preserve"> </v>
      </c>
      <c r="W73" s="22">
        <v>22630</v>
      </c>
      <c r="X73" s="22">
        <v>22626.11</v>
      </c>
      <c r="Y73" s="22">
        <v>18834.41</v>
      </c>
      <c r="Z73" s="18">
        <f t="shared" si="252"/>
        <v>0.99982810428634561</v>
      </c>
      <c r="AA73" s="18">
        <f t="shared" si="253"/>
        <v>1.201317694581354</v>
      </c>
      <c r="AB73" s="22">
        <v>118830</v>
      </c>
      <c r="AC73" s="22">
        <v>145587.79999999999</v>
      </c>
      <c r="AD73" s="22">
        <v>182846.86</v>
      </c>
      <c r="AE73" s="18">
        <f t="shared" si="254"/>
        <v>1.2251771438189007</v>
      </c>
      <c r="AF73" s="18">
        <f t="shared" si="255"/>
        <v>0.79622805663712248</v>
      </c>
      <c r="AG73" s="22">
        <v>345230</v>
      </c>
      <c r="AH73" s="22">
        <v>397252.53</v>
      </c>
      <c r="AI73" s="22">
        <v>373456.56</v>
      </c>
      <c r="AJ73" s="18">
        <f t="shared" si="256"/>
        <v>1.1506894823740696</v>
      </c>
      <c r="AK73" s="18">
        <f t="shared" si="257"/>
        <v>1.063718173808488</v>
      </c>
      <c r="AL73" s="22">
        <v>0</v>
      </c>
      <c r="AM73" s="22">
        <v>0</v>
      </c>
      <c r="AN73" s="22">
        <v>0</v>
      </c>
      <c r="AO73" s="18" t="str">
        <f t="shared" si="196"/>
        <v xml:space="preserve"> </v>
      </c>
      <c r="AP73" s="18" t="str">
        <f t="shared" si="258"/>
        <v xml:space="preserve"> </v>
      </c>
      <c r="AQ73" s="7">
        <v>0</v>
      </c>
      <c r="AR73" s="7">
        <v>0</v>
      </c>
      <c r="AS73" s="7">
        <v>0</v>
      </c>
      <c r="AT73" s="18" t="str">
        <f t="shared" si="259"/>
        <v xml:space="preserve"> </v>
      </c>
      <c r="AU73" s="18" t="str">
        <f t="shared" si="260"/>
        <v xml:space="preserve"> </v>
      </c>
      <c r="AV73" s="22">
        <v>0</v>
      </c>
      <c r="AW73" s="22">
        <v>0</v>
      </c>
      <c r="AX73" s="22">
        <v>0</v>
      </c>
      <c r="AY73" s="18" t="str">
        <f t="shared" si="261"/>
        <v xml:space="preserve"> </v>
      </c>
      <c r="AZ73" s="18" t="str">
        <f t="shared" si="262"/>
        <v xml:space="preserve"> </v>
      </c>
      <c r="BA73" s="22">
        <v>0</v>
      </c>
      <c r="BB73" s="22">
        <v>0</v>
      </c>
      <c r="BC73" s="22"/>
      <c r="BD73" s="18" t="str">
        <f t="shared" si="263"/>
        <v xml:space="preserve"> </v>
      </c>
      <c r="BE73" s="18" t="str">
        <f t="shared" si="264"/>
        <v xml:space="preserve"> </v>
      </c>
      <c r="BF73" s="22">
        <v>0</v>
      </c>
      <c r="BG73" s="22">
        <v>0</v>
      </c>
      <c r="BH73" s="22"/>
      <c r="BI73" s="18" t="str">
        <f t="shared" si="265"/>
        <v xml:space="preserve"> </v>
      </c>
      <c r="BJ73" s="18" t="str">
        <f t="shared" si="266"/>
        <v xml:space="preserve"> </v>
      </c>
      <c r="BK73" s="22">
        <v>0</v>
      </c>
      <c r="BL73" s="22">
        <v>0</v>
      </c>
      <c r="BM73" s="22"/>
      <c r="BN73" s="18" t="str">
        <f t="shared" si="267"/>
        <v xml:space="preserve"> </v>
      </c>
      <c r="BO73" s="18" t="str">
        <f t="shared" si="268"/>
        <v xml:space="preserve"> </v>
      </c>
      <c r="BP73" s="22">
        <v>0</v>
      </c>
      <c r="BQ73" s="22">
        <v>0</v>
      </c>
      <c r="BR73" s="22"/>
      <c r="BS73" s="18" t="str">
        <f t="shared" si="269"/>
        <v xml:space="preserve"> </v>
      </c>
      <c r="BT73" s="18" t="str">
        <f t="shared" si="270"/>
        <v xml:space="preserve"> </v>
      </c>
      <c r="BU73" s="22">
        <v>0</v>
      </c>
      <c r="BV73" s="22">
        <v>0</v>
      </c>
      <c r="BW73" s="22"/>
      <c r="BX73" s="18" t="str">
        <f t="shared" si="271"/>
        <v xml:space="preserve"> </v>
      </c>
      <c r="BY73" s="18" t="str">
        <f t="shared" si="272"/>
        <v xml:space="preserve"> </v>
      </c>
      <c r="BZ73" s="22">
        <v>0</v>
      </c>
      <c r="CA73" s="22">
        <v>0</v>
      </c>
      <c r="CB73" s="22"/>
      <c r="CC73" s="18" t="str">
        <f t="shared" si="194"/>
        <v xml:space="preserve"> </v>
      </c>
      <c r="CD73" s="18" t="str">
        <f t="shared" si="273"/>
        <v xml:space="preserve"> </v>
      </c>
      <c r="CE73" s="17">
        <v>0</v>
      </c>
      <c r="CF73" s="17">
        <v>0</v>
      </c>
      <c r="CG73" s="17">
        <v>0</v>
      </c>
      <c r="CH73" s="18" t="str">
        <f t="shared" si="274"/>
        <v xml:space="preserve"> </v>
      </c>
      <c r="CI73" s="18" t="str">
        <f t="shared" si="289"/>
        <v xml:space="preserve"> </v>
      </c>
      <c r="CJ73" s="22">
        <v>0</v>
      </c>
      <c r="CK73" s="22">
        <v>0</v>
      </c>
      <c r="CL73" s="22"/>
      <c r="CM73" s="18" t="str">
        <f t="shared" si="275"/>
        <v xml:space="preserve"> </v>
      </c>
      <c r="CN73" s="18" t="str">
        <f t="shared" si="290"/>
        <v xml:space="preserve"> </v>
      </c>
      <c r="CO73" s="22">
        <v>0</v>
      </c>
      <c r="CP73" s="22">
        <v>0</v>
      </c>
      <c r="CQ73" s="22"/>
      <c r="CR73" s="18" t="str">
        <f t="shared" si="276"/>
        <v xml:space="preserve"> </v>
      </c>
      <c r="CS73" s="18" t="str">
        <f t="shared" si="277"/>
        <v xml:space="preserve"> </v>
      </c>
      <c r="CT73" s="22">
        <v>0</v>
      </c>
      <c r="CU73" s="22">
        <v>0</v>
      </c>
      <c r="CV73" s="22"/>
      <c r="CW73" s="18" t="str">
        <f t="shared" si="291"/>
        <v xml:space="preserve"> </v>
      </c>
      <c r="CX73" s="18" t="str">
        <f t="shared" si="292"/>
        <v xml:space="preserve"> </v>
      </c>
      <c r="CY73" s="22">
        <v>0</v>
      </c>
      <c r="CZ73" s="22">
        <v>0</v>
      </c>
      <c r="DA73" s="22"/>
      <c r="DB73" s="18" t="str">
        <f t="shared" si="278"/>
        <v xml:space="preserve"> </v>
      </c>
      <c r="DC73" s="18" t="str">
        <f t="shared" si="279"/>
        <v xml:space="preserve"> </v>
      </c>
      <c r="DD73" s="22">
        <v>0</v>
      </c>
      <c r="DE73" s="22">
        <v>0</v>
      </c>
      <c r="DF73" s="22"/>
      <c r="DG73" s="18" t="str">
        <f t="shared" si="280"/>
        <v xml:space="preserve"> </v>
      </c>
      <c r="DH73" s="18" t="str">
        <f t="shared" si="281"/>
        <v xml:space="preserve"> </v>
      </c>
      <c r="DI73" s="22">
        <v>0</v>
      </c>
      <c r="DJ73" s="22"/>
      <c r="DK73" s="18" t="str">
        <f t="shared" si="282"/>
        <v xml:space="preserve"> </v>
      </c>
      <c r="DL73" s="22">
        <v>0</v>
      </c>
      <c r="DM73" s="22">
        <v>0</v>
      </c>
      <c r="DN73" s="22"/>
      <c r="DO73" s="18" t="str">
        <f t="shared" si="283"/>
        <v xml:space="preserve"> </v>
      </c>
      <c r="DP73" s="18" t="str">
        <f t="shared" si="284"/>
        <v xml:space="preserve"> </v>
      </c>
      <c r="DQ73" s="38">
        <v>0</v>
      </c>
      <c r="DR73" s="38">
        <v>0</v>
      </c>
      <c r="DS73" s="22"/>
      <c r="DT73" s="18" t="str">
        <f t="shared" si="286"/>
        <v xml:space="preserve"> </v>
      </c>
      <c r="DU73" s="18" t="str">
        <f t="shared" si="244"/>
        <v xml:space="preserve"> </v>
      </c>
    </row>
    <row r="74" spans="1:125" s="54" customFormat="1" ht="15.75" x14ac:dyDescent="0.2">
      <c r="A74" s="48"/>
      <c r="B74" s="49" t="s">
        <v>145</v>
      </c>
      <c r="C74" s="55">
        <f>SUM(C75:C78)</f>
        <v>41238075.539999999</v>
      </c>
      <c r="D74" s="55">
        <f t="shared" ref="D74" si="296">SUM(D75:D78)</f>
        <v>43980976.329999991</v>
      </c>
      <c r="E74" s="55">
        <v>36263696.829999998</v>
      </c>
      <c r="F74" s="51">
        <f t="shared" si="287"/>
        <v>1.0665137922680081</v>
      </c>
      <c r="G74" s="51">
        <f t="shared" si="285"/>
        <v>1.2128100600492471</v>
      </c>
      <c r="H74" s="50">
        <v>37522049.490000002</v>
      </c>
      <c r="I74" s="50">
        <v>40143756.550000004</v>
      </c>
      <c r="J74" s="50">
        <v>33638474.5</v>
      </c>
      <c r="K74" s="51">
        <f t="shared" si="246"/>
        <v>1.0698711050071696</v>
      </c>
      <c r="L74" s="51">
        <f t="shared" si="247"/>
        <v>1.1933881410109726</v>
      </c>
      <c r="M74" s="50">
        <f>SUM(M75:M78)</f>
        <v>30662537.329999998</v>
      </c>
      <c r="N74" s="50">
        <v>33570043.219999999</v>
      </c>
      <c r="O74" s="50">
        <v>27421576.049999997</v>
      </c>
      <c r="P74" s="51">
        <f t="shared" si="248"/>
        <v>1.0948227427726707</v>
      </c>
      <c r="Q74" s="51">
        <f t="shared" si="249"/>
        <v>1.2242200506195924</v>
      </c>
      <c r="R74" s="50">
        <f>SUM(R75:R78)</f>
        <v>1261020</v>
      </c>
      <c r="S74" s="50">
        <f>SUM(S75:S78)</f>
        <v>1455136.17</v>
      </c>
      <c r="T74" s="50">
        <f>SUM(T75:T78)</f>
        <v>1339742.33</v>
      </c>
      <c r="U74" s="51">
        <f t="shared" si="250"/>
        <v>1.1539358376552313</v>
      </c>
      <c r="V74" s="51">
        <f t="shared" si="251"/>
        <v>1.0861313682609399</v>
      </c>
      <c r="W74" s="50">
        <f>SUM(W75:W78)</f>
        <v>68593.14</v>
      </c>
      <c r="X74" s="50">
        <f>SUM(X75:X78)</f>
        <v>66093.14</v>
      </c>
      <c r="Y74" s="50">
        <v>165758.81</v>
      </c>
      <c r="Z74" s="51">
        <f t="shared" si="252"/>
        <v>0.96355320663261657</v>
      </c>
      <c r="AA74" s="51">
        <f t="shared" si="253"/>
        <v>0.39873078239400972</v>
      </c>
      <c r="AB74" s="50">
        <v>878752.24</v>
      </c>
      <c r="AC74" s="50">
        <v>588150.32000000007</v>
      </c>
      <c r="AD74" s="50">
        <f>SUM(AD75:AD78)</f>
        <v>895090.96000000008</v>
      </c>
      <c r="AE74" s="51">
        <f t="shared" si="254"/>
        <v>0.66930164525099822</v>
      </c>
      <c r="AF74" s="51">
        <f t="shared" si="255"/>
        <v>0.65708441519731131</v>
      </c>
      <c r="AG74" s="50">
        <v>4651146.78</v>
      </c>
      <c r="AH74" s="50">
        <v>4464333.6999999993</v>
      </c>
      <c r="AI74" s="50">
        <f>SUM(AI75:AI78)</f>
        <v>3816306.3500000006</v>
      </c>
      <c r="AJ74" s="51">
        <f t="shared" si="256"/>
        <v>0.95983504954019083</v>
      </c>
      <c r="AK74" s="51">
        <f t="shared" si="257"/>
        <v>1.16980485594402</v>
      </c>
      <c r="AL74" s="50">
        <v>0</v>
      </c>
      <c r="AM74" s="50">
        <v>0</v>
      </c>
      <c r="AN74" s="50">
        <f>SUM(AN75:AN78)</f>
        <v>0</v>
      </c>
      <c r="AO74" s="51" t="str">
        <f t="shared" si="196"/>
        <v xml:space="preserve"> </v>
      </c>
      <c r="AP74" s="51" t="str">
        <f t="shared" si="258"/>
        <v xml:space="preserve"> </v>
      </c>
      <c r="AQ74" s="50">
        <f>AQ75+AQ76+AQ77+AQ78</f>
        <v>3716026.0500000007</v>
      </c>
      <c r="AR74" s="50">
        <f>AR75+AR76+AR77+AR78</f>
        <v>3837219.7800000003</v>
      </c>
      <c r="AS74" s="50">
        <v>2625222.33</v>
      </c>
      <c r="AT74" s="51">
        <f t="shared" si="259"/>
        <v>1.0326137998951863</v>
      </c>
      <c r="AU74" s="51">
        <f t="shared" si="260"/>
        <v>1.4616742117990442</v>
      </c>
      <c r="AV74" s="50">
        <v>406740.04000000004</v>
      </c>
      <c r="AW74" s="50">
        <v>477989.55000000005</v>
      </c>
      <c r="AX74" s="50">
        <v>523005.9</v>
      </c>
      <c r="AY74" s="51">
        <f t="shared" si="261"/>
        <v>1.1751721074718879</v>
      </c>
      <c r="AZ74" s="51">
        <f t="shared" si="262"/>
        <v>0.91392764402849003</v>
      </c>
      <c r="BA74" s="50">
        <v>55068.11</v>
      </c>
      <c r="BB74" s="50">
        <v>55068.11</v>
      </c>
      <c r="BC74" s="50">
        <v>46242.35</v>
      </c>
      <c r="BD74" s="51">
        <f t="shared" si="263"/>
        <v>1</v>
      </c>
      <c r="BE74" s="51">
        <f t="shared" si="264"/>
        <v>1.1908588123224706</v>
      </c>
      <c r="BF74" s="50">
        <v>18204</v>
      </c>
      <c r="BG74" s="50">
        <v>18204</v>
      </c>
      <c r="BH74" s="50">
        <v>28888.400000000001</v>
      </c>
      <c r="BI74" s="51">
        <f t="shared" si="265"/>
        <v>1</v>
      </c>
      <c r="BJ74" s="51">
        <f t="shared" si="266"/>
        <v>0.630149125600587</v>
      </c>
      <c r="BK74" s="50">
        <v>0</v>
      </c>
      <c r="BL74" s="50">
        <v>0</v>
      </c>
      <c r="BM74" s="50">
        <v>0</v>
      </c>
      <c r="BN74" s="51" t="str">
        <f t="shared" si="267"/>
        <v xml:space="preserve"> </v>
      </c>
      <c r="BO74" s="51" t="str">
        <f t="shared" si="268"/>
        <v xml:space="preserve"> </v>
      </c>
      <c r="BP74" s="50">
        <v>90000</v>
      </c>
      <c r="BQ74" s="50">
        <v>95146.67</v>
      </c>
      <c r="BR74" s="50">
        <v>79422.58</v>
      </c>
      <c r="BS74" s="51">
        <f t="shared" si="269"/>
        <v>1.0571852222222222</v>
      </c>
      <c r="BT74" s="51">
        <f t="shared" si="270"/>
        <v>1.1979800958367255</v>
      </c>
      <c r="BU74" s="50">
        <v>711271.04999999993</v>
      </c>
      <c r="BV74" s="50">
        <v>711610.53999999992</v>
      </c>
      <c r="BW74" s="50">
        <v>533747.79</v>
      </c>
      <c r="BX74" s="51">
        <f t="shared" si="271"/>
        <v>1.0004773004609142</v>
      </c>
      <c r="BY74" s="51">
        <f t="shared" si="272"/>
        <v>1.333233698260371</v>
      </c>
      <c r="BZ74" s="50">
        <v>774562.5</v>
      </c>
      <c r="CA74" s="50">
        <v>774562.5</v>
      </c>
      <c r="CB74" s="50">
        <v>227371</v>
      </c>
      <c r="CC74" s="51">
        <f t="shared" si="194"/>
        <v>1</v>
      </c>
      <c r="CD74" s="51" t="str">
        <f t="shared" si="273"/>
        <v>св.200</v>
      </c>
      <c r="CE74" s="55">
        <v>1537077</v>
      </c>
      <c r="CF74" s="55">
        <v>1581535.06</v>
      </c>
      <c r="CG74" s="55">
        <v>1187064.31</v>
      </c>
      <c r="CH74" s="51">
        <f t="shared" si="274"/>
        <v>1.0289237689458628</v>
      </c>
      <c r="CI74" s="51">
        <f t="shared" si="289"/>
        <v>1.3323078174256624</v>
      </c>
      <c r="CJ74" s="50">
        <v>72300</v>
      </c>
      <c r="CK74" s="50">
        <v>116758.06</v>
      </c>
      <c r="CL74" s="50">
        <v>122430.31</v>
      </c>
      <c r="CM74" s="51">
        <f t="shared" si="275"/>
        <v>1.6149109266943291</v>
      </c>
      <c r="CN74" s="51">
        <f t="shared" si="290"/>
        <v>0.95366956107519452</v>
      </c>
      <c r="CO74" s="50">
        <v>1464777</v>
      </c>
      <c r="CP74" s="50">
        <v>1464777</v>
      </c>
      <c r="CQ74" s="50">
        <v>1064634</v>
      </c>
      <c r="CR74" s="51">
        <f t="shared" si="276"/>
        <v>1</v>
      </c>
      <c r="CS74" s="51">
        <f t="shared" si="277"/>
        <v>1.3758502922130986</v>
      </c>
      <c r="CT74" s="50">
        <v>0</v>
      </c>
      <c r="CU74" s="50">
        <v>0</v>
      </c>
      <c r="CV74" s="50">
        <v>0</v>
      </c>
      <c r="CW74" s="53" t="str">
        <f t="shared" si="291"/>
        <v xml:space="preserve"> </v>
      </c>
      <c r="CX74" s="53" t="str">
        <f t="shared" si="292"/>
        <v xml:space="preserve"> </v>
      </c>
      <c r="CY74" s="50">
        <v>0</v>
      </c>
      <c r="CZ74" s="50">
        <v>0</v>
      </c>
      <c r="DA74" s="50">
        <v>0</v>
      </c>
      <c r="DB74" s="51" t="str">
        <f t="shared" si="278"/>
        <v xml:space="preserve"> </v>
      </c>
      <c r="DC74" s="51" t="str">
        <f t="shared" si="279"/>
        <v xml:space="preserve"> </v>
      </c>
      <c r="DD74" s="50">
        <v>15.35</v>
      </c>
      <c r="DE74" s="50">
        <v>15.35</v>
      </c>
      <c r="DF74" s="50">
        <v>1000</v>
      </c>
      <c r="DG74" s="51">
        <f t="shared" si="280"/>
        <v>1</v>
      </c>
      <c r="DH74" s="51">
        <f t="shared" si="281"/>
        <v>1.5349999999999999E-2</v>
      </c>
      <c r="DI74" s="50">
        <v>0</v>
      </c>
      <c r="DJ74" s="50">
        <v>-1520</v>
      </c>
      <c r="DK74" s="51">
        <f t="shared" si="282"/>
        <v>0</v>
      </c>
      <c r="DL74" s="50">
        <v>0</v>
      </c>
      <c r="DM74" s="50">
        <v>0</v>
      </c>
      <c r="DN74" s="50">
        <v>0</v>
      </c>
      <c r="DO74" s="51" t="str">
        <f t="shared" si="283"/>
        <v xml:space="preserve"> </v>
      </c>
      <c r="DP74" s="51" t="str">
        <f t="shared" si="284"/>
        <v xml:space="preserve"> </v>
      </c>
      <c r="DQ74" s="50">
        <v>123088</v>
      </c>
      <c r="DR74" s="50">
        <v>123088</v>
      </c>
      <c r="DS74" s="50">
        <v>0</v>
      </c>
      <c r="DT74" s="51">
        <f t="shared" si="286"/>
        <v>1</v>
      </c>
      <c r="DU74" s="51" t="str">
        <f t="shared" si="244"/>
        <v xml:space="preserve"> </v>
      </c>
    </row>
    <row r="75" spans="1:125" s="13" customFormat="1" ht="15.75" customHeight="1" outlineLevel="1" x14ac:dyDescent="0.25">
      <c r="A75" s="12">
        <v>60</v>
      </c>
      <c r="B75" s="6" t="s">
        <v>80</v>
      </c>
      <c r="C75" s="17">
        <v>35436502.810000002</v>
      </c>
      <c r="D75" s="17">
        <v>38383298.07</v>
      </c>
      <c r="E75" s="17">
        <v>31104463.100000001</v>
      </c>
      <c r="F75" s="18">
        <f t="shared" si="287"/>
        <v>1.0831570563212696</v>
      </c>
      <c r="G75" s="18">
        <f t="shared" si="285"/>
        <v>1.2340125578312908</v>
      </c>
      <c r="H75" s="11">
        <v>33329770</v>
      </c>
      <c r="I75" s="11">
        <v>36155371.530000001</v>
      </c>
      <c r="J75" s="11">
        <v>29779402.310000002</v>
      </c>
      <c r="K75" s="18">
        <f t="shared" si="246"/>
        <v>1.0847771085729065</v>
      </c>
      <c r="L75" s="18">
        <f t="shared" si="247"/>
        <v>1.214106688698011</v>
      </c>
      <c r="M75" s="22">
        <v>29495000</v>
      </c>
      <c r="N75" s="22">
        <v>32403947.59</v>
      </c>
      <c r="O75" s="22">
        <v>26506654.800000001</v>
      </c>
      <c r="P75" s="18">
        <f t="shared" si="248"/>
        <v>1.0986251090015258</v>
      </c>
      <c r="Q75" s="18">
        <f t="shared" si="249"/>
        <v>1.2224834795071915</v>
      </c>
      <c r="R75" s="22">
        <v>1261020</v>
      </c>
      <c r="S75" s="68">
        <v>1455136.17</v>
      </c>
      <c r="T75" s="22">
        <v>1339742.33</v>
      </c>
      <c r="U75" s="18">
        <f t="shared" si="250"/>
        <v>1.1539358376552313</v>
      </c>
      <c r="V75" s="18">
        <f t="shared" si="251"/>
        <v>1.0861313682609399</v>
      </c>
      <c r="W75" s="22">
        <v>33750</v>
      </c>
      <c r="X75" s="22">
        <v>33750</v>
      </c>
      <c r="Y75" s="22">
        <v>130937.42</v>
      </c>
      <c r="Z75" s="18">
        <f t="shared" si="252"/>
        <v>1</v>
      </c>
      <c r="AA75" s="18">
        <f t="shared" si="253"/>
        <v>0.25775672072964323</v>
      </c>
      <c r="AB75" s="22">
        <v>700000</v>
      </c>
      <c r="AC75" s="22">
        <v>410732.51</v>
      </c>
      <c r="AD75" s="22">
        <v>695080.42</v>
      </c>
      <c r="AE75" s="18">
        <f t="shared" si="254"/>
        <v>0.58676072857142858</v>
      </c>
      <c r="AF75" s="18">
        <f t="shared" si="255"/>
        <v>0.59091365284034325</v>
      </c>
      <c r="AG75" s="22">
        <v>1840000</v>
      </c>
      <c r="AH75" s="22">
        <v>1851805.26</v>
      </c>
      <c r="AI75" s="22">
        <v>1106987.3400000001</v>
      </c>
      <c r="AJ75" s="18">
        <f t="shared" si="256"/>
        <v>1.006415902173913</v>
      </c>
      <c r="AK75" s="18">
        <f t="shared" si="257"/>
        <v>1.6728332773887007</v>
      </c>
      <c r="AL75" s="22">
        <v>0</v>
      </c>
      <c r="AM75" s="22">
        <v>0</v>
      </c>
      <c r="AN75" s="22">
        <v>0</v>
      </c>
      <c r="AO75" s="18" t="str">
        <f t="shared" si="196"/>
        <v xml:space="preserve"> </v>
      </c>
      <c r="AP75" s="18" t="str">
        <f t="shared" si="258"/>
        <v xml:space="preserve"> </v>
      </c>
      <c r="AQ75" s="7">
        <v>2106732.81</v>
      </c>
      <c r="AR75" s="7">
        <v>2227926.54</v>
      </c>
      <c r="AS75" s="7">
        <v>1325060.79</v>
      </c>
      <c r="AT75" s="18">
        <f t="shared" si="259"/>
        <v>1.0575268631241377</v>
      </c>
      <c r="AU75" s="18">
        <f t="shared" si="260"/>
        <v>1.6813768521518171</v>
      </c>
      <c r="AV75" s="22">
        <v>350000</v>
      </c>
      <c r="AW75" s="22">
        <v>421249.51</v>
      </c>
      <c r="AX75" s="22">
        <v>523005.9</v>
      </c>
      <c r="AY75" s="18">
        <f t="shared" si="261"/>
        <v>1.2035700285714286</v>
      </c>
      <c r="AZ75" s="18">
        <f t="shared" si="262"/>
        <v>0.80543930766364202</v>
      </c>
      <c r="BA75" s="22">
        <v>0</v>
      </c>
      <c r="BB75" s="22">
        <v>0</v>
      </c>
      <c r="BC75" s="22"/>
      <c r="BD75" s="18" t="str">
        <f t="shared" si="263"/>
        <v xml:space="preserve"> </v>
      </c>
      <c r="BE75" s="18" t="str">
        <f t="shared" si="264"/>
        <v xml:space="preserve"> </v>
      </c>
      <c r="BF75" s="22">
        <v>0</v>
      </c>
      <c r="BG75" s="22">
        <v>0</v>
      </c>
      <c r="BH75" s="22"/>
      <c r="BI75" s="18" t="str">
        <f t="shared" si="265"/>
        <v xml:space="preserve"> </v>
      </c>
      <c r="BJ75" s="18" t="str">
        <f t="shared" si="266"/>
        <v xml:space="preserve"> </v>
      </c>
      <c r="BK75" s="22">
        <v>0</v>
      </c>
      <c r="BL75" s="22">
        <v>0</v>
      </c>
      <c r="BM75" s="22"/>
      <c r="BN75" s="18" t="str">
        <f t="shared" si="267"/>
        <v xml:space="preserve"> </v>
      </c>
      <c r="BO75" s="18" t="str">
        <f t="shared" si="268"/>
        <v xml:space="preserve"> </v>
      </c>
      <c r="BP75" s="22">
        <v>90000</v>
      </c>
      <c r="BQ75" s="22">
        <v>95146.67</v>
      </c>
      <c r="BR75" s="22">
        <v>79422.58</v>
      </c>
      <c r="BS75" s="18">
        <f t="shared" si="269"/>
        <v>1.0571852222222222</v>
      </c>
      <c r="BT75" s="18">
        <f>IF(BR75=0," ",IF(BQ75/BR75*100&gt;200,"св.200",BQ75/BR75))</f>
        <v>1.1979800958367255</v>
      </c>
      <c r="BU75" s="22">
        <v>708354.96</v>
      </c>
      <c r="BV75" s="22">
        <v>708694.45</v>
      </c>
      <c r="BW75" s="22">
        <v>490722</v>
      </c>
      <c r="BX75" s="18">
        <f>IF(BV75&lt;=0," ",IF(BU75&lt;=0," ",IF(BV75/BU75*100&gt;200,"СВ.200",BV75/BU75)))</f>
        <v>1.0004792653671826</v>
      </c>
      <c r="BY75" s="18">
        <f>IF(BW75=0," ",IF(BV75/BW75*100&gt;200,"св.200",BV75/BW75))</f>
        <v>1.44418723839567</v>
      </c>
      <c r="BZ75" s="22">
        <v>774562.5</v>
      </c>
      <c r="CA75" s="22">
        <v>774562.5</v>
      </c>
      <c r="CB75" s="22">
        <v>110000</v>
      </c>
      <c r="CC75" s="18">
        <f t="shared" si="194"/>
        <v>1</v>
      </c>
      <c r="CD75" s="18" t="str">
        <f t="shared" si="273"/>
        <v>св.200</v>
      </c>
      <c r="CE75" s="17">
        <v>72300</v>
      </c>
      <c r="CF75" s="17">
        <v>116758.06</v>
      </c>
      <c r="CG75" s="17">
        <v>122430.31</v>
      </c>
      <c r="CH75" s="18">
        <f t="shared" si="274"/>
        <v>1.6149109266943291</v>
      </c>
      <c r="CI75" s="18">
        <f t="shared" si="289"/>
        <v>0.95366956107519452</v>
      </c>
      <c r="CJ75" s="22">
        <v>72300</v>
      </c>
      <c r="CK75" s="22">
        <v>116758.06</v>
      </c>
      <c r="CL75" s="22">
        <v>122430.31</v>
      </c>
      <c r="CM75" s="18">
        <f t="shared" si="275"/>
        <v>1.6149109266943291</v>
      </c>
      <c r="CN75" s="18">
        <f t="shared" si="290"/>
        <v>0.95366956107519452</v>
      </c>
      <c r="CO75" s="22">
        <v>0</v>
      </c>
      <c r="CP75" s="22">
        <v>0</v>
      </c>
      <c r="CQ75" s="22"/>
      <c r="CR75" s="18" t="str">
        <f t="shared" si="276"/>
        <v xml:space="preserve"> </v>
      </c>
      <c r="CS75" s="18" t="str">
        <f t="shared" si="277"/>
        <v xml:space="preserve"> </v>
      </c>
      <c r="CT75" s="22">
        <v>0</v>
      </c>
      <c r="CU75" s="22">
        <v>0</v>
      </c>
      <c r="CV75" s="22"/>
      <c r="CW75" s="18" t="str">
        <f t="shared" si="291"/>
        <v xml:space="preserve"> </v>
      </c>
      <c r="CX75" s="18" t="str">
        <f t="shared" si="292"/>
        <v xml:space="preserve"> </v>
      </c>
      <c r="CY75" s="22">
        <v>0</v>
      </c>
      <c r="CZ75" s="22">
        <v>0</v>
      </c>
      <c r="DA75" s="22"/>
      <c r="DB75" s="18" t="str">
        <f t="shared" si="278"/>
        <v xml:space="preserve"> </v>
      </c>
      <c r="DC75" s="18" t="str">
        <f t="shared" si="279"/>
        <v xml:space="preserve"> </v>
      </c>
      <c r="DD75" s="22">
        <v>15.35</v>
      </c>
      <c r="DE75" s="22">
        <v>15.35</v>
      </c>
      <c r="DF75" s="22">
        <v>1000</v>
      </c>
      <c r="DG75" s="18">
        <f t="shared" si="280"/>
        <v>1</v>
      </c>
      <c r="DH75" s="18">
        <f t="shared" si="281"/>
        <v>1.5349999999999999E-2</v>
      </c>
      <c r="DI75" s="45">
        <v>0</v>
      </c>
      <c r="DJ75" s="22">
        <v>-1520</v>
      </c>
      <c r="DK75" s="18">
        <f t="shared" si="282"/>
        <v>0</v>
      </c>
      <c r="DL75" s="22">
        <v>0</v>
      </c>
      <c r="DM75" s="22">
        <v>0</v>
      </c>
      <c r="DN75" s="22"/>
      <c r="DO75" s="18" t="str">
        <f t="shared" si="283"/>
        <v xml:space="preserve"> </v>
      </c>
      <c r="DP75" s="18" t="str">
        <f t="shared" si="284"/>
        <v xml:space="preserve"> </v>
      </c>
      <c r="DQ75" s="38">
        <v>111500</v>
      </c>
      <c r="DR75" s="38">
        <v>111500</v>
      </c>
      <c r="DS75" s="22"/>
      <c r="DT75" s="18">
        <f t="shared" si="286"/>
        <v>1</v>
      </c>
      <c r="DU75" s="18" t="str">
        <f t="shared" si="244"/>
        <v xml:space="preserve"> </v>
      </c>
    </row>
    <row r="76" spans="1:125" s="13" customFormat="1" ht="15.75" customHeight="1" outlineLevel="1" x14ac:dyDescent="0.25">
      <c r="A76" s="12">
        <v>61</v>
      </c>
      <c r="B76" s="6" t="s">
        <v>59</v>
      </c>
      <c r="C76" s="17">
        <v>2508594.8199999998</v>
      </c>
      <c r="D76" s="17">
        <v>2313800.12</v>
      </c>
      <c r="E76" s="17">
        <v>2052399.52</v>
      </c>
      <c r="F76" s="18">
        <f t="shared" si="287"/>
        <v>0.92234907827801393</v>
      </c>
      <c r="G76" s="18">
        <f t="shared" si="285"/>
        <v>1.1273634092449993</v>
      </c>
      <c r="H76" s="11">
        <v>1596689.1</v>
      </c>
      <c r="I76" s="11">
        <v>1401894.4</v>
      </c>
      <c r="J76" s="11">
        <v>1407632.38</v>
      </c>
      <c r="K76" s="18">
        <f t="shared" ref="K76:K78" si="297">IF(I76&lt;=0," ",IF(I76/H76*100&gt;200,"СВ.200",I76/H76))</f>
        <v>0.87800085815078199</v>
      </c>
      <c r="L76" s="18">
        <f t="shared" ref="L76:L78" si="298">IF(J76=0," ",IF(I76/J76*100&gt;200,"св.200",I76/J76))</f>
        <v>0.99592366580825598</v>
      </c>
      <c r="M76" s="22">
        <v>120038.87</v>
      </c>
      <c r="N76" s="22">
        <v>120038.87</v>
      </c>
      <c r="O76" s="22">
        <v>106332.15</v>
      </c>
      <c r="P76" s="18">
        <f t="shared" ref="P76:P78" si="299">IF(N76&lt;=0," ",IF(M76&lt;=0," ",IF(N76/M76*100&gt;200,"СВ.200",N76/M76)))</f>
        <v>1</v>
      </c>
      <c r="Q76" s="18">
        <f t="shared" ref="Q76:Q78" si="300">IF(O76=0," ",IF(N76/O76*100&gt;200,"св.200",N76/O76))</f>
        <v>1.1289047574040401</v>
      </c>
      <c r="R76" s="22">
        <v>0</v>
      </c>
      <c r="S76" s="22">
        <v>0</v>
      </c>
      <c r="T76" s="22">
        <v>0</v>
      </c>
      <c r="U76" s="18" t="str">
        <f t="shared" ref="U76:U78" si="301">IF(S76&lt;=0," ",IF(R76&lt;=0," ",IF(S76/R76*100&gt;200,"СВ.200",S76/R76)))</f>
        <v xml:space="preserve"> </v>
      </c>
      <c r="V76" s="18" t="str">
        <f t="shared" ref="V76:V78" si="302">IF(S76=0," ",IF(S76/T76*100&gt;200,"св.200",S76/T76))</f>
        <v xml:space="preserve"> </v>
      </c>
      <c r="W76" s="22">
        <v>33843.14</v>
      </c>
      <c r="X76" s="22">
        <v>33843.14</v>
      </c>
      <c r="Y76" s="22">
        <v>31082.1</v>
      </c>
      <c r="Z76" s="18">
        <f t="shared" ref="Z76:Z78" si="303">IF(X76&lt;=0," ",IF(W76&lt;=0," ",IF(X76/W76*100&gt;200,"СВ.200",X76/W76)))</f>
        <v>1</v>
      </c>
      <c r="AA76" s="18">
        <f t="shared" si="253"/>
        <v>1.0888305487724446</v>
      </c>
      <c r="AB76" s="22">
        <v>34920.6</v>
      </c>
      <c r="AC76" s="22">
        <v>34920.6</v>
      </c>
      <c r="AD76" s="22">
        <v>36394.730000000003</v>
      </c>
      <c r="AE76" s="18">
        <f t="shared" ref="AE76:AE78" si="304">IF(AC76&lt;=0," ",IF(AB76&lt;=0," ",IF(AC76/AB76*100&gt;200,"СВ.200",AC76/AB76)))</f>
        <v>1</v>
      </c>
      <c r="AF76" s="18">
        <f t="shared" ref="AF76:AF78" si="305">IF(AD76=0," ",IF(AC76/AD76*100&gt;200,"св.200",AC76/AD76))</f>
        <v>0.95949605890742962</v>
      </c>
      <c r="AG76" s="22">
        <v>1407886.49</v>
      </c>
      <c r="AH76" s="22">
        <v>1213091.79</v>
      </c>
      <c r="AI76" s="22">
        <v>1233823.3999999999</v>
      </c>
      <c r="AJ76" s="18">
        <f t="shared" ref="AJ76:AJ78" si="306">IF(AH76&lt;=0," ",IF(AG76&lt;=0," ",IF(AH76/AG76*100&gt;200,"СВ.200",AH76/AG76)))</f>
        <v>0.86164033721212852</v>
      </c>
      <c r="AK76" s="18">
        <f t="shared" ref="AK76:AK78" si="307">IF(AI76=0," ",IF(AH76/AI76*100&gt;200,"св.200",AH76/AI76))</f>
        <v>0.98319726307670952</v>
      </c>
      <c r="AL76" s="22">
        <v>0</v>
      </c>
      <c r="AM76" s="22">
        <v>0</v>
      </c>
      <c r="AN76" s="22">
        <v>0</v>
      </c>
      <c r="AO76" s="18" t="str">
        <f t="shared" ref="AO76:AO78" si="308">IF(AM76&lt;=0," ",IF(AL76&lt;=0," ",IF(AM76/AL76*100&gt;200,"СВ.200",AM76/AL76)))</f>
        <v xml:space="preserve"> </v>
      </c>
      <c r="AP76" s="18" t="str">
        <f t="shared" ref="AP76:AP78" si="309">IF(AN76=0," ",IF(AM76/AN76*100&gt;200,"св.200",AM76/AN76))</f>
        <v xml:space="preserve"> </v>
      </c>
      <c r="AQ76" s="7">
        <v>911905.72</v>
      </c>
      <c r="AR76" s="7">
        <v>911905.72</v>
      </c>
      <c r="AS76" s="7">
        <v>644767.14</v>
      </c>
      <c r="AT76" s="18">
        <f>IF(AR76&lt;=0," ",IF(AQ76&lt;=0," ",IF(AR76/AQ76*100&gt;200,"СВ.200",AR76/AQ76)))</f>
        <v>1</v>
      </c>
      <c r="AU76" s="18">
        <f>IF(AS76=0," ",IF(AR76/AS76*100&gt;200,"св.200",AR76/AS76))</f>
        <v>1.4143179194895075</v>
      </c>
      <c r="AV76" s="22">
        <v>38938.519999999997</v>
      </c>
      <c r="AW76" s="22">
        <v>38938.519999999997</v>
      </c>
      <c r="AX76" s="22">
        <v>0</v>
      </c>
      <c r="AY76" s="18">
        <f t="shared" ref="AY76:AY78" si="310">IF(AW76&lt;=0," ",IF(AV76&lt;=0," ",IF(AW76/AV76*100&gt;200,"СВ.200",AW76/AV76)))</f>
        <v>1</v>
      </c>
      <c r="AZ76" s="18" t="str">
        <f t="shared" ref="AZ76:AZ78" si="311">IF(AX76=0," ",IF(AW76/AX76*100&gt;200,"св.200",AW76/AX76))</f>
        <v xml:space="preserve"> </v>
      </c>
      <c r="BA76" s="22">
        <v>55068.11</v>
      </c>
      <c r="BB76" s="22">
        <v>55068.11</v>
      </c>
      <c r="BC76" s="22">
        <v>46242.35</v>
      </c>
      <c r="BD76" s="18">
        <f t="shared" ref="BD76:BD78" si="312">IF(BB76&lt;=0," ",IF(BA76&lt;=0," ",IF(BB76/BA76*100&gt;200,"СВ.200",BB76/BA76)))</f>
        <v>1</v>
      </c>
      <c r="BE76" s="18">
        <f t="shared" ref="BE76:BE78" si="313">IF(BC76=0," ",IF(BB76/BC76*100&gt;200,"св.200",BB76/BC76))</f>
        <v>1.1908588123224706</v>
      </c>
      <c r="BF76" s="22">
        <v>0</v>
      </c>
      <c r="BG76" s="22">
        <v>0</v>
      </c>
      <c r="BH76" s="22"/>
      <c r="BI76" s="18" t="str">
        <f t="shared" ref="BI76:BI78" si="314">IF(BG76&lt;=0," ",IF(BF76&lt;=0," ",IF(BG76/BF76*100&gt;200,"СВ.200",BG76/BF76)))</f>
        <v xml:space="preserve"> </v>
      </c>
      <c r="BJ76" s="18" t="str">
        <f>IF(BG76=0," ",IF(BG76/BH76*100&gt;200,"св.200",BG76/BH76))</f>
        <v xml:space="preserve"> </v>
      </c>
      <c r="BK76" s="22">
        <v>0</v>
      </c>
      <c r="BL76" s="22">
        <v>0</v>
      </c>
      <c r="BM76" s="22"/>
      <c r="BN76" s="18" t="str">
        <f t="shared" ref="BN76:BN78" si="315">IF(BL76&lt;=0," ",IF(BK76&lt;=0," ",IF(BL76/BK76*100&gt;200,"СВ.200",BL76/BK76)))</f>
        <v xml:space="preserve"> </v>
      </c>
      <c r="BO76" s="18" t="str">
        <f t="shared" ref="BO76:BO78" si="316">IF(BM76=0," ",IF(BL76/BM76*100&gt;200,"св.200",BL76/BM76))</f>
        <v xml:space="preserve"> </v>
      </c>
      <c r="BP76" s="22">
        <v>0</v>
      </c>
      <c r="BQ76" s="22">
        <v>0</v>
      </c>
      <c r="BR76" s="22"/>
      <c r="BS76" s="18" t="str">
        <f t="shared" ref="BS76:BS78" si="317">IF(BQ76&lt;=0," ",IF(BP76&lt;=0," ",IF(BQ76/BP76*100&gt;200,"СВ.200",BQ76/BP76)))</f>
        <v xml:space="preserve"> </v>
      </c>
      <c r="BT76" s="18" t="str">
        <f t="shared" ref="BT76:BT78" si="318">IF(BR76=0," ",IF(BQ76/BR76*100&gt;200,"св.200",BQ76/BR76))</f>
        <v xml:space="preserve"> </v>
      </c>
      <c r="BU76" s="22">
        <v>2916.09</v>
      </c>
      <c r="BV76" s="22">
        <v>2916.09</v>
      </c>
      <c r="BW76" s="22">
        <v>2125.79</v>
      </c>
      <c r="BX76" s="18">
        <f t="shared" ref="BX76:BX78" si="319">IF(BV76&lt;=0," ",IF(BU76&lt;=0," ",IF(BV76/BU76*100&gt;200,"СВ.200",BV76/BU76)))</f>
        <v>1</v>
      </c>
      <c r="BY76" s="18">
        <f t="shared" ref="BY76:BY78" si="320">IF(BW76=0," ",IF(BV76/BW76*100&gt;200,"св.200",BV76/BW76))</f>
        <v>1.3717676722536094</v>
      </c>
      <c r="BZ76" s="22">
        <v>0</v>
      </c>
      <c r="CA76" s="22">
        <v>0</v>
      </c>
      <c r="CB76" s="22">
        <v>117371</v>
      </c>
      <c r="CC76" s="18" t="str">
        <f t="shared" ref="CC76:CC78" si="321">IF(CA76&lt;=0," ",IF(BZ76&lt;=0," ",IF(CA76/BZ76*100&gt;200,"СВ.200",CA76/BZ76)))</f>
        <v xml:space="preserve"> </v>
      </c>
      <c r="CD76" s="18">
        <f t="shared" ref="CD76:CD78" si="322">IF(CB76=0," ",IF(CA76/CB76*100&gt;200,"св.200",CA76/CB76))</f>
        <v>0</v>
      </c>
      <c r="CE76" s="17">
        <v>814983</v>
      </c>
      <c r="CF76" s="17">
        <v>814983</v>
      </c>
      <c r="CG76" s="17">
        <v>479028</v>
      </c>
      <c r="CH76" s="18">
        <f t="shared" ref="CH76:CH78" si="323">IF(CF76&lt;=0," ",IF(CE76&lt;=0," ",IF(CF76/CE76*100&gt;200,"СВ.200",CF76/CE76)))</f>
        <v>1</v>
      </c>
      <c r="CI76" s="18">
        <f t="shared" ref="CI76:CI78" si="324">IF(CG76=0," ",IF(CF76/CG76*100&gt;200,"св.200",CF76/CG76))</f>
        <v>1.7013264360329667</v>
      </c>
      <c r="CJ76" s="22">
        <v>0</v>
      </c>
      <c r="CK76" s="22">
        <v>0</v>
      </c>
      <c r="CL76" s="22"/>
      <c r="CM76" s="18" t="str">
        <f t="shared" ref="CM76:CM78" si="325">IF(CK76&lt;=0," ",IF(CJ76&lt;=0," ",IF(CK76/CJ76*100&gt;200,"СВ.200",CK76/CJ76)))</f>
        <v xml:space="preserve"> </v>
      </c>
      <c r="CN76" s="18" t="str">
        <f t="shared" ref="CN76:CN78" si="326">IF(CL76=0," ",IF(CK76/CL76*100&gt;200,"св.200",CK76/CL76))</f>
        <v xml:space="preserve"> </v>
      </c>
      <c r="CO76" s="22">
        <v>814983</v>
      </c>
      <c r="CP76" s="22">
        <v>814983</v>
      </c>
      <c r="CQ76" s="22">
        <v>479028</v>
      </c>
      <c r="CR76" s="18">
        <f t="shared" ref="CR76:CR78" si="327">IF(CP76&lt;=0," ",IF(CO76&lt;=0," ",IF(CP76/CO76*100&gt;200,"СВ.200",CP76/CO76)))</f>
        <v>1</v>
      </c>
      <c r="CS76" s="18">
        <f t="shared" ref="CS76:CS78" si="328">IF(CQ76=0," ",IF(CP76/CQ76*100&gt;200,"св.200",CP76/CQ76))</f>
        <v>1.7013264360329667</v>
      </c>
      <c r="CT76" s="22">
        <v>0</v>
      </c>
      <c r="CU76" s="22">
        <v>0</v>
      </c>
      <c r="CV76" s="22"/>
      <c r="CW76" s="18" t="str">
        <f t="shared" si="291"/>
        <v xml:space="preserve"> </v>
      </c>
      <c r="CX76" s="18" t="str">
        <f t="shared" si="292"/>
        <v xml:space="preserve"> </v>
      </c>
      <c r="CY76" s="22">
        <v>0</v>
      </c>
      <c r="CZ76" s="22">
        <v>0</v>
      </c>
      <c r="DA76" s="22"/>
      <c r="DB76" s="18" t="str">
        <f t="shared" ref="DB76:DB78" si="329">IF(CZ76&lt;=0," ",IF(CY76&lt;=0," ",IF(CZ76/CY76*100&gt;200,"СВ.200",CZ76/CY76)))</f>
        <v xml:space="preserve"> </v>
      </c>
      <c r="DC76" s="18" t="str">
        <f t="shared" ref="DC76:DC78" si="330">IF(DA76=0," ",IF(CZ76/DA76*100&gt;200,"св.200",CZ76/DA76))</f>
        <v xml:space="preserve"> </v>
      </c>
      <c r="DD76" s="22">
        <v>0</v>
      </c>
      <c r="DE76" s="22">
        <v>0</v>
      </c>
      <c r="DF76" s="22"/>
      <c r="DG76" s="18" t="str">
        <f t="shared" ref="DG76:DG78" si="331">IF(DE76&lt;=0," ",IF(DD76&lt;=0," ",IF(DE76/DD76*100&gt;200,"СВ.200",DE76/DD76)))</f>
        <v xml:space="preserve"> </v>
      </c>
      <c r="DH76" s="18" t="str">
        <f t="shared" ref="DH76:DH78" si="332">IF(DF76=0," ",IF(DE76/DF76*100&gt;200,"св.200",DE76/DF76))</f>
        <v xml:space="preserve"> </v>
      </c>
      <c r="DI76" s="22">
        <v>0</v>
      </c>
      <c r="DJ76" s="22"/>
      <c r="DK76" s="18" t="str">
        <f t="shared" si="282"/>
        <v xml:space="preserve"> </v>
      </c>
      <c r="DL76" s="22">
        <v>0</v>
      </c>
      <c r="DM76" s="22">
        <v>0</v>
      </c>
      <c r="DN76" s="22"/>
      <c r="DO76" s="18" t="str">
        <f t="shared" ref="DO76:DO78" si="333">IF(DM76&lt;=0," ",IF(DL76&lt;=0," ",IF(DM76/DL76*100&gt;200,"СВ.200",DM76/DL76)))</f>
        <v xml:space="preserve"> </v>
      </c>
      <c r="DP76" s="18" t="str">
        <f t="shared" ref="DP76:DP78" si="334">IF(DN76=0," ",IF(DM76/DN76*100&gt;200,"св.200",DM76/DN76))</f>
        <v xml:space="preserve"> </v>
      </c>
      <c r="DQ76" s="38">
        <v>0</v>
      </c>
      <c r="DR76" s="38">
        <v>0</v>
      </c>
      <c r="DS76" s="22"/>
      <c r="DT76" s="18" t="str">
        <f t="shared" si="286"/>
        <v xml:space="preserve"> </v>
      </c>
      <c r="DU76" s="18" t="str">
        <f t="shared" si="244"/>
        <v xml:space="preserve"> </v>
      </c>
    </row>
    <row r="77" spans="1:125" s="13" customFormat="1" ht="15.75" customHeight="1" outlineLevel="1" x14ac:dyDescent="0.25">
      <c r="A77" s="12">
        <v>62</v>
      </c>
      <c r="B77" s="6" t="s">
        <v>92</v>
      </c>
      <c r="C77" s="17">
        <v>2001533.91</v>
      </c>
      <c r="D77" s="17">
        <v>2001533.91</v>
      </c>
      <c r="E77" s="17">
        <v>2207695.1799999997</v>
      </c>
      <c r="F77" s="18">
        <f t="shared" si="287"/>
        <v>1</v>
      </c>
      <c r="G77" s="18">
        <f t="shared" si="285"/>
        <v>0.90661696783701828</v>
      </c>
      <c r="H77" s="11">
        <v>1771647.67</v>
      </c>
      <c r="I77" s="11">
        <v>1771647.67</v>
      </c>
      <c r="J77" s="11">
        <v>1570504.7799999998</v>
      </c>
      <c r="K77" s="18">
        <f t="shared" si="297"/>
        <v>1</v>
      </c>
      <c r="L77" s="18">
        <f t="shared" si="298"/>
        <v>1.128075312193574</v>
      </c>
      <c r="M77" s="22">
        <v>797872.22</v>
      </c>
      <c r="N77" s="22">
        <v>797872.22</v>
      </c>
      <c r="O77" s="22">
        <v>621789.57999999996</v>
      </c>
      <c r="P77" s="18">
        <f t="shared" si="299"/>
        <v>1</v>
      </c>
      <c r="Q77" s="18">
        <f t="shared" si="300"/>
        <v>1.2831868620249314</v>
      </c>
      <c r="R77" s="22">
        <v>0</v>
      </c>
      <c r="S77" s="22">
        <v>0</v>
      </c>
      <c r="T77" s="22">
        <v>0</v>
      </c>
      <c r="U77" s="18" t="str">
        <f t="shared" si="301"/>
        <v xml:space="preserve"> </v>
      </c>
      <c r="V77" s="18" t="str">
        <f t="shared" si="302"/>
        <v xml:space="preserve"> </v>
      </c>
      <c r="W77" s="22">
        <v>0</v>
      </c>
      <c r="X77" s="22">
        <v>0</v>
      </c>
      <c r="Y77" s="22">
        <v>3739.29</v>
      </c>
      <c r="Z77" s="18" t="str">
        <f t="shared" si="303"/>
        <v xml:space="preserve"> </v>
      </c>
      <c r="AA77" s="18">
        <f t="shared" ref="AA77:AA78" si="335">IF(Y77=0," ",IF(X77/Y77*100&gt;200,"св.200",X77/Y77))</f>
        <v>0</v>
      </c>
      <c r="AB77" s="22">
        <v>94024.3</v>
      </c>
      <c r="AC77" s="22">
        <v>94024.3</v>
      </c>
      <c r="AD77" s="22">
        <v>105844.13</v>
      </c>
      <c r="AE77" s="18">
        <f t="shared" si="304"/>
        <v>1</v>
      </c>
      <c r="AF77" s="18">
        <f t="shared" si="305"/>
        <v>0.88832795923590657</v>
      </c>
      <c r="AG77" s="22">
        <v>879751.15</v>
      </c>
      <c r="AH77" s="22">
        <v>879751.15</v>
      </c>
      <c r="AI77" s="22">
        <v>839131.78</v>
      </c>
      <c r="AJ77" s="18">
        <f t="shared" si="306"/>
        <v>1</v>
      </c>
      <c r="AK77" s="18">
        <f t="shared" si="307"/>
        <v>1.0484064255080412</v>
      </c>
      <c r="AL77" s="22">
        <v>0</v>
      </c>
      <c r="AM77" s="22">
        <v>0</v>
      </c>
      <c r="AN77" s="22">
        <v>0</v>
      </c>
      <c r="AO77" s="18" t="str">
        <f t="shared" si="308"/>
        <v xml:space="preserve"> </v>
      </c>
      <c r="AP77" s="18" t="str">
        <f t="shared" si="309"/>
        <v xml:space="preserve"> </v>
      </c>
      <c r="AQ77" s="7">
        <v>229886.24</v>
      </c>
      <c r="AR77" s="7">
        <v>229886.24</v>
      </c>
      <c r="AS77" s="7">
        <v>637190.40000000002</v>
      </c>
      <c r="AT77" s="18">
        <f t="shared" si="259"/>
        <v>1</v>
      </c>
      <c r="AU77" s="18">
        <f t="shared" si="260"/>
        <v>0.36078107893653133</v>
      </c>
      <c r="AV77" s="22">
        <v>6744.24</v>
      </c>
      <c r="AW77" s="22">
        <v>6744.24</v>
      </c>
      <c r="AX77" s="22">
        <v>0</v>
      </c>
      <c r="AY77" s="18">
        <f t="shared" si="310"/>
        <v>1</v>
      </c>
      <c r="AZ77" s="18" t="str">
        <f t="shared" si="311"/>
        <v xml:space="preserve"> </v>
      </c>
      <c r="BA77" s="22">
        <v>0</v>
      </c>
      <c r="BB77" s="22">
        <v>0</v>
      </c>
      <c r="BC77" s="22"/>
      <c r="BD77" s="18" t="str">
        <f t="shared" si="312"/>
        <v xml:space="preserve"> </v>
      </c>
      <c r="BE77" s="18" t="str">
        <f t="shared" si="313"/>
        <v xml:space="preserve"> </v>
      </c>
      <c r="BF77" s="22">
        <v>0</v>
      </c>
      <c r="BG77" s="22">
        <v>0</v>
      </c>
      <c r="BH77" s="22">
        <v>10684.4</v>
      </c>
      <c r="BI77" s="18" t="str">
        <f t="shared" si="314"/>
        <v xml:space="preserve"> </v>
      </c>
      <c r="BJ77" s="18">
        <f t="shared" ref="BJ77:BJ78" si="336">IF(BH77=0," ",IF(BG77/BH77*100&gt;200,"св.200",BG77/BH77))</f>
        <v>0</v>
      </c>
      <c r="BK77" s="22">
        <v>0</v>
      </c>
      <c r="BL77" s="22">
        <v>0</v>
      </c>
      <c r="BM77" s="22"/>
      <c r="BN77" s="18" t="str">
        <f t="shared" si="315"/>
        <v xml:space="preserve"> </v>
      </c>
      <c r="BO77" s="18" t="str">
        <f t="shared" si="316"/>
        <v xml:space="preserve"> </v>
      </c>
      <c r="BP77" s="22">
        <v>0</v>
      </c>
      <c r="BQ77" s="22">
        <v>0</v>
      </c>
      <c r="BR77" s="22"/>
      <c r="BS77" s="18" t="str">
        <f t="shared" si="317"/>
        <v xml:space="preserve"> </v>
      </c>
      <c r="BT77" s="18" t="str">
        <f t="shared" si="318"/>
        <v xml:space="preserve"> </v>
      </c>
      <c r="BU77" s="22">
        <v>0</v>
      </c>
      <c r="BV77" s="22">
        <v>0</v>
      </c>
      <c r="BW77" s="22">
        <v>40900</v>
      </c>
      <c r="BX77" s="18" t="str">
        <f t="shared" si="319"/>
        <v xml:space="preserve"> </v>
      </c>
      <c r="BY77" s="18">
        <f t="shared" si="320"/>
        <v>0</v>
      </c>
      <c r="BZ77" s="22">
        <v>0</v>
      </c>
      <c r="CA77" s="22">
        <v>0</v>
      </c>
      <c r="CB77" s="22"/>
      <c r="CC77" s="18" t="str">
        <f t="shared" si="321"/>
        <v xml:space="preserve"> </v>
      </c>
      <c r="CD77" s="18" t="str">
        <f>IF(CA77=0," ",IF(CA77/CB77*100&gt;200,"св.200",CA77/CB77))</f>
        <v xml:space="preserve"> </v>
      </c>
      <c r="CE77" s="17">
        <v>211554</v>
      </c>
      <c r="CF77" s="17">
        <v>211554</v>
      </c>
      <c r="CG77" s="17">
        <v>585606</v>
      </c>
      <c r="CH77" s="18">
        <f t="shared" si="323"/>
        <v>1</v>
      </c>
      <c r="CI77" s="18">
        <f t="shared" si="324"/>
        <v>0.36125654450261779</v>
      </c>
      <c r="CJ77" s="22">
        <v>0</v>
      </c>
      <c r="CK77" s="22">
        <v>0</v>
      </c>
      <c r="CL77" s="22"/>
      <c r="CM77" s="18" t="str">
        <f t="shared" si="325"/>
        <v xml:space="preserve"> </v>
      </c>
      <c r="CN77" s="18" t="str">
        <f t="shared" si="326"/>
        <v xml:space="preserve"> </v>
      </c>
      <c r="CO77" s="22">
        <v>211554</v>
      </c>
      <c r="CP77" s="22">
        <v>211554</v>
      </c>
      <c r="CQ77" s="22">
        <v>585606</v>
      </c>
      <c r="CR77" s="18">
        <f t="shared" si="327"/>
        <v>1</v>
      </c>
      <c r="CS77" s="18">
        <f t="shared" si="328"/>
        <v>0.36125654450261779</v>
      </c>
      <c r="CT77" s="22">
        <v>0</v>
      </c>
      <c r="CU77" s="22">
        <v>0</v>
      </c>
      <c r="CV77" s="22"/>
      <c r="CW77" s="18" t="str">
        <f t="shared" si="291"/>
        <v xml:space="preserve"> </v>
      </c>
      <c r="CX77" s="18" t="str">
        <f t="shared" si="292"/>
        <v xml:space="preserve"> </v>
      </c>
      <c r="CY77" s="22">
        <v>0</v>
      </c>
      <c r="CZ77" s="22">
        <v>0</v>
      </c>
      <c r="DA77" s="22"/>
      <c r="DB77" s="18" t="str">
        <f t="shared" si="329"/>
        <v xml:space="preserve"> </v>
      </c>
      <c r="DC77" s="18" t="str">
        <f t="shared" si="330"/>
        <v xml:space="preserve"> </v>
      </c>
      <c r="DD77" s="22">
        <v>0</v>
      </c>
      <c r="DE77" s="22">
        <v>0</v>
      </c>
      <c r="DF77" s="22"/>
      <c r="DG77" s="18" t="str">
        <f t="shared" si="331"/>
        <v xml:space="preserve"> </v>
      </c>
      <c r="DH77" s="18" t="str">
        <f t="shared" si="332"/>
        <v xml:space="preserve"> </v>
      </c>
      <c r="DI77" s="22">
        <v>0</v>
      </c>
      <c r="DJ77" s="22"/>
      <c r="DK77" s="18" t="str">
        <f>IF(DI77=0," ",IF(DI77/DJ77*100&gt;200,"св.200",DI77/DJ77))</f>
        <v xml:space="preserve"> </v>
      </c>
      <c r="DL77" s="22">
        <v>0</v>
      </c>
      <c r="DM77" s="22">
        <v>0</v>
      </c>
      <c r="DN77" s="22"/>
      <c r="DO77" s="18" t="str">
        <f t="shared" si="333"/>
        <v xml:space="preserve"> </v>
      </c>
      <c r="DP77" s="18" t="str">
        <f t="shared" si="334"/>
        <v xml:space="preserve"> </v>
      </c>
      <c r="DQ77" s="38">
        <v>11588</v>
      </c>
      <c r="DR77" s="38">
        <v>11588</v>
      </c>
      <c r="DS77" s="22"/>
      <c r="DT77" s="18">
        <f t="shared" si="286"/>
        <v>1</v>
      </c>
      <c r="DU77" s="18" t="str">
        <f t="shared" si="244"/>
        <v xml:space="preserve"> </v>
      </c>
    </row>
    <row r="78" spans="1:125" s="13" customFormat="1" ht="15.75" customHeight="1" outlineLevel="1" x14ac:dyDescent="0.25">
      <c r="A78" s="12">
        <v>63</v>
      </c>
      <c r="B78" s="6" t="s">
        <v>18</v>
      </c>
      <c r="C78" s="17">
        <v>1291444</v>
      </c>
      <c r="D78" s="17">
        <v>1282344.23</v>
      </c>
      <c r="E78" s="17">
        <v>899139.03</v>
      </c>
      <c r="F78" s="18">
        <f t="shared" si="287"/>
        <v>0.99295380210059436</v>
      </c>
      <c r="G78" s="18">
        <f t="shared" si="285"/>
        <v>1.4261912643253847</v>
      </c>
      <c r="H78" s="11">
        <v>823942.72</v>
      </c>
      <c r="I78" s="11">
        <v>814842.95000000007</v>
      </c>
      <c r="J78" s="11">
        <v>880935.03</v>
      </c>
      <c r="K78" s="18">
        <f t="shared" si="297"/>
        <v>0.98895582207462196</v>
      </c>
      <c r="L78" s="18">
        <f t="shared" si="298"/>
        <v>0.92497508017134933</v>
      </c>
      <c r="M78" s="22">
        <v>249626.23999999999</v>
      </c>
      <c r="N78" s="22">
        <v>248184.54</v>
      </c>
      <c r="O78" s="22">
        <v>186799.52</v>
      </c>
      <c r="P78" s="18">
        <f t="shared" si="299"/>
        <v>0.99422456549439686</v>
      </c>
      <c r="Q78" s="18">
        <f t="shared" si="300"/>
        <v>1.328614441835825</v>
      </c>
      <c r="R78" s="22">
        <v>0</v>
      </c>
      <c r="S78" s="22">
        <v>0</v>
      </c>
      <c r="T78" s="22">
        <v>0</v>
      </c>
      <c r="U78" s="18" t="str">
        <f t="shared" si="301"/>
        <v xml:space="preserve"> </v>
      </c>
      <c r="V78" s="18" t="str">
        <f t="shared" si="302"/>
        <v xml:space="preserve"> </v>
      </c>
      <c r="W78" s="22">
        <v>1000</v>
      </c>
      <c r="X78" s="22">
        <v>-1500</v>
      </c>
      <c r="Y78" s="22"/>
      <c r="Z78" s="18" t="str">
        <f t="shared" si="303"/>
        <v xml:space="preserve"> </v>
      </c>
      <c r="AA78" s="18" t="str">
        <f t="shared" si="335"/>
        <v xml:space="preserve"> </v>
      </c>
      <c r="AB78" s="22">
        <v>49807.34</v>
      </c>
      <c r="AC78" s="22">
        <v>48472.91</v>
      </c>
      <c r="AD78" s="22">
        <v>57771.68</v>
      </c>
      <c r="AE78" s="18">
        <f t="shared" si="304"/>
        <v>0.97320816570409119</v>
      </c>
      <c r="AF78" s="18">
        <f t="shared" si="305"/>
        <v>0.83904276282081469</v>
      </c>
      <c r="AG78" s="22">
        <v>523509.14</v>
      </c>
      <c r="AH78" s="22">
        <v>519685.5</v>
      </c>
      <c r="AI78" s="22">
        <v>636363.82999999996</v>
      </c>
      <c r="AJ78" s="18">
        <f t="shared" si="306"/>
        <v>0.99269613516203359</v>
      </c>
      <c r="AK78" s="18">
        <f t="shared" si="307"/>
        <v>0.81664839436270287</v>
      </c>
      <c r="AL78" s="22">
        <v>0</v>
      </c>
      <c r="AM78" s="22">
        <v>0</v>
      </c>
      <c r="AN78" s="22">
        <v>0</v>
      </c>
      <c r="AO78" s="18" t="str">
        <f t="shared" si="308"/>
        <v xml:space="preserve"> </v>
      </c>
      <c r="AP78" s="18" t="str">
        <f t="shared" si="309"/>
        <v xml:space="preserve"> </v>
      </c>
      <c r="AQ78" s="7">
        <v>467501.28</v>
      </c>
      <c r="AR78" s="7">
        <v>467501.28</v>
      </c>
      <c r="AS78" s="7">
        <v>18204</v>
      </c>
      <c r="AT78" s="18">
        <f t="shared" ref="AT78" si="337">IF(AR78&lt;=0," ",IF(AQ78&lt;=0," ",IF(AR78/AQ78*100&gt;200,"СВ.200",AR78/AQ78)))</f>
        <v>1</v>
      </c>
      <c r="AU78" s="18" t="str">
        <f t="shared" ref="AU78" si="338">IF(AS78=0," ",IF(AR78/AS78*100&gt;200,"св.200",AR78/AS78))</f>
        <v>св.200</v>
      </c>
      <c r="AV78" s="22">
        <v>11057.28</v>
      </c>
      <c r="AW78" s="22">
        <v>11057.28</v>
      </c>
      <c r="AX78" s="22">
        <v>0</v>
      </c>
      <c r="AY78" s="18">
        <f t="shared" si="310"/>
        <v>1</v>
      </c>
      <c r="AZ78" s="18" t="str">
        <f t="shared" si="311"/>
        <v xml:space="preserve"> </v>
      </c>
      <c r="BA78" s="22">
        <v>0</v>
      </c>
      <c r="BB78" s="22">
        <v>0</v>
      </c>
      <c r="BC78" s="22"/>
      <c r="BD78" s="18" t="str">
        <f t="shared" si="312"/>
        <v xml:space="preserve"> </v>
      </c>
      <c r="BE78" s="18" t="str">
        <f t="shared" si="313"/>
        <v xml:space="preserve"> </v>
      </c>
      <c r="BF78" s="22">
        <v>18204</v>
      </c>
      <c r="BG78" s="22">
        <v>18204</v>
      </c>
      <c r="BH78" s="22">
        <v>18204</v>
      </c>
      <c r="BI78" s="18">
        <f t="shared" si="314"/>
        <v>1</v>
      </c>
      <c r="BJ78" s="18">
        <f t="shared" si="336"/>
        <v>1</v>
      </c>
      <c r="BK78" s="22">
        <v>0</v>
      </c>
      <c r="BL78" s="22">
        <v>0</v>
      </c>
      <c r="BM78" s="22"/>
      <c r="BN78" s="18" t="str">
        <f t="shared" si="315"/>
        <v xml:space="preserve"> </v>
      </c>
      <c r="BO78" s="18" t="str">
        <f t="shared" si="316"/>
        <v xml:space="preserve"> </v>
      </c>
      <c r="BP78" s="22">
        <v>0</v>
      </c>
      <c r="BQ78" s="22">
        <v>0</v>
      </c>
      <c r="BR78" s="22"/>
      <c r="BS78" s="18" t="str">
        <f t="shared" si="317"/>
        <v xml:space="preserve"> </v>
      </c>
      <c r="BT78" s="18" t="str">
        <f t="shared" si="318"/>
        <v xml:space="preserve"> </v>
      </c>
      <c r="BU78" s="22">
        <v>0</v>
      </c>
      <c r="BV78" s="22">
        <v>0</v>
      </c>
      <c r="BW78" s="22"/>
      <c r="BX78" s="18" t="str">
        <f t="shared" si="319"/>
        <v xml:space="preserve"> </v>
      </c>
      <c r="BY78" s="18" t="str">
        <f t="shared" si="320"/>
        <v xml:space="preserve"> </v>
      </c>
      <c r="BZ78" s="22">
        <v>0</v>
      </c>
      <c r="CA78" s="22">
        <v>0</v>
      </c>
      <c r="CB78" s="22">
        <v>0</v>
      </c>
      <c r="CC78" s="18" t="str">
        <f t="shared" si="321"/>
        <v xml:space="preserve"> </v>
      </c>
      <c r="CD78" s="18" t="str">
        <f t="shared" si="322"/>
        <v xml:space="preserve"> </v>
      </c>
      <c r="CE78" s="17">
        <v>438240</v>
      </c>
      <c r="CF78" s="17">
        <v>438240</v>
      </c>
      <c r="CG78" s="17">
        <v>0</v>
      </c>
      <c r="CH78" s="18">
        <f t="shared" si="323"/>
        <v>1</v>
      </c>
      <c r="CI78" s="18" t="str">
        <f t="shared" si="324"/>
        <v xml:space="preserve"> </v>
      </c>
      <c r="CJ78" s="22">
        <v>0</v>
      </c>
      <c r="CK78" s="22">
        <v>0</v>
      </c>
      <c r="CL78" s="22"/>
      <c r="CM78" s="18" t="str">
        <f t="shared" si="325"/>
        <v xml:space="preserve"> </v>
      </c>
      <c r="CN78" s="18" t="str">
        <f t="shared" si="326"/>
        <v xml:space="preserve"> </v>
      </c>
      <c r="CO78" s="22">
        <v>438240</v>
      </c>
      <c r="CP78" s="22">
        <v>438240</v>
      </c>
      <c r="CQ78" s="22"/>
      <c r="CR78" s="18">
        <f t="shared" si="327"/>
        <v>1</v>
      </c>
      <c r="CS78" s="18" t="str">
        <f t="shared" si="328"/>
        <v xml:space="preserve"> </v>
      </c>
      <c r="CT78" s="22">
        <v>0</v>
      </c>
      <c r="CU78" s="22">
        <v>0</v>
      </c>
      <c r="CV78" s="22"/>
      <c r="CW78" s="18" t="str">
        <f t="shared" si="291"/>
        <v xml:space="preserve"> </v>
      </c>
      <c r="CX78" s="18" t="str">
        <f t="shared" si="292"/>
        <v xml:space="preserve"> </v>
      </c>
      <c r="CY78" s="22">
        <v>0</v>
      </c>
      <c r="CZ78" s="22">
        <v>0</v>
      </c>
      <c r="DA78" s="22"/>
      <c r="DB78" s="18" t="str">
        <f t="shared" si="329"/>
        <v xml:space="preserve"> </v>
      </c>
      <c r="DC78" s="18" t="str">
        <f t="shared" si="330"/>
        <v xml:space="preserve"> </v>
      </c>
      <c r="DD78" s="22">
        <v>0</v>
      </c>
      <c r="DE78" s="22">
        <v>0</v>
      </c>
      <c r="DF78" s="22"/>
      <c r="DG78" s="18" t="str">
        <f t="shared" si="331"/>
        <v xml:space="preserve"> </v>
      </c>
      <c r="DH78" s="18" t="str">
        <f t="shared" si="332"/>
        <v xml:space="preserve"> </v>
      </c>
      <c r="DI78" s="22">
        <v>0</v>
      </c>
      <c r="DJ78" s="22"/>
      <c r="DK78" s="18" t="str">
        <f t="shared" si="282"/>
        <v xml:space="preserve"> </v>
      </c>
      <c r="DL78" s="22">
        <v>0</v>
      </c>
      <c r="DM78" s="22">
        <v>0</v>
      </c>
      <c r="DN78" s="22"/>
      <c r="DO78" s="18" t="str">
        <f t="shared" si="333"/>
        <v xml:space="preserve"> </v>
      </c>
      <c r="DP78" s="18" t="str">
        <f t="shared" si="334"/>
        <v xml:space="preserve"> </v>
      </c>
      <c r="DQ78" s="38">
        <v>0</v>
      </c>
      <c r="DR78" s="38">
        <v>0</v>
      </c>
      <c r="DS78" s="22"/>
      <c r="DT78" s="18" t="str">
        <f t="shared" si="286"/>
        <v xml:space="preserve"> </v>
      </c>
      <c r="DU78" s="18" t="str">
        <f t="shared" si="244"/>
        <v xml:space="preserve"> </v>
      </c>
    </row>
    <row r="79" spans="1:125" s="54" customFormat="1" ht="15.75" x14ac:dyDescent="0.2">
      <c r="A79" s="48"/>
      <c r="B79" s="49" t="s">
        <v>146</v>
      </c>
      <c r="C79" s="55">
        <f>SUM(C80:C82)</f>
        <v>19034228.440000001</v>
      </c>
      <c r="D79" s="55">
        <f t="shared" ref="D79" si="339">SUM(D80:D82)</f>
        <v>20036426.329999998</v>
      </c>
      <c r="E79" s="55">
        <v>19912574.290000003</v>
      </c>
      <c r="F79" s="51">
        <f t="shared" si="287"/>
        <v>1.0526524042284739</v>
      </c>
      <c r="G79" s="51">
        <f t="shared" si="285"/>
        <v>1.0062197904799377</v>
      </c>
      <c r="H79" s="50">
        <v>17530829.629999999</v>
      </c>
      <c r="I79" s="50">
        <v>18536182.960000001</v>
      </c>
      <c r="J79" s="50">
        <v>18866604.34</v>
      </c>
      <c r="K79" s="51">
        <f t="shared" si="246"/>
        <v>1.0573477326069938</v>
      </c>
      <c r="L79" s="51">
        <f t="shared" si="247"/>
        <v>0.98248644143665764</v>
      </c>
      <c r="M79" s="50">
        <f>SUM(M80:M82)</f>
        <v>14347529.970000001</v>
      </c>
      <c r="N79" s="50">
        <v>15032163.390000001</v>
      </c>
      <c r="O79" s="50">
        <v>14102116.020000001</v>
      </c>
      <c r="P79" s="51">
        <f t="shared" si="248"/>
        <v>1.047717859550148</v>
      </c>
      <c r="Q79" s="51">
        <f t="shared" si="249"/>
        <v>1.0659509089757155</v>
      </c>
      <c r="R79" s="50">
        <f>SUM(R80:R82)</f>
        <v>940370</v>
      </c>
      <c r="S79" s="50">
        <f>SUM(S80:S82)</f>
        <v>1085133.58</v>
      </c>
      <c r="T79" s="50">
        <f>SUM(T80:T82)</f>
        <v>914882.41</v>
      </c>
      <c r="U79" s="51">
        <f t="shared" si="250"/>
        <v>1.1539432138413603</v>
      </c>
      <c r="V79" s="51">
        <f t="shared" si="251"/>
        <v>1.1860907676648851</v>
      </c>
      <c r="W79" s="50">
        <f>SUM(W80:W82)</f>
        <v>2429.66</v>
      </c>
      <c r="X79" s="50">
        <f>SUM(X80:X82)</f>
        <v>2429.66</v>
      </c>
      <c r="Y79" s="50">
        <v>1048.27</v>
      </c>
      <c r="Z79" s="51">
        <f t="shared" si="252"/>
        <v>1</v>
      </c>
      <c r="AA79" s="51" t="str">
        <f t="shared" si="253"/>
        <v>св.200</v>
      </c>
      <c r="AB79" s="50">
        <v>445500</v>
      </c>
      <c r="AC79" s="50">
        <v>565905.93000000005</v>
      </c>
      <c r="AD79" s="50">
        <f>SUM(AD80:AD82)</f>
        <v>888017.92000000004</v>
      </c>
      <c r="AE79" s="51">
        <f t="shared" si="254"/>
        <v>1.2702714478114479</v>
      </c>
      <c r="AF79" s="51">
        <f t="shared" si="255"/>
        <v>0.63726859250768275</v>
      </c>
      <c r="AG79" s="50">
        <v>1795000</v>
      </c>
      <c r="AH79" s="50">
        <v>1850550.4</v>
      </c>
      <c r="AI79" s="50">
        <f>SUM(AI80:AI82)</f>
        <v>2960539.7199999997</v>
      </c>
      <c r="AJ79" s="51">
        <f t="shared" si="256"/>
        <v>1.0309472980501393</v>
      </c>
      <c r="AK79" s="51">
        <f t="shared" si="257"/>
        <v>0.62507197167413786</v>
      </c>
      <c r="AL79" s="50">
        <v>0</v>
      </c>
      <c r="AM79" s="50">
        <v>0</v>
      </c>
      <c r="AN79" s="50">
        <f>SUM(AN80:AN82)</f>
        <v>0</v>
      </c>
      <c r="AO79" s="51" t="str">
        <f t="shared" ref="AO79:AO83" si="340">IF(AM79&lt;=0," ",IF(AL79&lt;=0," ",IF(AM79/AL79*100&gt;200,"СВ.200",AM79/AL79)))</f>
        <v xml:space="preserve"> </v>
      </c>
      <c r="AP79" s="51" t="str">
        <f t="shared" si="258"/>
        <v xml:space="preserve"> </v>
      </c>
      <c r="AQ79" s="50">
        <v>1503398.81</v>
      </c>
      <c r="AR79" s="50">
        <v>1500243.37</v>
      </c>
      <c r="AS79" s="50">
        <v>1045969.9500000001</v>
      </c>
      <c r="AT79" s="51">
        <f t="shared" si="259"/>
        <v>0.9979011291089156</v>
      </c>
      <c r="AU79" s="51">
        <f t="shared" si="260"/>
        <v>1.4343082896406345</v>
      </c>
      <c r="AV79" s="50">
        <v>101857.48</v>
      </c>
      <c r="AW79" s="50">
        <v>108682.63</v>
      </c>
      <c r="AX79" s="50">
        <v>56026.31</v>
      </c>
      <c r="AY79" s="51">
        <f t="shared" si="261"/>
        <v>1.0670068609590577</v>
      </c>
      <c r="AZ79" s="51">
        <f t="shared" si="262"/>
        <v>1.939849866964289</v>
      </c>
      <c r="BA79" s="50">
        <v>215932.61000000002</v>
      </c>
      <c r="BB79" s="50">
        <v>176249.88999999998</v>
      </c>
      <c r="BC79" s="50">
        <v>1872.51</v>
      </c>
      <c r="BD79" s="51">
        <f t="shared" si="263"/>
        <v>0.81622636803213733</v>
      </c>
      <c r="BE79" s="51" t="str">
        <f t="shared" si="264"/>
        <v>св.200</v>
      </c>
      <c r="BF79" s="50">
        <v>0</v>
      </c>
      <c r="BG79" s="50">
        <v>0</v>
      </c>
      <c r="BH79" s="50">
        <v>0</v>
      </c>
      <c r="BI79" s="51" t="str">
        <f t="shared" si="265"/>
        <v xml:space="preserve"> </v>
      </c>
      <c r="BJ79" s="51" t="str">
        <f t="shared" si="266"/>
        <v xml:space="preserve"> </v>
      </c>
      <c r="BK79" s="50">
        <v>0</v>
      </c>
      <c r="BL79" s="50">
        <v>0</v>
      </c>
      <c r="BM79" s="50">
        <v>0</v>
      </c>
      <c r="BN79" s="51" t="str">
        <f t="shared" si="267"/>
        <v xml:space="preserve"> </v>
      </c>
      <c r="BO79" s="51" t="str">
        <f t="shared" si="268"/>
        <v xml:space="preserve"> </v>
      </c>
      <c r="BP79" s="50">
        <v>0</v>
      </c>
      <c r="BQ79" s="50">
        <v>0</v>
      </c>
      <c r="BR79" s="50">
        <v>0</v>
      </c>
      <c r="BS79" s="51" t="str">
        <f t="shared" si="269"/>
        <v xml:space="preserve"> </v>
      </c>
      <c r="BT79" s="51" t="str">
        <f t="shared" si="270"/>
        <v xml:space="preserve"> </v>
      </c>
      <c r="BU79" s="50">
        <v>802747.55</v>
      </c>
      <c r="BV79" s="50">
        <v>844928.35</v>
      </c>
      <c r="BW79" s="50">
        <v>673007.68</v>
      </c>
      <c r="BX79" s="51">
        <f t="shared" si="271"/>
        <v>1.0525455356419338</v>
      </c>
      <c r="BY79" s="51">
        <f t="shared" si="272"/>
        <v>1.2554512750879752</v>
      </c>
      <c r="BZ79" s="50">
        <v>0</v>
      </c>
      <c r="CA79" s="50">
        <v>0</v>
      </c>
      <c r="CB79" s="50">
        <v>0</v>
      </c>
      <c r="CC79" s="51" t="str">
        <f t="shared" ref="CC79:CC105" si="341">IF(CA79&lt;=0," ",IF(BZ79&lt;=0," ",IF(CA79/BZ79*100&gt;200,"СВ.200",CA79/BZ79)))</f>
        <v xml:space="preserve"> </v>
      </c>
      <c r="CD79" s="51" t="str">
        <f t="shared" si="273"/>
        <v xml:space="preserve"> </v>
      </c>
      <c r="CE79" s="55">
        <v>35768.85</v>
      </c>
      <c r="CF79" s="55">
        <v>36887.42</v>
      </c>
      <c r="CG79" s="55">
        <v>73826.55</v>
      </c>
      <c r="CH79" s="51">
        <f t="shared" si="274"/>
        <v>1.0312721823597908</v>
      </c>
      <c r="CI79" s="51">
        <f t="shared" si="289"/>
        <v>0.49964978723778908</v>
      </c>
      <c r="CJ79" s="50">
        <v>35768.85</v>
      </c>
      <c r="CK79" s="50">
        <v>36887.42</v>
      </c>
      <c r="CL79" s="50">
        <v>73826.55</v>
      </c>
      <c r="CM79" s="51">
        <f t="shared" si="275"/>
        <v>1.0312721823597908</v>
      </c>
      <c r="CN79" s="51">
        <f t="shared" si="290"/>
        <v>0.49964978723778908</v>
      </c>
      <c r="CO79" s="50">
        <v>0</v>
      </c>
      <c r="CP79" s="50">
        <v>0</v>
      </c>
      <c r="CQ79" s="50">
        <v>0</v>
      </c>
      <c r="CR79" s="51" t="str">
        <f t="shared" si="276"/>
        <v xml:space="preserve"> </v>
      </c>
      <c r="CS79" s="51" t="str">
        <f t="shared" si="277"/>
        <v xml:space="preserve"> </v>
      </c>
      <c r="CT79" s="50">
        <v>0</v>
      </c>
      <c r="CU79" s="50">
        <v>0</v>
      </c>
      <c r="CV79" s="50">
        <v>0</v>
      </c>
      <c r="CW79" s="53" t="str">
        <f t="shared" si="291"/>
        <v xml:space="preserve"> </v>
      </c>
      <c r="CX79" s="53" t="str">
        <f t="shared" si="292"/>
        <v xml:space="preserve"> </v>
      </c>
      <c r="CY79" s="50">
        <v>0</v>
      </c>
      <c r="CZ79" s="50">
        <v>0</v>
      </c>
      <c r="DA79" s="50">
        <v>0</v>
      </c>
      <c r="DB79" s="51" t="str">
        <f t="shared" si="278"/>
        <v xml:space="preserve"> </v>
      </c>
      <c r="DC79" s="51" t="str">
        <f t="shared" si="279"/>
        <v xml:space="preserve"> </v>
      </c>
      <c r="DD79" s="50">
        <v>0</v>
      </c>
      <c r="DE79" s="50">
        <v>0</v>
      </c>
      <c r="DF79" s="50">
        <v>0</v>
      </c>
      <c r="DG79" s="51" t="str">
        <f t="shared" si="280"/>
        <v xml:space="preserve"> </v>
      </c>
      <c r="DH79" s="51" t="str">
        <f t="shared" si="281"/>
        <v xml:space="preserve"> </v>
      </c>
      <c r="DI79" s="50">
        <v>0</v>
      </c>
      <c r="DJ79" s="50">
        <v>0</v>
      </c>
      <c r="DK79" s="51" t="str">
        <f t="shared" ref="DK79:DK81" si="342">IF(DI79=0," ",IF(DI79/DJ79*100&gt;200,"св.200",DI79/DJ79))</f>
        <v xml:space="preserve"> </v>
      </c>
      <c r="DL79" s="50">
        <v>281007.32</v>
      </c>
      <c r="DM79" s="50">
        <v>267410.08</v>
      </c>
      <c r="DN79" s="50">
        <v>205236.9</v>
      </c>
      <c r="DO79" s="51">
        <f t="shared" si="283"/>
        <v>0.95161250603720926</v>
      </c>
      <c r="DP79" s="51">
        <f t="shared" si="284"/>
        <v>1.3029337317022427</v>
      </c>
      <c r="DQ79" s="50">
        <v>66085</v>
      </c>
      <c r="DR79" s="50">
        <v>66085</v>
      </c>
      <c r="DS79" s="50">
        <v>36000</v>
      </c>
      <c r="DT79" s="51">
        <f t="shared" si="286"/>
        <v>1</v>
      </c>
      <c r="DU79" s="51">
        <f t="shared" si="244"/>
        <v>1.8356944444444445</v>
      </c>
    </row>
    <row r="80" spans="1:125" s="13" customFormat="1" ht="15.75" customHeight="1" outlineLevel="1" x14ac:dyDescent="0.25">
      <c r="A80" s="12">
        <v>64</v>
      </c>
      <c r="B80" s="6" t="s">
        <v>52</v>
      </c>
      <c r="C80" s="17">
        <v>17673190.600000001</v>
      </c>
      <c r="D80" s="17">
        <v>18619582.18</v>
      </c>
      <c r="E80" s="17">
        <v>18053805.73</v>
      </c>
      <c r="F80" s="18">
        <f t="shared" si="287"/>
        <v>1.053549559975888</v>
      </c>
      <c r="G80" s="18">
        <f t="shared" si="285"/>
        <v>1.0313383481832781</v>
      </c>
      <c r="H80" s="11">
        <v>16442249.4</v>
      </c>
      <c r="I80" s="11">
        <v>17355233.699999999</v>
      </c>
      <c r="J80" s="11">
        <v>17071171.300000001</v>
      </c>
      <c r="K80" s="18">
        <f t="shared" si="246"/>
        <v>1.0555267273831765</v>
      </c>
      <c r="L80" s="18">
        <f t="shared" si="247"/>
        <v>1.0166398892617285</v>
      </c>
      <c r="M80" s="22">
        <v>14156879.4</v>
      </c>
      <c r="N80" s="7">
        <v>14810887.640000001</v>
      </c>
      <c r="O80" s="7">
        <v>13890999.960000001</v>
      </c>
      <c r="P80" s="18">
        <f t="shared" si="248"/>
        <v>1.0461972036012399</v>
      </c>
      <c r="Q80" s="18">
        <f t="shared" si="249"/>
        <v>1.0662218474299094</v>
      </c>
      <c r="R80" s="22">
        <v>940370</v>
      </c>
      <c r="S80" s="7">
        <v>1085133.58</v>
      </c>
      <c r="T80" s="7">
        <v>914882.41</v>
      </c>
      <c r="U80" s="18">
        <f t="shared" si="250"/>
        <v>1.1539432138413603</v>
      </c>
      <c r="V80" s="18">
        <f t="shared" si="251"/>
        <v>1.1860907676648851</v>
      </c>
      <c r="W80" s="22">
        <v>0</v>
      </c>
      <c r="X80" s="7">
        <v>0</v>
      </c>
      <c r="Y80" s="7"/>
      <c r="Z80" s="18" t="str">
        <f t="shared" si="252"/>
        <v xml:space="preserve"> </v>
      </c>
      <c r="AA80" s="18" t="str">
        <f t="shared" si="253"/>
        <v xml:space="preserve"> </v>
      </c>
      <c r="AB80" s="22">
        <v>365000</v>
      </c>
      <c r="AC80" s="7">
        <v>468162.58</v>
      </c>
      <c r="AD80" s="7">
        <v>692028.77</v>
      </c>
      <c r="AE80" s="18">
        <f t="shared" si="254"/>
        <v>1.2826372054794521</v>
      </c>
      <c r="AF80" s="18">
        <f t="shared" si="255"/>
        <v>0.67650739433853302</v>
      </c>
      <c r="AG80" s="22">
        <v>980000</v>
      </c>
      <c r="AH80" s="7">
        <v>991049.9</v>
      </c>
      <c r="AI80" s="7">
        <v>1573260.16</v>
      </c>
      <c r="AJ80" s="18">
        <f t="shared" si="256"/>
        <v>1.0112754081632653</v>
      </c>
      <c r="AK80" s="18">
        <f t="shared" si="257"/>
        <v>0.62993389472215455</v>
      </c>
      <c r="AL80" s="22">
        <v>0</v>
      </c>
      <c r="AM80" s="7">
        <v>0</v>
      </c>
      <c r="AN80" s="7">
        <v>0</v>
      </c>
      <c r="AO80" s="18" t="str">
        <f t="shared" si="340"/>
        <v xml:space="preserve"> </v>
      </c>
      <c r="AP80" s="18" t="str">
        <f t="shared" si="258"/>
        <v xml:space="preserve"> </v>
      </c>
      <c r="AQ80" s="7">
        <v>1230941.2</v>
      </c>
      <c r="AR80" s="7">
        <v>1264348.48</v>
      </c>
      <c r="AS80" s="7">
        <v>982634.43</v>
      </c>
      <c r="AT80" s="18">
        <f t="shared" si="259"/>
        <v>1.027139622916188</v>
      </c>
      <c r="AU80" s="18">
        <f t="shared" si="260"/>
        <v>1.2866926309512683</v>
      </c>
      <c r="AV80" s="22">
        <v>101857.48</v>
      </c>
      <c r="AW80" s="7">
        <v>108682.63</v>
      </c>
      <c r="AX80" s="7">
        <v>56026.31</v>
      </c>
      <c r="AY80" s="18">
        <f t="shared" si="261"/>
        <v>1.0670068609590577</v>
      </c>
      <c r="AZ80" s="18">
        <f t="shared" si="262"/>
        <v>1.939849866964289</v>
      </c>
      <c r="BA80" s="22">
        <v>0</v>
      </c>
      <c r="BB80" s="7">
        <v>0</v>
      </c>
      <c r="BC80" s="7"/>
      <c r="BD80" s="18" t="str">
        <f t="shared" si="263"/>
        <v xml:space="preserve"> </v>
      </c>
      <c r="BE80" s="18" t="str">
        <f t="shared" si="264"/>
        <v xml:space="preserve"> </v>
      </c>
      <c r="BF80" s="22">
        <v>0</v>
      </c>
      <c r="BG80" s="7">
        <v>0</v>
      </c>
      <c r="BH80" s="7"/>
      <c r="BI80" s="18" t="str">
        <f t="shared" si="265"/>
        <v xml:space="preserve"> </v>
      </c>
      <c r="BJ80" s="18" t="str">
        <f t="shared" si="266"/>
        <v xml:space="preserve"> </v>
      </c>
      <c r="BK80" s="22">
        <v>0</v>
      </c>
      <c r="BL80" s="7">
        <v>0</v>
      </c>
      <c r="BM80" s="7"/>
      <c r="BN80" s="18"/>
      <c r="BO80" s="18" t="str">
        <f t="shared" si="268"/>
        <v xml:space="preserve"> </v>
      </c>
      <c r="BP80" s="22">
        <v>0</v>
      </c>
      <c r="BQ80" s="7">
        <v>0</v>
      </c>
      <c r="BR80" s="7"/>
      <c r="BS80" s="18" t="str">
        <f t="shared" si="269"/>
        <v xml:space="preserve"> </v>
      </c>
      <c r="BT80" s="18" t="str">
        <f t="shared" si="270"/>
        <v xml:space="preserve"> </v>
      </c>
      <c r="BU80" s="22">
        <v>780607.55</v>
      </c>
      <c r="BV80" s="7">
        <v>819668.35</v>
      </c>
      <c r="BW80" s="7">
        <v>673007.68</v>
      </c>
      <c r="BX80" s="18">
        <f t="shared" si="271"/>
        <v>1.0500389728487765</v>
      </c>
      <c r="BY80" s="18">
        <f t="shared" si="272"/>
        <v>1.2179182710069518</v>
      </c>
      <c r="BZ80" s="22">
        <v>0</v>
      </c>
      <c r="CA80" s="7">
        <v>0</v>
      </c>
      <c r="CB80" s="7"/>
      <c r="CC80" s="18" t="str">
        <f t="shared" si="341"/>
        <v xml:space="preserve"> </v>
      </c>
      <c r="CD80" s="18" t="str">
        <f t="shared" si="273"/>
        <v xml:space="preserve"> </v>
      </c>
      <c r="CE80" s="17">
        <v>35768.85</v>
      </c>
      <c r="CF80" s="17">
        <v>36887.42</v>
      </c>
      <c r="CG80" s="17">
        <v>73826.55</v>
      </c>
      <c r="CH80" s="18">
        <f t="shared" si="274"/>
        <v>1.0312721823597908</v>
      </c>
      <c r="CI80" s="18">
        <f t="shared" si="289"/>
        <v>0.49964978723778908</v>
      </c>
      <c r="CJ80" s="22">
        <v>35768.85</v>
      </c>
      <c r="CK80" s="7">
        <v>36887.42</v>
      </c>
      <c r="CL80" s="7">
        <v>73826.55</v>
      </c>
      <c r="CM80" s="18">
        <f t="shared" si="275"/>
        <v>1.0312721823597908</v>
      </c>
      <c r="CN80" s="18">
        <f t="shared" si="290"/>
        <v>0.49964978723778908</v>
      </c>
      <c r="CO80" s="22">
        <v>0</v>
      </c>
      <c r="CP80" s="7">
        <v>0</v>
      </c>
      <c r="CQ80" s="7"/>
      <c r="CR80" s="18" t="str">
        <f t="shared" si="276"/>
        <v xml:space="preserve"> </v>
      </c>
      <c r="CS80" s="18" t="str">
        <f t="shared" si="277"/>
        <v xml:space="preserve"> </v>
      </c>
      <c r="CT80" s="22">
        <v>0</v>
      </c>
      <c r="CU80" s="7">
        <v>0</v>
      </c>
      <c r="CV80" s="7"/>
      <c r="CW80" s="18" t="str">
        <f t="shared" si="291"/>
        <v xml:space="preserve"> </v>
      </c>
      <c r="CX80" s="18" t="str">
        <f t="shared" si="292"/>
        <v xml:space="preserve"> </v>
      </c>
      <c r="CY80" s="22">
        <v>0</v>
      </c>
      <c r="CZ80" s="7">
        <v>0</v>
      </c>
      <c r="DA80" s="7"/>
      <c r="DB80" s="18" t="str">
        <f t="shared" si="278"/>
        <v xml:space="preserve"> </v>
      </c>
      <c r="DC80" s="18" t="str">
        <f t="shared" si="279"/>
        <v xml:space="preserve"> </v>
      </c>
      <c r="DD80" s="22">
        <v>0</v>
      </c>
      <c r="DE80" s="7">
        <v>0</v>
      </c>
      <c r="DF80" s="7"/>
      <c r="DG80" s="18" t="str">
        <f t="shared" si="280"/>
        <v xml:space="preserve"> </v>
      </c>
      <c r="DH80" s="18" t="str">
        <f t="shared" si="281"/>
        <v xml:space="preserve"> </v>
      </c>
      <c r="DI80" s="7">
        <v>0</v>
      </c>
      <c r="DJ80" s="7"/>
      <c r="DK80" s="18" t="str">
        <f t="shared" si="342"/>
        <v xml:space="preserve"> </v>
      </c>
      <c r="DL80" s="22">
        <v>281007.32</v>
      </c>
      <c r="DM80" s="7">
        <v>267410.08</v>
      </c>
      <c r="DN80" s="7">
        <v>179773.89</v>
      </c>
      <c r="DO80" s="18">
        <f t="shared" si="283"/>
        <v>0.95161250603720926</v>
      </c>
      <c r="DP80" s="18">
        <f t="shared" si="284"/>
        <v>1.487480078447432</v>
      </c>
      <c r="DQ80" s="38">
        <v>31700</v>
      </c>
      <c r="DR80" s="38">
        <v>31700</v>
      </c>
      <c r="DS80" s="7"/>
      <c r="DT80" s="18">
        <f t="shared" si="286"/>
        <v>1</v>
      </c>
      <c r="DU80" s="18" t="str">
        <f t="shared" si="244"/>
        <v xml:space="preserve"> </v>
      </c>
    </row>
    <row r="81" spans="1:125" s="13" customFormat="1" ht="17.25" customHeight="1" outlineLevel="1" x14ac:dyDescent="0.25">
      <c r="A81" s="12">
        <v>65</v>
      </c>
      <c r="B81" s="6" t="s">
        <v>42</v>
      </c>
      <c r="C81" s="17">
        <v>252050.6</v>
      </c>
      <c r="D81" s="17">
        <v>325368.83</v>
      </c>
      <c r="E81" s="17">
        <v>350077.95999999996</v>
      </c>
      <c r="F81" s="18">
        <f t="shared" si="287"/>
        <v>1.2908869488904213</v>
      </c>
      <c r="G81" s="18">
        <f t="shared" si="285"/>
        <v>0.92941820730445313</v>
      </c>
      <c r="H81" s="11">
        <v>184500</v>
      </c>
      <c r="I81" s="11">
        <v>254698.23</v>
      </c>
      <c r="J81" s="11">
        <v>329003.96999999997</v>
      </c>
      <c r="K81" s="18">
        <f>IF(I81&lt;=0," ",IF(I81/H81*100&gt;200,"СВ.200",I81/H81))</f>
        <v>1.3804782113821139</v>
      </c>
      <c r="L81" s="18">
        <f>IF(J81=0," ",IF(I81/J81*100&gt;200,"св.200",I81/J81))</f>
        <v>0.77414941223961531</v>
      </c>
      <c r="M81" s="22">
        <v>55000</v>
      </c>
      <c r="N81" s="22">
        <v>83215.22</v>
      </c>
      <c r="O81" s="22">
        <v>79910.31</v>
      </c>
      <c r="P81" s="18">
        <f>IF(N81&lt;=0," ",IF(M81&lt;=0," ",IF(N81/M81*100&gt;200,"СВ.200",N81/M81)))</f>
        <v>1.513004</v>
      </c>
      <c r="Q81" s="18">
        <f>IF(O81=0," ",IF(N81/O81*100&gt;200,"св.200",N81/O81))</f>
        <v>1.0413577421987226</v>
      </c>
      <c r="R81" s="22">
        <v>0</v>
      </c>
      <c r="S81" s="22">
        <v>0</v>
      </c>
      <c r="T81" s="22">
        <v>0</v>
      </c>
      <c r="U81" s="18" t="str">
        <f>IF(S81&lt;=0," ",IF(R81&lt;=0," ",IF(S81/R81*100&gt;200,"СВ.200",S81/R81)))</f>
        <v xml:space="preserve"> </v>
      </c>
      <c r="V81" s="18" t="str">
        <f t="shared" ref="V81:V82" si="343">IF(S81=0," ",IF(S81/T81*100&gt;200,"св.200",S81/T81))</f>
        <v xml:space="preserve"> </v>
      </c>
      <c r="W81" s="22">
        <v>0</v>
      </c>
      <c r="X81" s="22">
        <v>0</v>
      </c>
      <c r="Y81" s="22">
        <v>898.27</v>
      </c>
      <c r="Z81" s="18" t="str">
        <f>IF(X81&lt;=0," ",IF(W81&lt;=0," ",IF(X81/W81*100&gt;200,"СВ.200",X81/W81)))</f>
        <v xml:space="preserve"> </v>
      </c>
      <c r="AA81" s="18">
        <f t="shared" ref="AA81:AA82" si="344">IF(Y81=0," ",IF(X81/Y81*100&gt;200,"св.200",X81/Y81))</f>
        <v>0</v>
      </c>
      <c r="AB81" s="22">
        <v>13500</v>
      </c>
      <c r="AC81" s="22">
        <v>30159.39</v>
      </c>
      <c r="AD81" s="22">
        <v>149425.54</v>
      </c>
      <c r="AE81" s="18" t="str">
        <f>IF(AC81&lt;=0," ",IF(AB81&lt;=0," ",IF(AC81/AB81*100&gt;200,"СВ.200",AC81/AB81)))</f>
        <v>СВ.200</v>
      </c>
      <c r="AF81" s="18">
        <f>IF(AD81=0," ",IF(AC81/AD81*100&gt;200,"св.200",AC81/AD81))</f>
        <v>0.20183557643492536</v>
      </c>
      <c r="AG81" s="22">
        <v>116000</v>
      </c>
      <c r="AH81" s="22">
        <v>141323.62</v>
      </c>
      <c r="AI81" s="22">
        <v>98769.85</v>
      </c>
      <c r="AJ81" s="18">
        <f>IF(AH81&lt;=0," ",IF(AG81&lt;=0," ",IF(AH81/AG81*100&gt;200,"СВ.200",AH81/AG81)))</f>
        <v>1.2183070689655171</v>
      </c>
      <c r="AK81" s="18">
        <f>IF(AI81=0," ",IF(AH81/AI81*100&gt;200,"св.200",AH81/AI81))</f>
        <v>1.4308376493433976</v>
      </c>
      <c r="AL81" s="22">
        <v>0</v>
      </c>
      <c r="AM81" s="22">
        <v>0</v>
      </c>
      <c r="AN81" s="7">
        <v>0</v>
      </c>
      <c r="AO81" s="18" t="str">
        <f>IF(AM81&lt;=0," ",IF(AL81&lt;=0," ",IF(AM81/AL81*100&gt;200,"СВ.200",AM81/AL81)))</f>
        <v xml:space="preserve"> </v>
      </c>
      <c r="AP81" s="18" t="str">
        <f>IF(AN81=0," ",IF(AM81/AN81*100&gt;200,"св.200",AM81/AN81))</f>
        <v xml:space="preserve"> </v>
      </c>
      <c r="AQ81" s="7">
        <v>67550.600000000006</v>
      </c>
      <c r="AR81" s="7">
        <v>70670.600000000006</v>
      </c>
      <c r="AS81" s="7">
        <v>21073.99</v>
      </c>
      <c r="AT81" s="18">
        <f>IF(AR81&lt;=0," ",IF(AQ81&lt;=0," ",IF(AR81/AQ81*100&gt;200,"СВ.200",AR81/AQ81)))</f>
        <v>1.046187598629768</v>
      </c>
      <c r="AU81" s="18" t="str">
        <f>IF(AS81=0," ",IF(AR81/AS81*100&gt;200,"св.200",AR81/AS81))</f>
        <v>св.200</v>
      </c>
      <c r="AV81" s="22">
        <v>0</v>
      </c>
      <c r="AW81" s="22">
        <v>0</v>
      </c>
      <c r="AX81" s="22">
        <v>0</v>
      </c>
      <c r="AY81" s="18" t="str">
        <f>IF(AW81&lt;=0," ",IF(AV81&lt;=0," ",IF(AW81/AV81*100&gt;200,"СВ.200",AW81/AV81)))</f>
        <v xml:space="preserve"> </v>
      </c>
      <c r="AZ81" s="18" t="str">
        <f>IF(AX81=0," ",IF(AW81/AX81*100&gt;200,"св.200",AW81/AX81))</f>
        <v xml:space="preserve"> </v>
      </c>
      <c r="BA81" s="22">
        <v>63550.6</v>
      </c>
      <c r="BB81" s="22">
        <v>63550.6</v>
      </c>
      <c r="BC81" s="22"/>
      <c r="BD81" s="18">
        <f>IF(BB81&lt;=0," ",IF(BA81&lt;=0," ",IF(BB81/BA81*100&gt;200,"СВ.200",BB81/BA81)))</f>
        <v>1</v>
      </c>
      <c r="BE81" s="18" t="str">
        <f>IF(BC81=0," ",IF(BB81/BC81*100&gt;200,"св.200",BB81/BC81))</f>
        <v xml:space="preserve"> </v>
      </c>
      <c r="BF81" s="22">
        <v>0</v>
      </c>
      <c r="BG81" s="22">
        <v>0</v>
      </c>
      <c r="BH81" s="22"/>
      <c r="BI81" s="18" t="str">
        <f>IF(BG81&lt;=0," ",IF(BF81&lt;=0," ",IF(BG81/BF81*100&gt;200,"СВ.200",BG81/BF81)))</f>
        <v xml:space="preserve"> </v>
      </c>
      <c r="BJ81" s="18" t="str">
        <f>IF(BH81=0," ",IF(BG81/BH81*100&gt;200,"св.200",BG81/BH81))</f>
        <v xml:space="preserve"> </v>
      </c>
      <c r="BK81" s="22">
        <v>0</v>
      </c>
      <c r="BL81" s="22">
        <v>0</v>
      </c>
      <c r="BM81" s="22"/>
      <c r="BN81" s="18"/>
      <c r="BO81" s="18" t="str">
        <f>IF(BM81=0," ",IF(BL81/BM81*100&gt;200,"св.200",BL81/BM81))</f>
        <v xml:space="preserve"> </v>
      </c>
      <c r="BP81" s="22">
        <v>0</v>
      </c>
      <c r="BQ81" s="22">
        <v>0</v>
      </c>
      <c r="BR81" s="22"/>
      <c r="BS81" s="18" t="str">
        <f>IF(BQ81&lt;=0," ",IF(BP81&lt;=0," ",IF(BQ81/BP81*100&gt;200,"СВ.200",BQ81/BP81)))</f>
        <v xml:space="preserve"> </v>
      </c>
      <c r="BT81" s="18" t="str">
        <f>IF(BR81=0," ",IF(BQ81/BR81*100&gt;200,"св.200",BQ81/BR81))</f>
        <v xml:space="preserve"> </v>
      </c>
      <c r="BU81" s="22">
        <v>4000</v>
      </c>
      <c r="BV81" s="22">
        <v>7120</v>
      </c>
      <c r="BW81" s="22"/>
      <c r="BX81" s="18">
        <f>IF(BV81&lt;=0," ",IF(BU81&lt;=0," ",IF(BV81/BU81*100&gt;200,"СВ.200",BV81/BU81)))</f>
        <v>1.78</v>
      </c>
      <c r="BY81" s="18" t="str">
        <f>IF(BW81=0," ",IF(BV81/BW81*100&gt;200,"св.200",BV81/BW81))</f>
        <v xml:space="preserve"> </v>
      </c>
      <c r="BZ81" s="22">
        <v>0</v>
      </c>
      <c r="CA81" s="22">
        <v>0</v>
      </c>
      <c r="CB81" s="22"/>
      <c r="CC81" s="18" t="str">
        <f>IF(CA81&lt;=0," ",IF(BZ81&lt;=0," ",IF(CA81/BZ81*100&gt;200,"СВ.200",CA81/BZ81)))</f>
        <v xml:space="preserve"> </v>
      </c>
      <c r="CD81" s="18" t="str">
        <f>IF(CB81=0," ",IF(CA81/CB81*100&gt;200,"св.200",CA81/CB81))</f>
        <v xml:space="preserve"> </v>
      </c>
      <c r="CE81" s="17">
        <v>0</v>
      </c>
      <c r="CF81" s="17">
        <v>0</v>
      </c>
      <c r="CG81" s="17">
        <v>0</v>
      </c>
      <c r="CH81" s="18" t="str">
        <f>IF(CF81&lt;=0," ",IF(CE81&lt;=0," ",IF(CF81/CE81*100&gt;200,"СВ.200",CF81/CE81)))</f>
        <v xml:space="preserve"> </v>
      </c>
      <c r="CI81" s="18" t="str">
        <f>IF(CG81=0," ",IF(CF81/CG81*100&gt;200,"св.200",CF81/CG81))</f>
        <v xml:space="preserve"> </v>
      </c>
      <c r="CJ81" s="22">
        <v>0</v>
      </c>
      <c r="CK81" s="22">
        <v>0</v>
      </c>
      <c r="CL81" s="22"/>
      <c r="CM81" s="18" t="str">
        <f>IF(CK81&lt;=0," ",IF(CJ81&lt;=0," ",IF(CK81/CJ81*100&gt;200,"СВ.200",CK81/CJ81)))</f>
        <v xml:space="preserve"> </v>
      </c>
      <c r="CN81" s="18" t="str">
        <f>IF(CL81=0," ",IF(CK81/CL81*100&gt;200,"св.200",CK81/CL81))</f>
        <v xml:space="preserve"> </v>
      </c>
      <c r="CO81" s="22">
        <v>0</v>
      </c>
      <c r="CP81" s="22">
        <v>0</v>
      </c>
      <c r="CQ81" s="22"/>
      <c r="CR81" s="18" t="str">
        <f>IF(CP81&lt;=0," ",IF(CO81&lt;=0," ",IF(CP81/CO81*100&gt;200,"СВ.200",CP81/CO81)))</f>
        <v xml:space="preserve"> </v>
      </c>
      <c r="CS81" s="18" t="str">
        <f>IF(CQ81=0," ",IF(CP81/CQ81*100&gt;200,"св.200",CP81/CQ81))</f>
        <v xml:space="preserve"> </v>
      </c>
      <c r="CT81" s="22">
        <v>0</v>
      </c>
      <c r="CU81" s="22">
        <v>0</v>
      </c>
      <c r="CV81" s="22"/>
      <c r="CW81" s="18" t="str">
        <f t="shared" si="291"/>
        <v xml:space="preserve"> </v>
      </c>
      <c r="CX81" s="18" t="str">
        <f t="shared" si="292"/>
        <v xml:space="preserve"> </v>
      </c>
      <c r="CY81" s="22">
        <v>0</v>
      </c>
      <c r="CZ81" s="22">
        <v>0</v>
      </c>
      <c r="DA81" s="22"/>
      <c r="DB81" s="18" t="str">
        <f>IF(CZ81&lt;=0," ",IF(CY81&lt;=0," ",IF(CZ81/CY81*100&gt;200,"СВ.200",CZ81/CY81)))</f>
        <v xml:space="preserve"> </v>
      </c>
      <c r="DC81" s="18" t="str">
        <f>IF(DA81=0," ",IF(CZ81/DA81*100&gt;200,"св.200",CZ81/DA81))</f>
        <v xml:space="preserve"> </v>
      </c>
      <c r="DD81" s="22">
        <v>0</v>
      </c>
      <c r="DE81" s="22">
        <v>0</v>
      </c>
      <c r="DF81" s="22"/>
      <c r="DG81" s="18" t="str">
        <f>IF(DE81&lt;=0," ",IF(DD81&lt;=0," ",IF(DE81/DD81*100&gt;200,"СВ.200",DE81/DD81)))</f>
        <v xml:space="preserve"> </v>
      </c>
      <c r="DH81" s="18" t="str">
        <f>IF(DF81=0," ",IF(DE81/DF81*100&gt;200,"св.200",DE81/DF81))</f>
        <v xml:space="preserve"> </v>
      </c>
      <c r="DI81" s="22">
        <v>0</v>
      </c>
      <c r="DJ81" s="22"/>
      <c r="DK81" s="18" t="str">
        <f t="shared" si="342"/>
        <v xml:space="preserve"> </v>
      </c>
      <c r="DL81" s="22">
        <v>0</v>
      </c>
      <c r="DM81" s="22">
        <v>0</v>
      </c>
      <c r="DN81" s="22">
        <v>21073.99</v>
      </c>
      <c r="DO81" s="18" t="str">
        <f>IF(DM81&lt;=0," ",IF(DL81&lt;=0," ",IF(DM81/DL81*100&gt;200,"СВ.200",DM81/DL81)))</f>
        <v xml:space="preserve"> </v>
      </c>
      <c r="DP81" s="18">
        <f>IF(DN81=0," ",IF(DM81/DN81*100&gt;200,"св.200",DM81/DN81))</f>
        <v>0</v>
      </c>
      <c r="DQ81" s="38">
        <v>0</v>
      </c>
      <c r="DR81" s="38">
        <v>0</v>
      </c>
      <c r="DS81" s="22"/>
      <c r="DT81" s="18" t="str">
        <f>IF(DR81&lt;=0," ",IF(DQ81&lt;=0," ",IF(DR81/DQ81*100&gt;200,"СВ.200",DR81/DQ81)))</f>
        <v xml:space="preserve"> </v>
      </c>
      <c r="DU81" s="18" t="str">
        <f>IF(DS81=0," ",IF(DR81/DS81*100&gt;200,"св.200",DR81/DS81))</f>
        <v xml:space="preserve"> </v>
      </c>
    </row>
    <row r="82" spans="1:125" s="13" customFormat="1" ht="15.75" customHeight="1" outlineLevel="1" x14ac:dyDescent="0.25">
      <c r="A82" s="12">
        <v>66</v>
      </c>
      <c r="B82" s="39" t="s">
        <v>49</v>
      </c>
      <c r="C82" s="40">
        <v>1108987.24</v>
      </c>
      <c r="D82" s="17">
        <v>1091475.32</v>
      </c>
      <c r="E82" s="17">
        <v>1508690.6</v>
      </c>
      <c r="F82" s="18">
        <f t="shared" si="287"/>
        <v>0.98420908792422179</v>
      </c>
      <c r="G82" s="18">
        <f t="shared" si="285"/>
        <v>0.72345868662534252</v>
      </c>
      <c r="H82" s="11">
        <v>904080.23</v>
      </c>
      <c r="I82" s="11">
        <v>926251.03</v>
      </c>
      <c r="J82" s="11">
        <v>1466429.07</v>
      </c>
      <c r="K82" s="18">
        <f t="shared" ref="K82" si="345">IF(I82&lt;=0," ",IF(I82/H82*100&gt;200,"СВ.200",I82/H82))</f>
        <v>1.0245230448187104</v>
      </c>
      <c r="L82" s="18">
        <f t="shared" ref="L82" si="346">IF(J82=0," ",IF(I82/J82*100&gt;200,"св.200",I82/J82))</f>
        <v>0.63163711695922664</v>
      </c>
      <c r="M82" s="22">
        <v>135650.57</v>
      </c>
      <c r="N82" s="22">
        <v>138060.53</v>
      </c>
      <c r="O82" s="22">
        <v>131205.75</v>
      </c>
      <c r="P82" s="18">
        <f t="shared" ref="P82" si="347">IF(N82&lt;=0," ",IF(M82&lt;=0," ",IF(N82/M82*100&gt;200,"СВ.200",N82/M82)))</f>
        <v>1.0177659408287041</v>
      </c>
      <c r="Q82" s="18">
        <f t="shared" ref="Q82" si="348">IF(O82=0," ",IF(N82/O82*100&gt;200,"св.200",N82/O82))</f>
        <v>1.0522445091011636</v>
      </c>
      <c r="R82" s="22">
        <v>0</v>
      </c>
      <c r="S82" s="22">
        <v>0</v>
      </c>
      <c r="T82" s="22">
        <v>0</v>
      </c>
      <c r="U82" s="18" t="str">
        <f t="shared" ref="U82" si="349">IF(S82&lt;=0," ",IF(R82&lt;=0," ",IF(S82/R82*100&gt;200,"СВ.200",S82/R82)))</f>
        <v xml:space="preserve"> </v>
      </c>
      <c r="V82" s="18" t="str">
        <f t="shared" si="343"/>
        <v xml:space="preserve"> </v>
      </c>
      <c r="W82" s="22">
        <v>2429.66</v>
      </c>
      <c r="X82" s="22">
        <v>2429.66</v>
      </c>
      <c r="Y82" s="22">
        <v>150</v>
      </c>
      <c r="Z82" s="18">
        <f t="shared" ref="Z82" si="350">IF(X82&lt;=0," ",IF(W82&lt;=0," ",IF(X82/W82*100&gt;200,"СВ.200",X82/W82)))</f>
        <v>1</v>
      </c>
      <c r="AA82" s="18" t="str">
        <f t="shared" si="344"/>
        <v>св.200</v>
      </c>
      <c r="AB82" s="22">
        <v>67000</v>
      </c>
      <c r="AC82" s="22">
        <v>67583.960000000006</v>
      </c>
      <c r="AD82" s="22">
        <v>46563.61</v>
      </c>
      <c r="AE82" s="18">
        <f t="shared" ref="AE82" si="351">IF(AC82&lt;=0," ",IF(AB82&lt;=0," ",IF(AC82/AB82*100&gt;200,"СВ.200",AC82/AB82)))</f>
        <v>1.0087158208955225</v>
      </c>
      <c r="AF82" s="18">
        <f t="shared" ref="AF82" si="352">IF(AD82=0," ",IF(AC82/AD82*100&gt;200,"св.200",AC82/AD82))</f>
        <v>1.4514329967113806</v>
      </c>
      <c r="AG82" s="22">
        <v>699000</v>
      </c>
      <c r="AH82" s="22">
        <v>718176.88</v>
      </c>
      <c r="AI82" s="22">
        <v>1288509.71</v>
      </c>
      <c r="AJ82" s="18">
        <f t="shared" ref="AJ82" si="353">IF(AH82&lt;=0," ",IF(AG82&lt;=0," ",IF(AH82/AG82*100&gt;200,"СВ.200",AH82/AG82)))</f>
        <v>1.0274347353361946</v>
      </c>
      <c r="AK82" s="18">
        <f t="shared" ref="AK82" si="354">IF(AI82=0," ",IF(AH82/AI82*100&gt;200,"св.200",AH82/AI82))</f>
        <v>0.55737017301949554</v>
      </c>
      <c r="AL82" s="22">
        <v>0</v>
      </c>
      <c r="AM82" s="22">
        <v>0</v>
      </c>
      <c r="AN82" s="7">
        <v>0</v>
      </c>
      <c r="AO82" s="18" t="str">
        <f t="shared" ref="AO82" si="355">IF(AM82&lt;=0," ",IF(AL82&lt;=0," ",IF(AM82/AL82*100&gt;200,"СВ.200",AM82/AL82)))</f>
        <v xml:space="preserve"> </v>
      </c>
      <c r="AP82" s="18" t="str">
        <f t="shared" ref="AP82" si="356">IF(AN82=0," ",IF(AM82/AN82*100&gt;200,"св.200",AM82/AN82))</f>
        <v xml:space="preserve"> </v>
      </c>
      <c r="AQ82" s="7">
        <v>204907.01</v>
      </c>
      <c r="AR82" s="7">
        <v>165224.28999999998</v>
      </c>
      <c r="AS82" s="7">
        <v>42261.53</v>
      </c>
      <c r="AT82" s="18">
        <f t="shared" ref="AT82" si="357">IF(AR82&lt;=0," ",IF(AQ82&lt;=0," ",IF(AR82/AQ82*100&gt;200,"СВ.200",AR82/AQ82)))</f>
        <v>0.80633790908373493</v>
      </c>
      <c r="AU82" s="18" t="str">
        <f t="shared" ref="AU82" si="358">IF(AS82=0," ",IF(AR82/AS82*100&gt;200,"св.200",AR82/AS82))</f>
        <v>св.200</v>
      </c>
      <c r="AV82" s="22">
        <v>0</v>
      </c>
      <c r="AW82" s="22">
        <v>0</v>
      </c>
      <c r="AX82" s="22">
        <v>0</v>
      </c>
      <c r="AY82" s="18" t="str">
        <f t="shared" ref="AY82" si="359">IF(AW82&lt;=0," ",IF(AV82&lt;=0," ",IF(AW82/AV82*100&gt;200,"СВ.200",AW82/AV82)))</f>
        <v xml:space="preserve"> </v>
      </c>
      <c r="AZ82" s="18" t="str">
        <f t="shared" ref="AZ82" si="360">IF(AX82=0," ",IF(AW82/AX82*100&gt;200,"св.200",AW82/AX82))</f>
        <v xml:space="preserve"> </v>
      </c>
      <c r="BA82" s="22">
        <v>152382.01</v>
      </c>
      <c r="BB82" s="22">
        <v>112699.29</v>
      </c>
      <c r="BC82" s="22">
        <v>1872.51</v>
      </c>
      <c r="BD82" s="18">
        <f t="shared" ref="BD82" si="361">IF(BB82&lt;=0," ",IF(BA82&lt;=0," ",IF(BB82/BA82*100&gt;200,"СВ.200",BB82/BA82)))</f>
        <v>0.7395839574500952</v>
      </c>
      <c r="BE82" s="18" t="str">
        <f t="shared" ref="BE82" si="362">IF(BC82=0," ",IF(BB82/BC82*100&gt;200,"св.200",BB82/BC82))</f>
        <v>св.200</v>
      </c>
      <c r="BF82" s="22">
        <v>0</v>
      </c>
      <c r="BG82" s="22">
        <v>0</v>
      </c>
      <c r="BH82" s="22"/>
      <c r="BI82" s="18" t="str">
        <f t="shared" ref="BI82" si="363">IF(BG82&lt;=0," ",IF(BF82&lt;=0," ",IF(BG82/BF82*100&gt;200,"СВ.200",BG82/BF82)))</f>
        <v xml:space="preserve"> </v>
      </c>
      <c r="BJ82" s="18" t="str">
        <f t="shared" ref="BJ82" si="364">IF(BH82=0," ",IF(BG82/BH82*100&gt;200,"св.200",BG82/BH82))</f>
        <v xml:space="preserve"> </v>
      </c>
      <c r="BK82" s="22">
        <v>0</v>
      </c>
      <c r="BL82" s="22">
        <v>0</v>
      </c>
      <c r="BM82" s="22"/>
      <c r="BN82" s="18"/>
      <c r="BO82" s="18" t="str">
        <f t="shared" ref="BO82" si="365">IF(BM82=0," ",IF(BL82/BM82*100&gt;200,"св.200",BL82/BM82))</f>
        <v xml:space="preserve"> </v>
      </c>
      <c r="BP82" s="22">
        <v>0</v>
      </c>
      <c r="BQ82" s="22">
        <v>0</v>
      </c>
      <c r="BR82" s="22"/>
      <c r="BS82" s="18" t="str">
        <f t="shared" ref="BS82" si="366">IF(BQ82&lt;=0," ",IF(BP82&lt;=0," ",IF(BQ82/BP82*100&gt;200,"СВ.200",BQ82/BP82)))</f>
        <v xml:space="preserve"> </v>
      </c>
      <c r="BT82" s="18" t="str">
        <f t="shared" ref="BT82" si="367">IF(BR82=0," ",IF(BQ82/BR82*100&gt;200,"св.200",BQ82/BR82))</f>
        <v xml:space="preserve"> </v>
      </c>
      <c r="BU82" s="22">
        <v>18140</v>
      </c>
      <c r="BV82" s="22">
        <v>18140</v>
      </c>
      <c r="BW82" s="22"/>
      <c r="BX82" s="18">
        <f t="shared" ref="BX82" si="368">IF(BV82&lt;=0," ",IF(BU82&lt;=0," ",IF(BV82/BU82*100&gt;200,"СВ.200",BV82/BU82)))</f>
        <v>1</v>
      </c>
      <c r="BY82" s="18" t="str">
        <f t="shared" ref="BY82" si="369">IF(BW82=0," ",IF(BV82/BW82*100&gt;200,"св.200",BV82/BW82))</f>
        <v xml:space="preserve"> </v>
      </c>
      <c r="BZ82" s="22">
        <v>0</v>
      </c>
      <c r="CA82" s="22">
        <v>0</v>
      </c>
      <c r="CB82" s="22"/>
      <c r="CC82" s="18" t="str">
        <f t="shared" ref="CC82" si="370">IF(CA82&lt;=0," ",IF(BZ82&lt;=0," ",IF(CA82/BZ82*100&gt;200,"СВ.200",CA82/BZ82)))</f>
        <v xml:space="preserve"> </v>
      </c>
      <c r="CD82" s="18" t="str">
        <f t="shared" ref="CD82" si="371">IF(CB82=0," ",IF(CA82/CB82*100&gt;200,"св.200",CA82/CB82))</f>
        <v xml:space="preserve"> </v>
      </c>
      <c r="CE82" s="17">
        <v>0</v>
      </c>
      <c r="CF82" s="17">
        <v>0</v>
      </c>
      <c r="CG82" s="17">
        <v>0</v>
      </c>
      <c r="CH82" s="18" t="str">
        <f t="shared" ref="CH82" si="372">IF(CF82&lt;=0," ",IF(CE82&lt;=0," ",IF(CF82/CE82*100&gt;200,"СВ.200",CF82/CE82)))</f>
        <v xml:space="preserve"> </v>
      </c>
      <c r="CI82" s="18" t="str">
        <f t="shared" ref="CI82" si="373">IF(CG82=0," ",IF(CF82/CG82*100&gt;200,"св.200",CF82/CG82))</f>
        <v xml:space="preserve"> </v>
      </c>
      <c r="CJ82" s="22">
        <v>0</v>
      </c>
      <c r="CK82" s="22">
        <v>0</v>
      </c>
      <c r="CL82" s="22"/>
      <c r="CM82" s="18" t="str">
        <f t="shared" ref="CM82" si="374">IF(CK82&lt;=0," ",IF(CJ82&lt;=0," ",IF(CK82/CJ82*100&gt;200,"СВ.200",CK82/CJ82)))</f>
        <v xml:space="preserve"> </v>
      </c>
      <c r="CN82" s="18" t="str">
        <f t="shared" ref="CN82" si="375">IF(CL82=0," ",IF(CK82/CL82*100&gt;200,"св.200",CK82/CL82))</f>
        <v xml:space="preserve"> </v>
      </c>
      <c r="CO82" s="22">
        <v>0</v>
      </c>
      <c r="CP82" s="22">
        <v>0</v>
      </c>
      <c r="CQ82" s="22"/>
      <c r="CR82" s="18" t="str">
        <f t="shared" ref="CR82" si="376">IF(CP82&lt;=0," ",IF(CO82&lt;=0," ",IF(CP82/CO82*100&gt;200,"СВ.200",CP82/CO82)))</f>
        <v xml:space="preserve"> </v>
      </c>
      <c r="CS82" s="18" t="str">
        <f t="shared" ref="CS82" si="377">IF(CQ82=0," ",IF(CP82/CQ82*100&gt;200,"св.200",CP82/CQ82))</f>
        <v xml:space="preserve"> </v>
      </c>
      <c r="CT82" s="22">
        <v>0</v>
      </c>
      <c r="CU82" s="22">
        <v>0</v>
      </c>
      <c r="CV82" s="22"/>
      <c r="CW82" s="18" t="str">
        <f t="shared" si="291"/>
        <v xml:space="preserve"> </v>
      </c>
      <c r="CX82" s="18" t="str">
        <f t="shared" si="292"/>
        <v xml:space="preserve"> </v>
      </c>
      <c r="CY82" s="22">
        <v>0</v>
      </c>
      <c r="CZ82" s="22">
        <v>0</v>
      </c>
      <c r="DA82" s="22"/>
      <c r="DB82" s="18" t="str">
        <f t="shared" ref="DB82" si="378">IF(CZ82&lt;=0," ",IF(CY82&lt;=0," ",IF(CZ82/CY82*100&gt;200,"СВ.200",CZ82/CY82)))</f>
        <v xml:space="preserve"> </v>
      </c>
      <c r="DC82" s="18" t="str">
        <f t="shared" ref="DC82" si="379">IF(DA82=0," ",IF(CZ82/DA82*100&gt;200,"св.200",CZ82/DA82))</f>
        <v xml:space="preserve"> </v>
      </c>
      <c r="DD82" s="22">
        <v>0</v>
      </c>
      <c r="DE82" s="22">
        <v>0</v>
      </c>
      <c r="DF82" s="22"/>
      <c r="DG82" s="18" t="str">
        <f t="shared" ref="DG82" si="380">IF(DE82&lt;=0," ",IF(DD82&lt;=0," ",IF(DE82/DD82*100&gt;200,"СВ.200",DE82/DD82)))</f>
        <v xml:space="preserve"> </v>
      </c>
      <c r="DH82" s="18" t="str">
        <f t="shared" ref="DH82" si="381">IF(DF82=0," ",IF(DE82/DF82*100&gt;200,"св.200",DE82/DF82))</f>
        <v xml:space="preserve"> </v>
      </c>
      <c r="DI82" s="22">
        <v>0</v>
      </c>
      <c r="DJ82" s="22"/>
      <c r="DK82" s="18" t="str">
        <f t="shared" si="282"/>
        <v xml:space="preserve"> </v>
      </c>
      <c r="DL82" s="22">
        <v>0</v>
      </c>
      <c r="DM82" s="22">
        <v>0</v>
      </c>
      <c r="DN82" s="22">
        <v>4389.0200000000004</v>
      </c>
      <c r="DO82" s="18" t="str">
        <f t="shared" ref="DO82" si="382">IF(DM82&lt;=0," ",IF(DL82&lt;=0," ",IF(DM82/DL82*100&gt;200,"СВ.200",DM82/DL82)))</f>
        <v xml:space="preserve"> </v>
      </c>
      <c r="DP82" s="18">
        <f t="shared" ref="DP82" si="383">IF(DN82=0," ",IF(DM82/DN82*100&gt;200,"св.200",DM82/DN82))</f>
        <v>0</v>
      </c>
      <c r="DQ82" s="38">
        <v>34385</v>
      </c>
      <c r="DR82" s="38">
        <v>34385</v>
      </c>
      <c r="DS82" s="22">
        <v>36000</v>
      </c>
      <c r="DT82" s="18">
        <f t="shared" ref="DT82:DT142" si="384">IF(DR82&lt;=0," ",IF(DQ82&lt;=0," ",IF(DR82/DQ82*100&gt;200,"СВ.200",DR82/DQ82)))</f>
        <v>1</v>
      </c>
      <c r="DU82" s="18">
        <f t="shared" ref="DU82:DU86" si="385">IF(DS82=0," ",IF(DR82/DS82*100&gt;200,"св.200",DR82/DS82))</f>
        <v>0.95513888888888887</v>
      </c>
    </row>
    <row r="83" spans="1:125" s="54" customFormat="1" ht="15.75" x14ac:dyDescent="0.2">
      <c r="A83" s="48"/>
      <c r="B83" s="49" t="s">
        <v>147</v>
      </c>
      <c r="C83" s="55">
        <f>SUM(C84:C88)</f>
        <v>148636445.03</v>
      </c>
      <c r="D83" s="55">
        <f t="shared" ref="D83" si="386">SUM(D84:D88)</f>
        <v>156580120.73999995</v>
      </c>
      <c r="E83" s="55">
        <v>144283764.79000002</v>
      </c>
      <c r="F83" s="51">
        <f t="shared" si="287"/>
        <v>1.0534436605261692</v>
      </c>
      <c r="G83" s="51">
        <f t="shared" si="285"/>
        <v>1.0852234204444058</v>
      </c>
      <c r="H83" s="59">
        <v>138411866.52000001</v>
      </c>
      <c r="I83" s="59">
        <v>145717263.43000001</v>
      </c>
      <c r="J83" s="50">
        <v>133067369.00999999</v>
      </c>
      <c r="K83" s="51">
        <f t="shared" si="246"/>
        <v>1.0527801343459551</v>
      </c>
      <c r="L83" s="51">
        <f t="shared" si="247"/>
        <v>1.0950638350642476</v>
      </c>
      <c r="M83" s="50">
        <f>SUM(M84:M88)</f>
        <v>116160076.44</v>
      </c>
      <c r="N83" s="50">
        <v>124296165.61</v>
      </c>
      <c r="O83" s="50">
        <v>111343742.32999998</v>
      </c>
      <c r="P83" s="51">
        <f t="shared" si="248"/>
        <v>1.0700420438704044</v>
      </c>
      <c r="Q83" s="51">
        <f t="shared" si="249"/>
        <v>1.116328255265677</v>
      </c>
      <c r="R83" s="50">
        <f>SUM(R84:R88)</f>
        <v>3255658.5300000003</v>
      </c>
      <c r="S83" s="50">
        <f>SUM(S84:S88)</f>
        <v>3547671.81</v>
      </c>
      <c r="T83" s="50">
        <f>SUM(T84:T88)</f>
        <v>3005297.46</v>
      </c>
      <c r="U83" s="51">
        <f t="shared" si="250"/>
        <v>1.0896940748881301</v>
      </c>
      <c r="V83" s="51">
        <f t="shared" si="251"/>
        <v>1.1804727675775561</v>
      </c>
      <c r="W83" s="50">
        <f>SUM(W84:W88)</f>
        <v>36152.29</v>
      </c>
      <c r="X83" s="50">
        <f>SUM(X84:X88)</f>
        <v>13435.69</v>
      </c>
      <c r="Y83" s="50">
        <v>30313.02</v>
      </c>
      <c r="Z83" s="51">
        <f t="shared" si="252"/>
        <v>0.37164146448260954</v>
      </c>
      <c r="AA83" s="51">
        <f t="shared" si="253"/>
        <v>0.44323165425285899</v>
      </c>
      <c r="AB83" s="50">
        <v>5700124.79</v>
      </c>
      <c r="AC83" s="50">
        <v>5356914.66</v>
      </c>
      <c r="AD83" s="50">
        <f>SUM(AD84:AD88)</f>
        <v>4606734.1800000006</v>
      </c>
      <c r="AE83" s="51">
        <f t="shared" si="254"/>
        <v>0.93978901468927312</v>
      </c>
      <c r="AF83" s="51">
        <f t="shared" si="255"/>
        <v>1.1628443167519598</v>
      </c>
      <c r="AG83" s="50">
        <v>13249754.469999999</v>
      </c>
      <c r="AH83" s="50">
        <v>12496575.659999998</v>
      </c>
      <c r="AI83" s="50">
        <f>SUM(AI84:AI88)</f>
        <v>14078272.309999999</v>
      </c>
      <c r="AJ83" s="51">
        <f t="shared" si="256"/>
        <v>0.94315526286125961</v>
      </c>
      <c r="AK83" s="51">
        <f t="shared" si="257"/>
        <v>0.8876498042393669</v>
      </c>
      <c r="AL83" s="50">
        <v>10100</v>
      </c>
      <c r="AM83" s="50">
        <v>6500</v>
      </c>
      <c r="AN83" s="50">
        <f>SUM(AN84:AN88)</f>
        <v>3010</v>
      </c>
      <c r="AO83" s="51">
        <f t="shared" si="340"/>
        <v>0.64356435643564358</v>
      </c>
      <c r="AP83" s="51" t="str">
        <f t="shared" si="258"/>
        <v>св.200</v>
      </c>
      <c r="AQ83" s="50">
        <v>10224578.51</v>
      </c>
      <c r="AR83" s="50">
        <v>10862857.310000001</v>
      </c>
      <c r="AS83" s="50">
        <v>11216395.780000001</v>
      </c>
      <c r="AT83" s="51">
        <f t="shared" si="259"/>
        <v>1.0624259278146029</v>
      </c>
      <c r="AU83" s="51">
        <f t="shared" si="260"/>
        <v>0.9684802072845542</v>
      </c>
      <c r="AV83" s="50">
        <v>1993130.83</v>
      </c>
      <c r="AW83" s="50">
        <v>2186721.02</v>
      </c>
      <c r="AX83" s="50">
        <v>1941352.4</v>
      </c>
      <c r="AY83" s="51">
        <f t="shared" si="261"/>
        <v>1.0971286917477463</v>
      </c>
      <c r="AZ83" s="51">
        <f t="shared" si="262"/>
        <v>1.1263905615487431</v>
      </c>
      <c r="BA83" s="50">
        <v>868997.79</v>
      </c>
      <c r="BB83" s="50">
        <v>868990.04</v>
      </c>
      <c r="BC83" s="50">
        <v>546885.72</v>
      </c>
      <c r="BD83" s="51">
        <f t="shared" si="263"/>
        <v>0.99999108168042639</v>
      </c>
      <c r="BE83" s="51">
        <f t="shared" si="264"/>
        <v>1.5889792112326504</v>
      </c>
      <c r="BF83" s="50">
        <v>850023.92999999993</v>
      </c>
      <c r="BG83" s="50">
        <v>947772.34</v>
      </c>
      <c r="BH83" s="50">
        <v>649053.6100000001</v>
      </c>
      <c r="BI83" s="51">
        <f t="shared" si="265"/>
        <v>1.1149948919673356</v>
      </c>
      <c r="BJ83" s="51">
        <f t="shared" si="266"/>
        <v>1.460237375461173</v>
      </c>
      <c r="BK83" s="50">
        <v>14800</v>
      </c>
      <c r="BL83" s="50">
        <v>14800</v>
      </c>
      <c r="BM83" s="50">
        <v>45775.23</v>
      </c>
      <c r="BN83" s="51">
        <f t="shared" ref="BN83:BN107" si="387">IF(BL83&lt;=0," ",IF(BK83&lt;=0," ",IF(BL83/BK83*100&gt;200,"СВ.200",BL83/BK83)))</f>
        <v>1</v>
      </c>
      <c r="BO83" s="51">
        <f t="shared" si="268"/>
        <v>0.32331896530066584</v>
      </c>
      <c r="BP83" s="50">
        <v>1042135</v>
      </c>
      <c r="BQ83" s="50">
        <v>1117963.49</v>
      </c>
      <c r="BR83" s="50">
        <v>1223684.1399999999</v>
      </c>
      <c r="BS83" s="51">
        <f t="shared" si="269"/>
        <v>1.072762636318711</v>
      </c>
      <c r="BT83" s="51">
        <f t="shared" si="270"/>
        <v>0.91360462512818064</v>
      </c>
      <c r="BU83" s="50">
        <v>2763588.59</v>
      </c>
      <c r="BV83" s="50">
        <v>2816524.3899999997</v>
      </c>
      <c r="BW83" s="50">
        <v>2233314.92</v>
      </c>
      <c r="BX83" s="51">
        <f t="shared" si="271"/>
        <v>1.0191547324343238</v>
      </c>
      <c r="BY83" s="51">
        <f t="shared" si="272"/>
        <v>1.2611407217035024</v>
      </c>
      <c r="BZ83" s="50">
        <v>179833.60000000001</v>
      </c>
      <c r="CA83" s="50">
        <v>179833.60000000001</v>
      </c>
      <c r="CB83" s="50">
        <v>3020099.46</v>
      </c>
      <c r="CC83" s="51">
        <f t="shared" si="341"/>
        <v>1</v>
      </c>
      <c r="CD83" s="51">
        <f t="shared" si="273"/>
        <v>5.954558860786658E-2</v>
      </c>
      <c r="CE83" s="55">
        <v>1770814.67</v>
      </c>
      <c r="CF83" s="55">
        <v>1920175.16</v>
      </c>
      <c r="CG83" s="55">
        <v>943667.69000000006</v>
      </c>
      <c r="CH83" s="51">
        <f t="shared" si="274"/>
        <v>1.0843456362375854</v>
      </c>
      <c r="CI83" s="51" t="str">
        <f t="shared" si="289"/>
        <v>св.200</v>
      </c>
      <c r="CJ83" s="50">
        <v>1348523.72</v>
      </c>
      <c r="CK83" s="50">
        <v>1497885.5</v>
      </c>
      <c r="CL83" s="50">
        <v>942080.4</v>
      </c>
      <c r="CM83" s="51">
        <f t="shared" si="275"/>
        <v>1.1107594755544976</v>
      </c>
      <c r="CN83" s="51">
        <f t="shared" si="290"/>
        <v>1.5899762907709363</v>
      </c>
      <c r="CO83" s="50">
        <v>422290.95</v>
      </c>
      <c r="CP83" s="50">
        <v>422289.66</v>
      </c>
      <c r="CQ83" s="50">
        <v>1587.29</v>
      </c>
      <c r="CR83" s="51">
        <f t="shared" si="276"/>
        <v>0.99999694523408555</v>
      </c>
      <c r="CS83" s="51" t="str">
        <f t="shared" si="277"/>
        <v>св.200</v>
      </c>
      <c r="CT83" s="50">
        <v>0</v>
      </c>
      <c r="CU83" s="50">
        <v>0</v>
      </c>
      <c r="CV83" s="50">
        <v>0</v>
      </c>
      <c r="CW83" s="53" t="str">
        <f t="shared" si="291"/>
        <v xml:space="preserve"> </v>
      </c>
      <c r="CX83" s="53" t="str">
        <f t="shared" si="292"/>
        <v xml:space="preserve"> </v>
      </c>
      <c r="CY83" s="50">
        <v>0</v>
      </c>
      <c r="CZ83" s="50">
        <v>0</v>
      </c>
      <c r="DA83" s="50">
        <v>0</v>
      </c>
      <c r="DB83" s="51" t="str">
        <f t="shared" si="278"/>
        <v xml:space="preserve"> </v>
      </c>
      <c r="DC83" s="51" t="str">
        <f t="shared" si="279"/>
        <v xml:space="preserve"> </v>
      </c>
      <c r="DD83" s="50">
        <v>714154.1</v>
      </c>
      <c r="DE83" s="50">
        <v>782577.27</v>
      </c>
      <c r="DF83" s="50">
        <v>364882.24000000005</v>
      </c>
      <c r="DG83" s="51">
        <f t="shared" si="280"/>
        <v>1.095810091967546</v>
      </c>
      <c r="DH83" s="51" t="str">
        <f t="shared" si="281"/>
        <v>св.200</v>
      </c>
      <c r="DI83" s="50">
        <v>-1.88</v>
      </c>
      <c r="DJ83" s="50">
        <v>0</v>
      </c>
      <c r="DK83" s="51" t="str">
        <f t="shared" si="282"/>
        <v xml:space="preserve"> </v>
      </c>
      <c r="DL83" s="50">
        <v>27100</v>
      </c>
      <c r="DM83" s="50">
        <v>27500</v>
      </c>
      <c r="DN83" s="50">
        <v>237033.56999999998</v>
      </c>
      <c r="DO83" s="51">
        <f t="shared" si="283"/>
        <v>1.014760147601476</v>
      </c>
      <c r="DP83" s="51">
        <f t="shared" si="284"/>
        <v>0.11601732193461037</v>
      </c>
      <c r="DQ83" s="50">
        <v>0</v>
      </c>
      <c r="DR83" s="50">
        <v>0</v>
      </c>
      <c r="DS83" s="50">
        <v>0</v>
      </c>
      <c r="DT83" s="51" t="str">
        <f t="shared" si="384"/>
        <v xml:space="preserve"> </v>
      </c>
      <c r="DU83" s="51" t="str">
        <f t="shared" si="385"/>
        <v xml:space="preserve"> </v>
      </c>
    </row>
    <row r="84" spans="1:125" s="13" customFormat="1" ht="14.25" customHeight="1" outlineLevel="1" x14ac:dyDescent="0.25">
      <c r="A84" s="12">
        <v>67</v>
      </c>
      <c r="B84" s="6" t="s">
        <v>37</v>
      </c>
      <c r="C84" s="17">
        <v>53497501.590000004</v>
      </c>
      <c r="D84" s="17">
        <v>53497502.039999999</v>
      </c>
      <c r="E84" s="17">
        <v>44564959.380000003</v>
      </c>
      <c r="F84" s="18">
        <f t="shared" si="287"/>
        <v>1.0000000084116076</v>
      </c>
      <c r="G84" s="18">
        <f t="shared" si="285"/>
        <v>1.2004387030589052</v>
      </c>
      <c r="H84" s="11">
        <v>51397539.129999995</v>
      </c>
      <c r="I84" s="11">
        <v>51397539.579999991</v>
      </c>
      <c r="J84" s="11">
        <v>43119023.280000001</v>
      </c>
      <c r="K84" s="18">
        <f t="shared" si="246"/>
        <v>1.0000000087552829</v>
      </c>
      <c r="L84" s="18">
        <f t="shared" si="247"/>
        <v>1.1919922036786912</v>
      </c>
      <c r="M84" s="22">
        <v>41158046.049999997</v>
      </c>
      <c r="N84" s="22">
        <v>41158046.049999997</v>
      </c>
      <c r="O84" s="22">
        <v>33167669.760000002</v>
      </c>
      <c r="P84" s="18">
        <f t="shared" si="248"/>
        <v>1</v>
      </c>
      <c r="Q84" s="18">
        <f t="shared" si="249"/>
        <v>1.2409085819962047</v>
      </c>
      <c r="R84" s="22">
        <v>1358748.53</v>
      </c>
      <c r="S84" s="22">
        <v>1358748.98</v>
      </c>
      <c r="T84" s="22">
        <v>1146861.1100000001</v>
      </c>
      <c r="U84" s="18">
        <f t="shared" si="250"/>
        <v>1.0000003311871108</v>
      </c>
      <c r="V84" s="18">
        <f t="shared" si="251"/>
        <v>1.1847546038072561</v>
      </c>
      <c r="W84" s="22">
        <v>12245.29</v>
      </c>
      <c r="X84" s="22">
        <v>12245.29</v>
      </c>
      <c r="Y84" s="22">
        <v>4664.1400000000003</v>
      </c>
      <c r="Z84" s="18">
        <f t="shared" si="252"/>
        <v>1</v>
      </c>
      <c r="AA84" s="18" t="str">
        <f t="shared" si="253"/>
        <v>св.200</v>
      </c>
      <c r="AB84" s="22">
        <v>1460934.79</v>
      </c>
      <c r="AC84" s="22">
        <v>1460934.79</v>
      </c>
      <c r="AD84" s="22">
        <v>851343.68</v>
      </c>
      <c r="AE84" s="18">
        <f t="shared" si="254"/>
        <v>1</v>
      </c>
      <c r="AF84" s="18">
        <f t="shared" si="255"/>
        <v>1.7160341050514405</v>
      </c>
      <c r="AG84" s="22">
        <v>7407564.4699999997</v>
      </c>
      <c r="AH84" s="22">
        <v>7407564.4699999997</v>
      </c>
      <c r="AI84" s="22">
        <v>7948484.5899999999</v>
      </c>
      <c r="AJ84" s="18">
        <f t="shared" si="256"/>
        <v>1</v>
      </c>
      <c r="AK84" s="18">
        <f t="shared" si="257"/>
        <v>0.9319467611875939</v>
      </c>
      <c r="AL84" s="22">
        <v>0</v>
      </c>
      <c r="AM84" s="22">
        <v>0</v>
      </c>
      <c r="AN84" s="22">
        <v>0</v>
      </c>
      <c r="AO84" s="18" t="str">
        <f t="shared" ref="AO84:AO117" si="388">IF(AM84&lt;=0," ",IF(AL84&lt;=0," ",IF(AM84/AL84*100&gt;200,"СВ.200",AM84/AL84)))</f>
        <v xml:space="preserve"> </v>
      </c>
      <c r="AP84" s="18" t="str">
        <f t="shared" si="258"/>
        <v xml:space="preserve"> </v>
      </c>
      <c r="AQ84" s="7">
        <v>2099962.46</v>
      </c>
      <c r="AR84" s="7">
        <v>2099962.46</v>
      </c>
      <c r="AS84" s="7">
        <v>1445936.1</v>
      </c>
      <c r="AT84" s="18">
        <f t="shared" si="259"/>
        <v>1</v>
      </c>
      <c r="AU84" s="18">
        <f t="shared" si="260"/>
        <v>1.4523203757067824</v>
      </c>
      <c r="AV84" s="22">
        <v>729830.83</v>
      </c>
      <c r="AW84" s="22">
        <v>729830.83</v>
      </c>
      <c r="AX84" s="22">
        <v>744236.42</v>
      </c>
      <c r="AY84" s="18">
        <f t="shared" si="261"/>
        <v>1</v>
      </c>
      <c r="AZ84" s="18">
        <f>IF(AW84&lt;=0," ",IF(AW84/AX84*100&gt;200,"св.200",AW84/AX84))</f>
        <v>0.98064379864667184</v>
      </c>
      <c r="BA84" s="22">
        <v>239000</v>
      </c>
      <c r="BB84" s="22">
        <v>239000</v>
      </c>
      <c r="BC84" s="22">
        <v>239000</v>
      </c>
      <c r="BD84" s="18">
        <f t="shared" si="263"/>
        <v>1</v>
      </c>
      <c r="BE84" s="18">
        <f t="shared" si="264"/>
        <v>1</v>
      </c>
      <c r="BF84" s="22">
        <v>105496.49</v>
      </c>
      <c r="BG84" s="22">
        <v>105496.49</v>
      </c>
      <c r="BH84" s="22">
        <v>89467.74</v>
      </c>
      <c r="BI84" s="18">
        <f t="shared" si="265"/>
        <v>1</v>
      </c>
      <c r="BJ84" s="18">
        <f t="shared" si="266"/>
        <v>1.1791567552729061</v>
      </c>
      <c r="BK84" s="22">
        <v>0</v>
      </c>
      <c r="BL84" s="22">
        <v>0</v>
      </c>
      <c r="BM84" s="22"/>
      <c r="BN84" s="18" t="str">
        <f t="shared" si="387"/>
        <v xml:space="preserve"> </v>
      </c>
      <c r="BO84" s="18" t="str">
        <f t="shared" si="268"/>
        <v xml:space="preserve"> </v>
      </c>
      <c r="BP84" s="22">
        <v>0</v>
      </c>
      <c r="BQ84" s="22">
        <v>0</v>
      </c>
      <c r="BR84" s="22"/>
      <c r="BS84" s="18" t="str">
        <f t="shared" si="269"/>
        <v xml:space="preserve"> </v>
      </c>
      <c r="BT84" s="18" t="str">
        <f t="shared" si="270"/>
        <v xml:space="preserve"> </v>
      </c>
      <c r="BU84" s="22">
        <v>283246.82</v>
      </c>
      <c r="BV84" s="22">
        <v>283246.82</v>
      </c>
      <c r="BW84" s="22">
        <v>72550</v>
      </c>
      <c r="BX84" s="18">
        <f t="shared" si="271"/>
        <v>1</v>
      </c>
      <c r="BY84" s="18" t="str">
        <f t="shared" si="272"/>
        <v>св.200</v>
      </c>
      <c r="BZ84" s="22">
        <v>2999.6</v>
      </c>
      <c r="CA84" s="22">
        <v>2999.6</v>
      </c>
      <c r="CB84" s="22"/>
      <c r="CC84" s="18">
        <f t="shared" si="341"/>
        <v>1</v>
      </c>
      <c r="CD84" s="18" t="str">
        <f t="shared" si="273"/>
        <v xml:space="preserve"> </v>
      </c>
      <c r="CE84" s="17">
        <v>717088.72</v>
      </c>
      <c r="CF84" s="17">
        <v>717088.72</v>
      </c>
      <c r="CG84" s="17">
        <v>63731.42</v>
      </c>
      <c r="CH84" s="18">
        <f t="shared" si="274"/>
        <v>1</v>
      </c>
      <c r="CI84" s="18" t="str">
        <f t="shared" si="289"/>
        <v>св.200</v>
      </c>
      <c r="CJ84" s="22">
        <v>717088.72</v>
      </c>
      <c r="CK84" s="22">
        <v>717088.72</v>
      </c>
      <c r="CL84" s="22">
        <v>63731.42</v>
      </c>
      <c r="CM84" s="18">
        <f t="shared" si="275"/>
        <v>1</v>
      </c>
      <c r="CN84" s="18" t="str">
        <f t="shared" si="290"/>
        <v>св.200</v>
      </c>
      <c r="CO84" s="22">
        <v>0</v>
      </c>
      <c r="CP84" s="22">
        <v>0</v>
      </c>
      <c r="CQ84" s="22"/>
      <c r="CR84" s="18" t="str">
        <f t="shared" si="276"/>
        <v xml:space="preserve"> </v>
      </c>
      <c r="CS84" s="18" t="str">
        <f t="shared" si="277"/>
        <v xml:space="preserve"> </v>
      </c>
      <c r="CT84" s="22">
        <v>0</v>
      </c>
      <c r="CU84" s="22">
        <v>0</v>
      </c>
      <c r="CV84" s="22"/>
      <c r="CW84" s="18" t="str">
        <f t="shared" si="291"/>
        <v xml:space="preserve"> </v>
      </c>
      <c r="CX84" s="18" t="str">
        <f t="shared" si="292"/>
        <v xml:space="preserve"> </v>
      </c>
      <c r="CY84" s="22">
        <v>0</v>
      </c>
      <c r="CZ84" s="22">
        <v>0</v>
      </c>
      <c r="DA84" s="22"/>
      <c r="DB84" s="18" t="str">
        <f t="shared" si="278"/>
        <v xml:space="preserve"> </v>
      </c>
      <c r="DC84" s="18" t="str">
        <f t="shared" si="279"/>
        <v xml:space="preserve"> </v>
      </c>
      <c r="DD84" s="22">
        <v>0</v>
      </c>
      <c r="DE84" s="22">
        <v>0</v>
      </c>
      <c r="DF84" s="22">
        <v>4815.1899999999996</v>
      </c>
      <c r="DG84" s="18" t="str">
        <f>IF(DE84&lt;=0," ",IF(DF84&lt;=0," ",IF(DE84/DF84*100&gt;200,"СВ.200",DE84/DF84)))</f>
        <v xml:space="preserve"> </v>
      </c>
      <c r="DH84" s="18">
        <f t="shared" si="281"/>
        <v>0</v>
      </c>
      <c r="DI84" s="22">
        <v>0</v>
      </c>
      <c r="DJ84" s="22"/>
      <c r="DK84" s="18" t="str">
        <f t="shared" si="282"/>
        <v xml:space="preserve"> </v>
      </c>
      <c r="DL84" s="22">
        <v>22300</v>
      </c>
      <c r="DM84" s="22">
        <v>22300</v>
      </c>
      <c r="DN84" s="22">
        <v>232135.33</v>
      </c>
      <c r="DO84" s="18">
        <f t="shared" si="283"/>
        <v>1</v>
      </c>
      <c r="DP84" s="18">
        <f t="shared" si="284"/>
        <v>9.6064653320974455E-2</v>
      </c>
      <c r="DQ84" s="38">
        <v>0</v>
      </c>
      <c r="DR84" s="38">
        <v>0</v>
      </c>
      <c r="DS84" s="22"/>
      <c r="DT84" s="18" t="str">
        <f t="shared" si="384"/>
        <v xml:space="preserve"> </v>
      </c>
      <c r="DU84" s="18" t="str">
        <f t="shared" si="385"/>
        <v xml:space="preserve"> </v>
      </c>
    </row>
    <row r="85" spans="1:125" s="13" customFormat="1" ht="15.75" customHeight="1" outlineLevel="1" x14ac:dyDescent="0.25">
      <c r="A85" s="12">
        <f>A84+1</f>
        <v>68</v>
      </c>
      <c r="B85" s="6" t="s">
        <v>74</v>
      </c>
      <c r="C85" s="17">
        <v>90445946.840000004</v>
      </c>
      <c r="D85" s="17">
        <v>98674197.069999993</v>
      </c>
      <c r="E85" s="17">
        <v>93500334.109999999</v>
      </c>
      <c r="F85" s="18">
        <f t="shared" si="287"/>
        <v>1.0909742284478028</v>
      </c>
      <c r="G85" s="18">
        <f t="shared" si="285"/>
        <v>1.0553352349940601</v>
      </c>
      <c r="H85" s="11">
        <v>83696531.400000006</v>
      </c>
      <c r="I85" s="11">
        <v>91265479.450000003</v>
      </c>
      <c r="J85" s="11">
        <v>86699172.179999992</v>
      </c>
      <c r="K85" s="18">
        <f t="shared" si="246"/>
        <v>1.0904332344888548</v>
      </c>
      <c r="L85" s="18">
        <f t="shared" si="247"/>
        <v>1.0526684068046197</v>
      </c>
      <c r="M85" s="22">
        <v>74539398.400000006</v>
      </c>
      <c r="N85" s="22">
        <v>82661004.400000006</v>
      </c>
      <c r="O85" s="22">
        <v>77856883.189999998</v>
      </c>
      <c r="P85" s="18">
        <f t="shared" si="248"/>
        <v>1.1089572249619872</v>
      </c>
      <c r="Q85" s="18">
        <f t="shared" si="249"/>
        <v>1.0617045149145792</v>
      </c>
      <c r="R85" s="22">
        <v>1896910</v>
      </c>
      <c r="S85" s="22">
        <v>2188922.83</v>
      </c>
      <c r="T85" s="22">
        <v>1858436.35</v>
      </c>
      <c r="U85" s="18">
        <f t="shared" si="250"/>
        <v>1.1539413203578452</v>
      </c>
      <c r="V85" s="18">
        <f t="shared" si="251"/>
        <v>1.1778304002717124</v>
      </c>
      <c r="W85" s="22">
        <v>223</v>
      </c>
      <c r="X85" s="22">
        <v>223</v>
      </c>
      <c r="Y85" s="22">
        <v>71.5</v>
      </c>
      <c r="Z85" s="18">
        <f t="shared" si="252"/>
        <v>1</v>
      </c>
      <c r="AA85" s="18" t="str">
        <f t="shared" si="253"/>
        <v>св.200</v>
      </c>
      <c r="AB85" s="22">
        <v>3400000</v>
      </c>
      <c r="AC85" s="22">
        <v>3177762.53</v>
      </c>
      <c r="AD85" s="22">
        <v>3098339.37</v>
      </c>
      <c r="AE85" s="18">
        <f t="shared" si="254"/>
        <v>0.93463603823529406</v>
      </c>
      <c r="AF85" s="18">
        <f>IF(AD85&lt;=0," ",IF(AC85/AD85*100&gt;200,"св.200",AC85/AD85))</f>
        <v>1.0256341060533984</v>
      </c>
      <c r="AG85" s="22">
        <v>3860000</v>
      </c>
      <c r="AH85" s="22">
        <v>3237566.69</v>
      </c>
      <c r="AI85" s="22">
        <v>3885441.77</v>
      </c>
      <c r="AJ85" s="18">
        <f t="shared" si="256"/>
        <v>0.83874784715025907</v>
      </c>
      <c r="AK85" s="18">
        <f>IF(AH85&lt;=0," ",IF(AH85/AI85*100&gt;200,"св.200",AH85/AI85))</f>
        <v>0.83325574841905303</v>
      </c>
      <c r="AL85" s="22">
        <v>0</v>
      </c>
      <c r="AM85" s="22">
        <v>0</v>
      </c>
      <c r="AN85" s="22">
        <v>0</v>
      </c>
      <c r="AO85" s="18" t="str">
        <f t="shared" si="388"/>
        <v xml:space="preserve"> </v>
      </c>
      <c r="AP85" s="18" t="str">
        <f t="shared" si="258"/>
        <v xml:space="preserve"> </v>
      </c>
      <c r="AQ85" s="7">
        <v>6749415.4399999995</v>
      </c>
      <c r="AR85" s="7">
        <v>7408717.6200000001</v>
      </c>
      <c r="AS85" s="7">
        <v>6801161.9300000006</v>
      </c>
      <c r="AT85" s="18">
        <f t="shared" si="259"/>
        <v>1.0976828565171268</v>
      </c>
      <c r="AU85" s="18">
        <f t="shared" si="260"/>
        <v>1.0893311608006369</v>
      </c>
      <c r="AV85" s="22">
        <v>1263300</v>
      </c>
      <c r="AW85" s="22">
        <v>1456890.19</v>
      </c>
      <c r="AX85" s="22">
        <v>1197115.98</v>
      </c>
      <c r="AY85" s="18">
        <f t="shared" si="261"/>
        <v>1.1532416607298346</v>
      </c>
      <c r="AZ85" s="18">
        <f t="shared" si="262"/>
        <v>1.2170000353683359</v>
      </c>
      <c r="BA85" s="22">
        <v>240850</v>
      </c>
      <c r="BB85" s="22">
        <v>240841.91</v>
      </c>
      <c r="BC85" s="22"/>
      <c r="BD85" s="18">
        <f t="shared" si="263"/>
        <v>0.99996641062902225</v>
      </c>
      <c r="BE85" s="18" t="str">
        <f t="shared" si="264"/>
        <v xml:space="preserve"> </v>
      </c>
      <c r="BF85" s="22">
        <v>671691.44</v>
      </c>
      <c r="BG85" s="22">
        <v>775695.24</v>
      </c>
      <c r="BH85" s="22">
        <v>458488.21</v>
      </c>
      <c r="BI85" s="18">
        <f t="shared" si="265"/>
        <v>1.1548386562734818</v>
      </c>
      <c r="BJ85" s="18">
        <f t="shared" si="266"/>
        <v>1.6918542790882234</v>
      </c>
      <c r="BK85" s="22">
        <v>0</v>
      </c>
      <c r="BL85" s="22">
        <v>0</v>
      </c>
      <c r="BM85" s="22"/>
      <c r="BN85" s="18" t="str">
        <f t="shared" si="387"/>
        <v xml:space="preserve"> </v>
      </c>
      <c r="BO85" s="18" t="str">
        <f t="shared" si="268"/>
        <v xml:space="preserve"> </v>
      </c>
      <c r="BP85" s="22">
        <v>1042135</v>
      </c>
      <c r="BQ85" s="22">
        <v>1117963.49</v>
      </c>
      <c r="BR85" s="36">
        <v>1223684.1399999999</v>
      </c>
      <c r="BS85" s="18">
        <f t="shared" si="269"/>
        <v>1.072762636318711</v>
      </c>
      <c r="BT85" s="18">
        <f t="shared" si="270"/>
        <v>0.91360462512818064</v>
      </c>
      <c r="BU85" s="22">
        <v>1806667</v>
      </c>
      <c r="BV85" s="22">
        <v>1874770.87</v>
      </c>
      <c r="BW85" s="22">
        <v>1646102.48</v>
      </c>
      <c r="BX85" s="18">
        <f t="shared" si="271"/>
        <v>1.037695862048734</v>
      </c>
      <c r="BY85" s="18">
        <f t="shared" si="272"/>
        <v>1.1389150388741289</v>
      </c>
      <c r="BZ85" s="22">
        <v>0</v>
      </c>
      <c r="CA85" s="22">
        <v>0</v>
      </c>
      <c r="CB85" s="22">
        <v>1031032.96</v>
      </c>
      <c r="CC85" s="18" t="str">
        <f t="shared" si="341"/>
        <v xml:space="preserve"> </v>
      </c>
      <c r="CD85" s="18">
        <f t="shared" si="273"/>
        <v>0</v>
      </c>
      <c r="CE85" s="17">
        <v>1019445</v>
      </c>
      <c r="CF85" s="17">
        <v>1168805.75</v>
      </c>
      <c r="CG85" s="17">
        <v>879936.27</v>
      </c>
      <c r="CH85" s="18">
        <f t="shared" si="274"/>
        <v>1.1465118275139905</v>
      </c>
      <c r="CI85" s="18">
        <f t="shared" si="289"/>
        <v>1.3282845472434044</v>
      </c>
      <c r="CJ85" s="22">
        <v>631435</v>
      </c>
      <c r="CK85" s="22">
        <v>780796.78</v>
      </c>
      <c r="CL85" s="22">
        <v>878348.98</v>
      </c>
      <c r="CM85" s="18">
        <f t="shared" si="275"/>
        <v>1.2365433971826079</v>
      </c>
      <c r="CN85" s="18">
        <f t="shared" si="290"/>
        <v>0.88893685514384047</v>
      </c>
      <c r="CO85" s="22">
        <v>388010</v>
      </c>
      <c r="CP85" s="22">
        <v>388008.97</v>
      </c>
      <c r="CQ85" s="22">
        <v>1587.29</v>
      </c>
      <c r="CR85" s="18">
        <f t="shared" si="276"/>
        <v>0.99999734542924146</v>
      </c>
      <c r="CS85" s="18" t="str">
        <f t="shared" si="277"/>
        <v>св.200</v>
      </c>
      <c r="CT85" s="22">
        <v>0</v>
      </c>
      <c r="CU85" s="22">
        <v>0</v>
      </c>
      <c r="CV85" s="22"/>
      <c r="CW85" s="18" t="str">
        <f t="shared" si="291"/>
        <v xml:space="preserve"> </v>
      </c>
      <c r="CX85" s="18" t="str">
        <f t="shared" si="292"/>
        <v xml:space="preserve"> </v>
      </c>
      <c r="CY85" s="22">
        <v>0</v>
      </c>
      <c r="CZ85" s="22">
        <v>0</v>
      </c>
      <c r="DA85" s="22"/>
      <c r="DB85" s="18" t="str">
        <f t="shared" si="278"/>
        <v xml:space="preserve"> </v>
      </c>
      <c r="DC85" s="18" t="str">
        <f t="shared" si="279"/>
        <v xml:space="preserve"> </v>
      </c>
      <c r="DD85" s="22">
        <v>705327</v>
      </c>
      <c r="DE85" s="22">
        <v>773750.17</v>
      </c>
      <c r="DF85" s="22">
        <v>354155.09</v>
      </c>
      <c r="DG85" s="18">
        <f t="shared" si="280"/>
        <v>1.0970091461123705</v>
      </c>
      <c r="DH85" s="18" t="str">
        <f t="shared" si="281"/>
        <v>св.200</v>
      </c>
      <c r="DI85" s="22">
        <v>0</v>
      </c>
      <c r="DJ85" s="22"/>
      <c r="DK85" s="18" t="str">
        <f t="shared" si="282"/>
        <v xml:space="preserve"> </v>
      </c>
      <c r="DL85" s="22">
        <v>0</v>
      </c>
      <c r="DM85" s="22">
        <v>0</v>
      </c>
      <c r="DN85" s="22"/>
      <c r="DO85" s="18" t="str">
        <f t="shared" si="283"/>
        <v xml:space="preserve"> </v>
      </c>
      <c r="DP85" s="18" t="str">
        <f t="shared" si="284"/>
        <v xml:space="preserve"> </v>
      </c>
      <c r="DQ85" s="38">
        <v>0</v>
      </c>
      <c r="DR85" s="38">
        <v>0</v>
      </c>
      <c r="DS85" s="22"/>
      <c r="DT85" s="18" t="str">
        <f t="shared" si="384"/>
        <v xml:space="preserve"> </v>
      </c>
      <c r="DU85" s="18" t="str">
        <f t="shared" si="385"/>
        <v xml:space="preserve"> </v>
      </c>
    </row>
    <row r="86" spans="1:125" s="13" customFormat="1" ht="15.75" customHeight="1" outlineLevel="1" x14ac:dyDescent="0.25">
      <c r="A86" s="12">
        <f t="shared" ref="A86:A88" si="389">A85+1</f>
        <v>69</v>
      </c>
      <c r="B86" s="6" t="s">
        <v>94</v>
      </c>
      <c r="C86" s="17">
        <v>2496430.4500000002</v>
      </c>
      <c r="D86" s="17">
        <v>2404000.39</v>
      </c>
      <c r="E86" s="17">
        <v>3968853.49</v>
      </c>
      <c r="F86" s="18">
        <f t="shared" si="287"/>
        <v>0.96297511112316381</v>
      </c>
      <c r="G86" s="18">
        <f t="shared" si="285"/>
        <v>0.60571658693301877</v>
      </c>
      <c r="H86" s="11">
        <v>2150994.9900000002</v>
      </c>
      <c r="I86" s="11">
        <v>2073333</v>
      </c>
      <c r="J86" s="11">
        <v>1688350.6</v>
      </c>
      <c r="K86" s="18">
        <f t="shared" si="246"/>
        <v>0.96389485314421852</v>
      </c>
      <c r="L86" s="18">
        <f t="shared" si="247"/>
        <v>1.2280227815241691</v>
      </c>
      <c r="M86" s="22">
        <v>322894.99</v>
      </c>
      <c r="N86" s="22">
        <v>334331.49</v>
      </c>
      <c r="O86" s="22">
        <v>224453.82</v>
      </c>
      <c r="P86" s="18">
        <f t="shared" si="248"/>
        <v>1.035418635637549</v>
      </c>
      <c r="Q86" s="18">
        <f t="shared" si="249"/>
        <v>1.489533526317351</v>
      </c>
      <c r="R86" s="22">
        <v>0</v>
      </c>
      <c r="S86" s="22">
        <v>0</v>
      </c>
      <c r="T86" s="22">
        <v>0</v>
      </c>
      <c r="U86" s="18" t="str">
        <f t="shared" si="250"/>
        <v xml:space="preserve"> </v>
      </c>
      <c r="V86" s="18" t="str">
        <f t="shared" ref="V86:V88" si="390">IF(S86=0," ",IF(S86/T86*100&gt;200,"св.200",S86/T86))</f>
        <v xml:space="preserve"> </v>
      </c>
      <c r="W86" s="22">
        <v>18000</v>
      </c>
      <c r="X86" s="22">
        <v>0</v>
      </c>
      <c r="Y86" s="22">
        <v>25577.38</v>
      </c>
      <c r="Z86" s="18" t="str">
        <f t="shared" si="252"/>
        <v xml:space="preserve"> </v>
      </c>
      <c r="AA86" s="18">
        <f t="shared" si="253"/>
        <v>0</v>
      </c>
      <c r="AB86" s="22">
        <v>650000</v>
      </c>
      <c r="AC86" s="22">
        <v>561136.73</v>
      </c>
      <c r="AD86" s="22">
        <v>517402.81</v>
      </c>
      <c r="AE86" s="18">
        <f t="shared" si="254"/>
        <v>0.86328727692307694</v>
      </c>
      <c r="AF86" s="18">
        <f t="shared" ref="AF86:AF87" si="391">IF(AC86&lt;=0," ",IF(AC86/AD86*100&gt;200,"св.200",AC86/AD86))</f>
        <v>1.0845258648672589</v>
      </c>
      <c r="AG86" s="22">
        <v>1160000</v>
      </c>
      <c r="AH86" s="22">
        <v>1177764.78</v>
      </c>
      <c r="AI86" s="22">
        <v>920916.59</v>
      </c>
      <c r="AJ86" s="18">
        <f t="shared" si="256"/>
        <v>1.0153144655172415</v>
      </c>
      <c r="AK86" s="18">
        <f t="shared" si="257"/>
        <v>1.2789049440405891</v>
      </c>
      <c r="AL86" s="22">
        <v>100</v>
      </c>
      <c r="AM86" s="22">
        <v>100</v>
      </c>
      <c r="AN86" s="22">
        <v>0</v>
      </c>
      <c r="AO86" s="18">
        <f t="shared" si="388"/>
        <v>1</v>
      </c>
      <c r="AP86" s="18" t="str">
        <f t="shared" si="258"/>
        <v xml:space="preserve"> </v>
      </c>
      <c r="AQ86" s="7">
        <v>345435.45999999996</v>
      </c>
      <c r="AR86" s="7">
        <v>330667.38999999996</v>
      </c>
      <c r="AS86" s="7">
        <v>2280502.89</v>
      </c>
      <c r="AT86" s="18">
        <f t="shared" si="259"/>
        <v>0.95724796174660232</v>
      </c>
      <c r="AU86" s="18">
        <f t="shared" si="260"/>
        <v>0.14499757551282907</v>
      </c>
      <c r="AV86" s="22">
        <v>0</v>
      </c>
      <c r="AW86" s="22">
        <v>0</v>
      </c>
      <c r="AX86" s="22">
        <v>0</v>
      </c>
      <c r="AY86" s="18" t="str">
        <f t="shared" si="261"/>
        <v xml:space="preserve"> </v>
      </c>
      <c r="AZ86" s="18" t="str">
        <f t="shared" si="262"/>
        <v xml:space="preserve"> </v>
      </c>
      <c r="BA86" s="22">
        <v>16757.79</v>
      </c>
      <c r="BB86" s="22">
        <v>16757.79</v>
      </c>
      <c r="BC86" s="22">
        <v>14198.4</v>
      </c>
      <c r="BD86" s="18">
        <f t="shared" si="263"/>
        <v>1</v>
      </c>
      <c r="BE86" s="18">
        <f t="shared" si="264"/>
        <v>1.1802590432724815</v>
      </c>
      <c r="BF86" s="22">
        <v>0</v>
      </c>
      <c r="BG86" s="22">
        <v>0</v>
      </c>
      <c r="BH86" s="22">
        <v>31276.12</v>
      </c>
      <c r="BI86" s="18" t="str">
        <f t="shared" si="265"/>
        <v xml:space="preserve"> </v>
      </c>
      <c r="BJ86" s="18">
        <f t="shared" si="266"/>
        <v>0</v>
      </c>
      <c r="BK86" s="22">
        <v>14800</v>
      </c>
      <c r="BL86" s="22">
        <v>14800</v>
      </c>
      <c r="BM86" s="22">
        <v>45775.23</v>
      </c>
      <c r="BN86" s="18">
        <f t="shared" si="387"/>
        <v>1</v>
      </c>
      <c r="BO86" s="18">
        <f t="shared" si="268"/>
        <v>0.32331896530066584</v>
      </c>
      <c r="BP86" s="22">
        <v>0</v>
      </c>
      <c r="BQ86" s="22">
        <v>0</v>
      </c>
      <c r="BR86" s="22"/>
      <c r="BS86" s="18" t="str">
        <f t="shared" si="269"/>
        <v xml:space="preserve"> </v>
      </c>
      <c r="BT86" s="18" t="str">
        <f t="shared" si="270"/>
        <v xml:space="preserve"> </v>
      </c>
      <c r="BU86" s="22">
        <v>296341.62</v>
      </c>
      <c r="BV86" s="22">
        <v>281173.55</v>
      </c>
      <c r="BW86" s="22">
        <v>236841.18</v>
      </c>
      <c r="BX86" s="18">
        <f t="shared" si="271"/>
        <v>0.94881559330073173</v>
      </c>
      <c r="BY86" s="18">
        <f t="shared" si="272"/>
        <v>1.187181849034868</v>
      </c>
      <c r="BZ86" s="22">
        <v>0</v>
      </c>
      <c r="CA86" s="22">
        <v>0</v>
      </c>
      <c r="CB86" s="22">
        <v>1942100</v>
      </c>
      <c r="CC86" s="18" t="str">
        <f t="shared" si="341"/>
        <v xml:space="preserve"> </v>
      </c>
      <c r="CD86" s="18">
        <f t="shared" si="273"/>
        <v>0</v>
      </c>
      <c r="CE86" s="17">
        <v>3908.95</v>
      </c>
      <c r="CF86" s="17">
        <v>3908.95</v>
      </c>
      <c r="CG86" s="17">
        <v>0</v>
      </c>
      <c r="CH86" s="18">
        <f t="shared" si="274"/>
        <v>1</v>
      </c>
      <c r="CI86" s="18" t="str">
        <f t="shared" si="289"/>
        <v xml:space="preserve"> </v>
      </c>
      <c r="CJ86" s="22">
        <v>0</v>
      </c>
      <c r="CK86" s="22">
        <v>0</v>
      </c>
      <c r="CL86" s="22"/>
      <c r="CM86" s="18" t="str">
        <f t="shared" si="275"/>
        <v xml:space="preserve"> </v>
      </c>
      <c r="CN86" s="18" t="str">
        <f t="shared" si="290"/>
        <v xml:space="preserve"> </v>
      </c>
      <c r="CO86" s="22">
        <v>3908.95</v>
      </c>
      <c r="CP86" s="22">
        <v>3908.95</v>
      </c>
      <c r="CQ86" s="22"/>
      <c r="CR86" s="18">
        <f t="shared" si="276"/>
        <v>1</v>
      </c>
      <c r="CS86" s="18" t="str">
        <f t="shared" si="277"/>
        <v xml:space="preserve"> </v>
      </c>
      <c r="CT86" s="22">
        <v>0</v>
      </c>
      <c r="CU86" s="22">
        <v>0</v>
      </c>
      <c r="CV86" s="22"/>
      <c r="CW86" s="18" t="str">
        <f t="shared" si="291"/>
        <v xml:space="preserve"> </v>
      </c>
      <c r="CX86" s="18" t="str">
        <f t="shared" si="292"/>
        <v xml:space="preserve"> </v>
      </c>
      <c r="CY86" s="22">
        <v>0</v>
      </c>
      <c r="CZ86" s="22">
        <v>0</v>
      </c>
      <c r="DA86" s="22"/>
      <c r="DB86" s="18" t="str">
        <f t="shared" si="278"/>
        <v xml:space="preserve"> </v>
      </c>
      <c r="DC86" s="18" t="str">
        <f t="shared" si="279"/>
        <v xml:space="preserve"> </v>
      </c>
      <c r="DD86" s="22">
        <v>8827.1</v>
      </c>
      <c r="DE86" s="22">
        <v>8827.1</v>
      </c>
      <c r="DF86" s="22">
        <v>5911.96</v>
      </c>
      <c r="DG86" s="18">
        <f t="shared" si="280"/>
        <v>1</v>
      </c>
      <c r="DH86" s="18">
        <f t="shared" si="281"/>
        <v>1.4930919694991172</v>
      </c>
      <c r="DI86" s="22">
        <v>0</v>
      </c>
      <c r="DJ86" s="22"/>
      <c r="DK86" s="18" t="str">
        <f t="shared" si="282"/>
        <v xml:space="preserve"> </v>
      </c>
      <c r="DL86" s="22">
        <v>4800</v>
      </c>
      <c r="DM86" s="22">
        <v>5200</v>
      </c>
      <c r="DN86" s="22">
        <v>4400</v>
      </c>
      <c r="DO86" s="18">
        <f t="shared" si="283"/>
        <v>1.0833333333333333</v>
      </c>
      <c r="DP86" s="18">
        <f t="shared" si="284"/>
        <v>1.1818181818181819</v>
      </c>
      <c r="DQ86" s="38">
        <v>0</v>
      </c>
      <c r="DR86" s="38">
        <v>0</v>
      </c>
      <c r="DS86" s="22"/>
      <c r="DT86" s="18" t="str">
        <f t="shared" si="384"/>
        <v xml:space="preserve"> </v>
      </c>
      <c r="DU86" s="18" t="str">
        <f t="shared" si="385"/>
        <v xml:space="preserve"> </v>
      </c>
    </row>
    <row r="87" spans="1:125" s="13" customFormat="1" ht="15.75" customHeight="1" outlineLevel="1" x14ac:dyDescent="0.25">
      <c r="A87" s="12">
        <f t="shared" si="389"/>
        <v>70</v>
      </c>
      <c r="B87" s="6" t="s">
        <v>29</v>
      </c>
      <c r="C87" s="17">
        <v>854953.35</v>
      </c>
      <c r="D87" s="17">
        <v>721521.32</v>
      </c>
      <c r="E87" s="17">
        <v>1264194.7500000002</v>
      </c>
      <c r="F87" s="18">
        <f t="shared" si="287"/>
        <v>0.84393063083500397</v>
      </c>
      <c r="G87" s="18">
        <f t="shared" si="285"/>
        <v>0.57073589334238239</v>
      </c>
      <c r="H87" s="11">
        <v>693638</v>
      </c>
      <c r="I87" s="11">
        <v>562155.66</v>
      </c>
      <c r="J87" s="11">
        <v>1160096.9100000001</v>
      </c>
      <c r="K87" s="18">
        <f t="shared" si="246"/>
        <v>0.81044530432300421</v>
      </c>
      <c r="L87" s="18">
        <f t="shared" si="247"/>
        <v>0.4845764652540967</v>
      </c>
      <c r="M87" s="22">
        <v>65258</v>
      </c>
      <c r="N87" s="22">
        <v>64371.06</v>
      </c>
      <c r="O87" s="22">
        <v>37181.46</v>
      </c>
      <c r="P87" s="18">
        <f t="shared" si="248"/>
        <v>0.98640871617272974</v>
      </c>
      <c r="Q87" s="18">
        <f t="shared" si="249"/>
        <v>1.7312676801825426</v>
      </c>
      <c r="R87" s="22">
        <v>0</v>
      </c>
      <c r="S87" s="22">
        <v>0</v>
      </c>
      <c r="T87" s="22">
        <v>0</v>
      </c>
      <c r="U87" s="18" t="str">
        <f t="shared" si="250"/>
        <v xml:space="preserve"> </v>
      </c>
      <c r="V87" s="18" t="str">
        <f t="shared" si="390"/>
        <v xml:space="preserve"> </v>
      </c>
      <c r="W87" s="22">
        <v>5000</v>
      </c>
      <c r="X87" s="22">
        <v>283.39999999999998</v>
      </c>
      <c r="Y87" s="22"/>
      <c r="Z87" s="18">
        <f t="shared" si="252"/>
        <v>5.6679999999999994E-2</v>
      </c>
      <c r="AA87" s="18" t="str">
        <f t="shared" si="253"/>
        <v xml:space="preserve"> </v>
      </c>
      <c r="AB87" s="22">
        <v>119190</v>
      </c>
      <c r="AC87" s="22">
        <v>119853.1</v>
      </c>
      <c r="AD87" s="22">
        <v>70991.11</v>
      </c>
      <c r="AE87" s="18">
        <f t="shared" si="254"/>
        <v>1.0055633861901168</v>
      </c>
      <c r="AF87" s="18">
        <f t="shared" si="391"/>
        <v>1.6882832230683533</v>
      </c>
      <c r="AG87" s="22">
        <v>504190</v>
      </c>
      <c r="AH87" s="22">
        <v>377648.1</v>
      </c>
      <c r="AI87" s="22">
        <v>1051924.3400000001</v>
      </c>
      <c r="AJ87" s="18">
        <f t="shared" si="256"/>
        <v>0.74901941728316701</v>
      </c>
      <c r="AK87" s="18">
        <f t="shared" si="257"/>
        <v>0.35900690348129027</v>
      </c>
      <c r="AL87" s="22">
        <v>0</v>
      </c>
      <c r="AM87" s="22">
        <v>0</v>
      </c>
      <c r="AN87" s="22">
        <v>0</v>
      </c>
      <c r="AO87" s="18" t="str">
        <f t="shared" si="388"/>
        <v xml:space="preserve"> </v>
      </c>
      <c r="AP87" s="18" t="str">
        <f t="shared" si="258"/>
        <v xml:space="preserve"> </v>
      </c>
      <c r="AQ87" s="7">
        <v>161315.35</v>
      </c>
      <c r="AR87" s="7">
        <v>159365.66</v>
      </c>
      <c r="AS87" s="7">
        <v>104097.84000000001</v>
      </c>
      <c r="AT87" s="18">
        <f t="shared" si="259"/>
        <v>0.9879137974160549</v>
      </c>
      <c r="AU87" s="18">
        <f t="shared" si="260"/>
        <v>1.5309218711934847</v>
      </c>
      <c r="AV87" s="22">
        <v>0</v>
      </c>
      <c r="AW87" s="22">
        <v>0</v>
      </c>
      <c r="AX87" s="22">
        <v>0</v>
      </c>
      <c r="AY87" s="18" t="str">
        <f t="shared" si="261"/>
        <v xml:space="preserve"> </v>
      </c>
      <c r="AZ87" s="18" t="str">
        <f t="shared" si="262"/>
        <v xml:space="preserve"> </v>
      </c>
      <c r="BA87" s="22">
        <v>10182</v>
      </c>
      <c r="BB87" s="22">
        <v>10182.31</v>
      </c>
      <c r="BC87" s="22">
        <v>11193.77</v>
      </c>
      <c r="BD87" s="18">
        <f t="shared" si="263"/>
        <v>1.0000304458848948</v>
      </c>
      <c r="BE87" s="18">
        <f t="shared" si="264"/>
        <v>0.9096408091286492</v>
      </c>
      <c r="BF87" s="22">
        <v>23400</v>
      </c>
      <c r="BG87" s="22">
        <v>21450</v>
      </c>
      <c r="BH87" s="22">
        <v>17554.48</v>
      </c>
      <c r="BI87" s="18">
        <f t="shared" si="265"/>
        <v>0.91666666666666663</v>
      </c>
      <c r="BJ87" s="18">
        <f t="shared" si="266"/>
        <v>1.2219103043781416</v>
      </c>
      <c r="BK87" s="22">
        <v>0</v>
      </c>
      <c r="BL87" s="22">
        <v>0</v>
      </c>
      <c r="BM87" s="22"/>
      <c r="BN87" s="18" t="str">
        <f t="shared" si="387"/>
        <v xml:space="preserve"> </v>
      </c>
      <c r="BO87" s="18" t="str">
        <f t="shared" si="268"/>
        <v xml:space="preserve"> </v>
      </c>
      <c r="BP87" s="22">
        <v>0</v>
      </c>
      <c r="BQ87" s="22">
        <v>0</v>
      </c>
      <c r="BR87" s="22"/>
      <c r="BS87" s="18" t="str">
        <f t="shared" si="269"/>
        <v xml:space="preserve"> </v>
      </c>
      <c r="BT87" s="18" t="str">
        <f t="shared" si="270"/>
        <v xml:space="preserve"> </v>
      </c>
      <c r="BU87" s="22">
        <v>127733.35</v>
      </c>
      <c r="BV87" s="22">
        <v>127733.35</v>
      </c>
      <c r="BW87" s="22">
        <v>74851.350000000006</v>
      </c>
      <c r="BX87" s="18">
        <f t="shared" si="271"/>
        <v>1</v>
      </c>
      <c r="BY87" s="18">
        <f t="shared" si="272"/>
        <v>1.706493603655779</v>
      </c>
      <c r="BZ87" s="22">
        <v>0</v>
      </c>
      <c r="CA87" s="22">
        <v>0</v>
      </c>
      <c r="CB87" s="22"/>
      <c r="CC87" s="18" t="str">
        <f t="shared" si="341"/>
        <v xml:space="preserve"> </v>
      </c>
      <c r="CD87" s="18" t="str">
        <f t="shared" si="273"/>
        <v xml:space="preserve"> </v>
      </c>
      <c r="CE87" s="17">
        <v>0</v>
      </c>
      <c r="CF87" s="17">
        <v>0</v>
      </c>
      <c r="CG87" s="17">
        <v>0</v>
      </c>
      <c r="CH87" s="18" t="str">
        <f t="shared" si="274"/>
        <v xml:space="preserve"> </v>
      </c>
      <c r="CI87" s="18" t="str">
        <f t="shared" si="289"/>
        <v xml:space="preserve"> </v>
      </c>
      <c r="CJ87" s="22">
        <v>0</v>
      </c>
      <c r="CK87" s="22">
        <v>0</v>
      </c>
      <c r="CL87" s="22"/>
      <c r="CM87" s="18" t="str">
        <f t="shared" si="275"/>
        <v xml:space="preserve"> </v>
      </c>
      <c r="CN87" s="18" t="str">
        <f t="shared" si="290"/>
        <v xml:space="preserve"> </v>
      </c>
      <c r="CO87" s="22">
        <v>0</v>
      </c>
      <c r="CP87" s="22">
        <v>0</v>
      </c>
      <c r="CQ87" s="22"/>
      <c r="CR87" s="18" t="str">
        <f t="shared" si="276"/>
        <v xml:space="preserve"> </v>
      </c>
      <c r="CS87" s="18" t="str">
        <f t="shared" si="277"/>
        <v xml:space="preserve"> </v>
      </c>
      <c r="CT87" s="22">
        <v>0</v>
      </c>
      <c r="CU87" s="22">
        <v>0</v>
      </c>
      <c r="CV87" s="22"/>
      <c r="CW87" s="18" t="str">
        <f t="shared" si="291"/>
        <v xml:space="preserve"> </v>
      </c>
      <c r="CX87" s="18" t="str">
        <f t="shared" si="292"/>
        <v xml:space="preserve"> </v>
      </c>
      <c r="CY87" s="22">
        <v>0</v>
      </c>
      <c r="CZ87" s="22">
        <v>0</v>
      </c>
      <c r="DA87" s="22"/>
      <c r="DB87" s="18" t="str">
        <f t="shared" si="278"/>
        <v xml:space="preserve"> </v>
      </c>
      <c r="DC87" s="18" t="str">
        <f t="shared" si="279"/>
        <v xml:space="preserve"> </v>
      </c>
      <c r="DD87" s="22">
        <v>0</v>
      </c>
      <c r="DE87" s="22">
        <v>0</v>
      </c>
      <c r="DF87" s="22"/>
      <c r="DG87" s="18" t="str">
        <f t="shared" si="280"/>
        <v xml:space="preserve"> </v>
      </c>
      <c r="DH87" s="18" t="str">
        <f t="shared" si="281"/>
        <v xml:space="preserve"> </v>
      </c>
      <c r="DI87" s="22">
        <v>0</v>
      </c>
      <c r="DJ87" s="22"/>
      <c r="DK87" s="18" t="str">
        <f t="shared" si="282"/>
        <v xml:space="preserve"> </v>
      </c>
      <c r="DL87" s="22">
        <v>0</v>
      </c>
      <c r="DM87" s="22">
        <v>0</v>
      </c>
      <c r="DN87" s="22">
        <v>498.24</v>
      </c>
      <c r="DO87" s="18" t="str">
        <f t="shared" si="283"/>
        <v xml:space="preserve"> </v>
      </c>
      <c r="DP87" s="18" t="str">
        <f>IF(DM87=0," ",IF(DM87/DN87*100&gt;200,"св.200",DM87/DN87))</f>
        <v xml:space="preserve"> </v>
      </c>
      <c r="DQ87" s="38">
        <v>0</v>
      </c>
      <c r="DR87" s="38">
        <v>0</v>
      </c>
      <c r="DS87" s="22"/>
      <c r="DT87" s="18" t="str">
        <f t="shared" si="384"/>
        <v xml:space="preserve"> </v>
      </c>
      <c r="DU87" s="18" t="str">
        <f>IF(DR87=0," ",IF(DR87/DS87*100&gt;200,"св.200",DR87/DS87))</f>
        <v xml:space="preserve"> </v>
      </c>
    </row>
    <row r="88" spans="1:125" s="13" customFormat="1" ht="16.5" customHeight="1" outlineLevel="1" x14ac:dyDescent="0.25">
      <c r="A88" s="12">
        <f t="shared" si="389"/>
        <v>71</v>
      </c>
      <c r="B88" s="6" t="s">
        <v>89</v>
      </c>
      <c r="C88" s="17">
        <v>1341612.8</v>
      </c>
      <c r="D88" s="17">
        <v>1282899.92</v>
      </c>
      <c r="E88" s="17">
        <v>985423.06</v>
      </c>
      <c r="F88" s="18">
        <f t="shared" si="287"/>
        <v>0.95623709016491187</v>
      </c>
      <c r="G88" s="18">
        <f t="shared" si="285"/>
        <v>1.3018773073972918</v>
      </c>
      <c r="H88" s="11">
        <v>473163</v>
      </c>
      <c r="I88" s="11">
        <v>418755.74</v>
      </c>
      <c r="J88" s="11">
        <v>400726.04000000004</v>
      </c>
      <c r="K88" s="18">
        <f t="shared" si="246"/>
        <v>0.88501370563632409</v>
      </c>
      <c r="L88" s="18">
        <f t="shared" si="247"/>
        <v>1.0449925839608525</v>
      </c>
      <c r="M88" s="22">
        <v>74479</v>
      </c>
      <c r="N88" s="22">
        <v>78412.61</v>
      </c>
      <c r="O88" s="22">
        <v>57554.1</v>
      </c>
      <c r="P88" s="18">
        <f t="shared" si="248"/>
        <v>1.0528150216839647</v>
      </c>
      <c r="Q88" s="18">
        <f t="shared" si="249"/>
        <v>1.362415709740922</v>
      </c>
      <c r="R88" s="22">
        <v>0</v>
      </c>
      <c r="S88" s="22">
        <v>0</v>
      </c>
      <c r="T88" s="22">
        <v>0</v>
      </c>
      <c r="U88" s="18" t="str">
        <f t="shared" si="250"/>
        <v xml:space="preserve"> </v>
      </c>
      <c r="V88" s="18" t="str">
        <f t="shared" si="390"/>
        <v xml:space="preserve"> </v>
      </c>
      <c r="W88" s="22">
        <v>684</v>
      </c>
      <c r="X88" s="22">
        <v>684</v>
      </c>
      <c r="Y88" s="22"/>
      <c r="Z88" s="18">
        <f t="shared" si="252"/>
        <v>1</v>
      </c>
      <c r="AA88" s="18" t="str">
        <f t="shared" si="253"/>
        <v xml:space="preserve"> </v>
      </c>
      <c r="AB88" s="22">
        <v>70000</v>
      </c>
      <c r="AC88" s="22">
        <v>37227.51</v>
      </c>
      <c r="AD88" s="22">
        <v>68657.210000000006</v>
      </c>
      <c r="AE88" s="18">
        <f t="shared" si="254"/>
        <v>0.53182157142857145</v>
      </c>
      <c r="AF88" s="18">
        <f t="shared" si="255"/>
        <v>0.54222287797596203</v>
      </c>
      <c r="AG88" s="22">
        <v>318000</v>
      </c>
      <c r="AH88" s="22">
        <v>296031.62</v>
      </c>
      <c r="AI88" s="22">
        <v>271505.02</v>
      </c>
      <c r="AJ88" s="18">
        <f t="shared" si="256"/>
        <v>0.93091704402515718</v>
      </c>
      <c r="AK88" s="18">
        <f t="shared" si="257"/>
        <v>1.0903357146029933</v>
      </c>
      <c r="AL88" s="22">
        <v>10000</v>
      </c>
      <c r="AM88" s="22">
        <v>6400</v>
      </c>
      <c r="AN88" s="22">
        <v>3010</v>
      </c>
      <c r="AO88" s="18">
        <f t="shared" si="388"/>
        <v>0.64</v>
      </c>
      <c r="AP88" s="18" t="str">
        <f t="shared" si="258"/>
        <v>св.200</v>
      </c>
      <c r="AQ88" s="7">
        <v>868449.8</v>
      </c>
      <c r="AR88" s="7">
        <v>864144.17999999993</v>
      </c>
      <c r="AS88" s="7">
        <v>584697.02</v>
      </c>
      <c r="AT88" s="18">
        <f>IF(AR88&lt;=0," ",IF(AQ88&lt;=0," ",IF(AR88/AQ88*100&gt;200,"СВ.200",AR88/AQ88)))</f>
        <v>0.99504217745228329</v>
      </c>
      <c r="AU88" s="18">
        <f t="shared" si="260"/>
        <v>1.4779349824632251</v>
      </c>
      <c r="AV88" s="22">
        <v>0</v>
      </c>
      <c r="AW88" s="22">
        <v>0</v>
      </c>
      <c r="AX88" s="22">
        <v>0</v>
      </c>
      <c r="AY88" s="18" t="str">
        <f t="shared" si="261"/>
        <v xml:space="preserve"> </v>
      </c>
      <c r="AZ88" s="18" t="str">
        <f t="shared" si="262"/>
        <v xml:space="preserve"> </v>
      </c>
      <c r="BA88" s="22">
        <v>362208</v>
      </c>
      <c r="BB88" s="22">
        <v>362208.03</v>
      </c>
      <c r="BC88" s="22">
        <v>282493.55</v>
      </c>
      <c r="BD88" s="18">
        <f t="shared" si="263"/>
        <v>1.0000000828253379</v>
      </c>
      <c r="BE88" s="18">
        <f t="shared" si="264"/>
        <v>1.2821815931726583</v>
      </c>
      <c r="BF88" s="22">
        <v>49436</v>
      </c>
      <c r="BG88" s="22">
        <v>45130.61</v>
      </c>
      <c r="BH88" s="22">
        <v>52267.06</v>
      </c>
      <c r="BI88" s="18">
        <f t="shared" si="265"/>
        <v>0.91290982280119748</v>
      </c>
      <c r="BJ88" s="18">
        <f t="shared" si="266"/>
        <v>0.86346180558079988</v>
      </c>
      <c r="BK88" s="22">
        <v>0</v>
      </c>
      <c r="BL88" s="22">
        <v>0</v>
      </c>
      <c r="BM88" s="22"/>
      <c r="BN88" s="18" t="str">
        <f t="shared" si="387"/>
        <v xml:space="preserve"> </v>
      </c>
      <c r="BO88" s="18" t="str">
        <f t="shared" si="268"/>
        <v xml:space="preserve"> </v>
      </c>
      <c r="BP88" s="22">
        <v>0</v>
      </c>
      <c r="BQ88" s="22">
        <v>0</v>
      </c>
      <c r="BR88" s="22"/>
      <c r="BS88" s="18" t="str">
        <f t="shared" si="269"/>
        <v xml:space="preserve"> </v>
      </c>
      <c r="BT88" s="18" t="str">
        <f t="shared" si="270"/>
        <v xml:space="preserve"> </v>
      </c>
      <c r="BU88" s="22">
        <v>249599.8</v>
      </c>
      <c r="BV88" s="22">
        <v>249599.8</v>
      </c>
      <c r="BW88" s="22">
        <v>202969.91</v>
      </c>
      <c r="BX88" s="18">
        <f t="shared" si="271"/>
        <v>1</v>
      </c>
      <c r="BY88" s="18">
        <f t="shared" si="272"/>
        <v>1.2297379449003056</v>
      </c>
      <c r="BZ88" s="22">
        <v>176834</v>
      </c>
      <c r="CA88" s="22">
        <v>176834</v>
      </c>
      <c r="CB88" s="22">
        <v>46966.5</v>
      </c>
      <c r="CC88" s="18">
        <f t="shared" si="341"/>
        <v>1</v>
      </c>
      <c r="CD88" s="18" t="str">
        <f t="shared" si="273"/>
        <v>св.200</v>
      </c>
      <c r="CE88" s="17">
        <v>30372</v>
      </c>
      <c r="CF88" s="17">
        <v>30371.74</v>
      </c>
      <c r="CG88" s="17">
        <v>0</v>
      </c>
      <c r="CH88" s="18">
        <f t="shared" si="274"/>
        <v>0.99999143948373503</v>
      </c>
      <c r="CI88" s="18" t="str">
        <f t="shared" si="289"/>
        <v xml:space="preserve"> </v>
      </c>
      <c r="CJ88" s="22">
        <v>0</v>
      </c>
      <c r="CK88" s="22">
        <v>0</v>
      </c>
      <c r="CL88" s="22"/>
      <c r="CM88" s="18" t="str">
        <f t="shared" si="275"/>
        <v xml:space="preserve"> </v>
      </c>
      <c r="CN88" s="18" t="str">
        <f t="shared" si="290"/>
        <v xml:space="preserve"> </v>
      </c>
      <c r="CO88" s="22">
        <v>30372</v>
      </c>
      <c r="CP88" s="22">
        <v>30371.74</v>
      </c>
      <c r="CQ88" s="22"/>
      <c r="CR88" s="18">
        <f t="shared" si="276"/>
        <v>0.99999143948373503</v>
      </c>
      <c r="CS88" s="18" t="str">
        <f t="shared" si="277"/>
        <v xml:space="preserve"> </v>
      </c>
      <c r="CT88" s="22">
        <v>0</v>
      </c>
      <c r="CU88" s="22">
        <v>0</v>
      </c>
      <c r="CV88" s="22"/>
      <c r="CW88" s="18" t="str">
        <f t="shared" si="291"/>
        <v xml:space="preserve"> </v>
      </c>
      <c r="CX88" s="18" t="str">
        <f t="shared" si="292"/>
        <v xml:space="preserve"> </v>
      </c>
      <c r="CY88" s="22">
        <v>0</v>
      </c>
      <c r="CZ88" s="22">
        <v>0</v>
      </c>
      <c r="DA88" s="22"/>
      <c r="DB88" s="18" t="str">
        <f t="shared" si="278"/>
        <v xml:space="preserve"> </v>
      </c>
      <c r="DC88" s="18" t="str">
        <f t="shared" si="279"/>
        <v xml:space="preserve"> </v>
      </c>
      <c r="DD88" s="22">
        <v>0</v>
      </c>
      <c r="DE88" s="22">
        <v>0</v>
      </c>
      <c r="DF88" s="22"/>
      <c r="DG88" s="18" t="str">
        <f t="shared" si="280"/>
        <v xml:space="preserve"> </v>
      </c>
      <c r="DH88" s="18" t="str">
        <f t="shared" si="281"/>
        <v xml:space="preserve"> </v>
      </c>
      <c r="DI88" s="22">
        <v>-1.88</v>
      </c>
      <c r="DJ88" s="22"/>
      <c r="DK88" s="18" t="str">
        <f t="shared" si="282"/>
        <v xml:space="preserve"> </v>
      </c>
      <c r="DL88" s="22">
        <v>0</v>
      </c>
      <c r="DM88" s="22">
        <v>0</v>
      </c>
      <c r="DN88" s="22"/>
      <c r="DO88" s="18" t="str">
        <f t="shared" si="283"/>
        <v xml:space="preserve"> </v>
      </c>
      <c r="DP88" s="18" t="str">
        <f t="shared" si="284"/>
        <v xml:space="preserve"> </v>
      </c>
      <c r="DQ88" s="38">
        <v>0</v>
      </c>
      <c r="DR88" s="38">
        <v>0</v>
      </c>
      <c r="DS88" s="22"/>
      <c r="DT88" s="18" t="str">
        <f t="shared" si="384"/>
        <v xml:space="preserve"> </v>
      </c>
      <c r="DU88" s="18" t="str">
        <f t="shared" ref="DU88:DU99" si="392">IF(DS88=0," ",IF(DR88/DS88*100&gt;200,"св.200",DR88/DS88))</f>
        <v xml:space="preserve"> </v>
      </c>
    </row>
    <row r="89" spans="1:125" s="54" customFormat="1" ht="15.75" x14ac:dyDescent="0.2">
      <c r="A89" s="48"/>
      <c r="B89" s="49" t="s">
        <v>148</v>
      </c>
      <c r="C89" s="55">
        <f>SUM(C90:C94)</f>
        <v>51061160</v>
      </c>
      <c r="D89" s="55">
        <f t="shared" ref="D89" si="393">SUM(D90:D94)</f>
        <v>54934938.020000003</v>
      </c>
      <c r="E89" s="55">
        <v>48400688.799999997</v>
      </c>
      <c r="F89" s="51">
        <f t="shared" si="287"/>
        <v>1.0758654527237532</v>
      </c>
      <c r="G89" s="51">
        <f t="shared" si="285"/>
        <v>1.1350032278879472</v>
      </c>
      <c r="H89" s="50">
        <v>49048568</v>
      </c>
      <c r="I89" s="50">
        <v>52303358.169999994</v>
      </c>
      <c r="J89" s="50">
        <v>46690819.50999999</v>
      </c>
      <c r="K89" s="51">
        <f t="shared" si="246"/>
        <v>1.0663585157063096</v>
      </c>
      <c r="L89" s="51">
        <f t="shared" si="247"/>
        <v>1.1202064713984714</v>
      </c>
      <c r="M89" s="50">
        <f>SUM(M90:M94)</f>
        <v>41274918.100000001</v>
      </c>
      <c r="N89" s="50">
        <v>43684652.160000004</v>
      </c>
      <c r="O89" s="50">
        <v>38321516.969999999</v>
      </c>
      <c r="P89" s="51">
        <f t="shared" si="248"/>
        <v>1.0583825279595165</v>
      </c>
      <c r="Q89" s="51">
        <f t="shared" si="249"/>
        <v>1.1399510148358307</v>
      </c>
      <c r="R89" s="50">
        <f>SUM(R90:R94)</f>
        <v>1902303.9</v>
      </c>
      <c r="S89" s="50">
        <f>SUM(S90:S94)</f>
        <v>2195141.36</v>
      </c>
      <c r="T89" s="50">
        <f>SUM(T90:T94)</f>
        <v>1855829.9</v>
      </c>
      <c r="U89" s="51">
        <f t="shared" si="250"/>
        <v>1.1539383165854835</v>
      </c>
      <c r="V89" s="51">
        <f t="shared" si="251"/>
        <v>1.1828354311998099</v>
      </c>
      <c r="W89" s="50">
        <f>SUM(W90:W94)</f>
        <v>85336</v>
      </c>
      <c r="X89" s="50">
        <f>SUM(X90:X94)</f>
        <v>86001.37</v>
      </c>
      <c r="Y89" s="50">
        <v>835613.49000000011</v>
      </c>
      <c r="Z89" s="51">
        <f t="shared" si="252"/>
        <v>1.0077970610293427</v>
      </c>
      <c r="AA89" s="51">
        <f t="shared" si="253"/>
        <v>0.10292003543408566</v>
      </c>
      <c r="AB89" s="50">
        <v>1537660</v>
      </c>
      <c r="AC89" s="50">
        <v>1863434.7499999998</v>
      </c>
      <c r="AD89" s="50">
        <f>SUM(AD90:AD94)</f>
        <v>1490378.76</v>
      </c>
      <c r="AE89" s="51">
        <f t="shared" si="254"/>
        <v>1.2118639686276549</v>
      </c>
      <c r="AF89" s="51">
        <f t="shared" si="255"/>
        <v>1.2503095186353834</v>
      </c>
      <c r="AG89" s="50">
        <v>4248350</v>
      </c>
      <c r="AH89" s="50">
        <v>4474128.53</v>
      </c>
      <c r="AI89" s="50">
        <f>SUM(AI90:AI94)</f>
        <v>4187480.3899999997</v>
      </c>
      <c r="AJ89" s="51">
        <f t="shared" si="256"/>
        <v>1.0531449927618959</v>
      </c>
      <c r="AK89" s="51">
        <f>IF(AI89=0," ",IF(AH89/AI89*100&gt;200,"св.200",AH89/AI89))</f>
        <v>1.0684536077314026</v>
      </c>
      <c r="AL89" s="50">
        <v>0</v>
      </c>
      <c r="AM89" s="50">
        <v>0</v>
      </c>
      <c r="AN89" s="50">
        <f>SUM(AN90:AN94)</f>
        <v>0</v>
      </c>
      <c r="AO89" s="51" t="str">
        <f t="shared" si="388"/>
        <v xml:space="preserve"> </v>
      </c>
      <c r="AP89" s="51" t="str">
        <f t="shared" si="258"/>
        <v xml:space="preserve"> </v>
      </c>
      <c r="AQ89" s="50">
        <v>2012592</v>
      </c>
      <c r="AR89" s="50">
        <v>2631579.8499999996</v>
      </c>
      <c r="AS89" s="50">
        <v>1709869.2899999996</v>
      </c>
      <c r="AT89" s="51">
        <f t="shared" si="259"/>
        <v>1.3075575427110908</v>
      </c>
      <c r="AU89" s="51">
        <f t="shared" si="260"/>
        <v>1.539053227863985</v>
      </c>
      <c r="AV89" s="50">
        <v>455000</v>
      </c>
      <c r="AW89" s="50">
        <v>282251.84000000003</v>
      </c>
      <c r="AX89" s="50">
        <v>351186</v>
      </c>
      <c r="AY89" s="51">
        <f t="shared" si="261"/>
        <v>0.62033371428571438</v>
      </c>
      <c r="AZ89" s="51">
        <f t="shared" si="262"/>
        <v>0.80371039847829928</v>
      </c>
      <c r="BA89" s="50">
        <v>301365</v>
      </c>
      <c r="BB89" s="50">
        <v>319719.34999999998</v>
      </c>
      <c r="BC89" s="50">
        <v>229255.8</v>
      </c>
      <c r="BD89" s="51">
        <f t="shared" si="263"/>
        <v>1.0609040532244951</v>
      </c>
      <c r="BE89" s="51">
        <f t="shared" si="264"/>
        <v>1.3945965598253129</v>
      </c>
      <c r="BF89" s="50">
        <v>117760</v>
      </c>
      <c r="BG89" s="50">
        <v>118315</v>
      </c>
      <c r="BH89" s="50">
        <v>42060</v>
      </c>
      <c r="BI89" s="51">
        <f t="shared" si="265"/>
        <v>1.0047129755434783</v>
      </c>
      <c r="BJ89" s="51" t="str">
        <f t="shared" si="266"/>
        <v>св.200</v>
      </c>
      <c r="BK89" s="50">
        <v>172000</v>
      </c>
      <c r="BL89" s="50">
        <v>57051.6</v>
      </c>
      <c r="BM89" s="50">
        <v>171154.8</v>
      </c>
      <c r="BN89" s="51">
        <f t="shared" si="387"/>
        <v>0.3316953488372093</v>
      </c>
      <c r="BO89" s="51">
        <f>IF(BL89=0," ",IF(BL89/BM89*100&gt;200,"св.200",BL89/BM89))</f>
        <v>0.33333333333333337</v>
      </c>
      <c r="BP89" s="50">
        <v>150000</v>
      </c>
      <c r="BQ89" s="50">
        <v>201247.82</v>
      </c>
      <c r="BR89" s="50">
        <v>180000</v>
      </c>
      <c r="BS89" s="51">
        <f t="shared" si="269"/>
        <v>1.3416521333333333</v>
      </c>
      <c r="BT89" s="51">
        <f>IF(BQ89=0," ",IF(BQ89/BR89*100&gt;200,"св.200",BQ89/BR89))</f>
        <v>1.1180434444444445</v>
      </c>
      <c r="BU89" s="50">
        <v>111940</v>
      </c>
      <c r="BV89" s="50">
        <v>114442.12</v>
      </c>
      <c r="BW89" s="50">
        <v>125302.03</v>
      </c>
      <c r="BX89" s="51">
        <f t="shared" ref="BX89:BX120" si="394">IF(BV89&lt;=0," ",IF(BU89&lt;=0," ",IF(BV89/BU89*100&gt;200,"СВ.200",BV89/BU89)))</f>
        <v>1.0223523316062175</v>
      </c>
      <c r="BY89" s="51">
        <f t="shared" si="272"/>
        <v>0.91333013519413853</v>
      </c>
      <c r="BZ89" s="50">
        <v>0</v>
      </c>
      <c r="CA89" s="50">
        <v>201849.5</v>
      </c>
      <c r="CB89" s="50">
        <v>177218</v>
      </c>
      <c r="CC89" s="51" t="str">
        <f t="shared" si="341"/>
        <v xml:space="preserve"> </v>
      </c>
      <c r="CD89" s="51">
        <f t="shared" si="273"/>
        <v>1.1389898317326683</v>
      </c>
      <c r="CE89" s="55">
        <v>106340</v>
      </c>
      <c r="CF89" s="55">
        <v>235408.08</v>
      </c>
      <c r="CG89" s="55">
        <v>371310.01</v>
      </c>
      <c r="CH89" s="51" t="str">
        <f t="shared" si="274"/>
        <v>СВ.200</v>
      </c>
      <c r="CI89" s="51">
        <f t="shared" si="289"/>
        <v>0.6339933577336091</v>
      </c>
      <c r="CJ89" s="50">
        <v>25000</v>
      </c>
      <c r="CK89" s="50">
        <v>78931.78</v>
      </c>
      <c r="CL89" s="50">
        <v>314602.01</v>
      </c>
      <c r="CM89" s="51" t="str">
        <f t="shared" si="275"/>
        <v>СВ.200</v>
      </c>
      <c r="CN89" s="51">
        <f>IF(CK89=0," ",IF(CK89/CL89*100&gt;200,"св.200",CK89/CL89))</f>
        <v>0.25089407407155473</v>
      </c>
      <c r="CO89" s="50">
        <v>81340</v>
      </c>
      <c r="CP89" s="50">
        <v>156476.29999999999</v>
      </c>
      <c r="CQ89" s="50">
        <v>56708</v>
      </c>
      <c r="CR89" s="51">
        <f t="shared" si="276"/>
        <v>1.9237312515367591</v>
      </c>
      <c r="CS89" s="51" t="str">
        <f t="shared" si="277"/>
        <v>св.200</v>
      </c>
      <c r="CT89" s="50">
        <v>0</v>
      </c>
      <c r="CU89" s="50">
        <v>0</v>
      </c>
      <c r="CV89" s="50">
        <v>0</v>
      </c>
      <c r="CW89" s="53" t="str">
        <f t="shared" si="291"/>
        <v xml:space="preserve"> </v>
      </c>
      <c r="CX89" s="53" t="str">
        <f t="shared" si="292"/>
        <v xml:space="preserve"> </v>
      </c>
      <c r="CY89" s="50">
        <v>0</v>
      </c>
      <c r="CZ89" s="50">
        <v>0</v>
      </c>
      <c r="DA89" s="50">
        <v>0</v>
      </c>
      <c r="DB89" s="51" t="str">
        <f t="shared" si="278"/>
        <v xml:space="preserve"> </v>
      </c>
      <c r="DC89" s="51" t="str">
        <f t="shared" si="279"/>
        <v xml:space="preserve"> </v>
      </c>
      <c r="DD89" s="50">
        <v>17150</v>
      </c>
      <c r="DE89" s="50">
        <v>24574.47</v>
      </c>
      <c r="DF89" s="50">
        <v>0</v>
      </c>
      <c r="DG89" s="51">
        <f t="shared" si="280"/>
        <v>1.4329137026239067</v>
      </c>
      <c r="DH89" s="51" t="str">
        <f t="shared" si="281"/>
        <v xml:space="preserve"> </v>
      </c>
      <c r="DI89" s="50">
        <v>0</v>
      </c>
      <c r="DJ89" s="50">
        <v>0</v>
      </c>
      <c r="DK89" s="51" t="str">
        <f t="shared" si="282"/>
        <v xml:space="preserve"> </v>
      </c>
      <c r="DL89" s="50">
        <v>240000</v>
      </c>
      <c r="DM89" s="50">
        <v>735683.07000000007</v>
      </c>
      <c r="DN89" s="50">
        <v>11600</v>
      </c>
      <c r="DO89" s="51" t="str">
        <f t="shared" si="283"/>
        <v>СВ.200</v>
      </c>
      <c r="DP89" s="51" t="str">
        <f t="shared" si="284"/>
        <v>св.200</v>
      </c>
      <c r="DQ89" s="50">
        <v>341037</v>
      </c>
      <c r="DR89" s="50">
        <v>341037</v>
      </c>
      <c r="DS89" s="50">
        <v>50782.65</v>
      </c>
      <c r="DT89" s="51">
        <f t="shared" si="384"/>
        <v>1</v>
      </c>
      <c r="DU89" s="51" t="str">
        <f t="shared" si="392"/>
        <v>св.200</v>
      </c>
    </row>
    <row r="90" spans="1:125" s="13" customFormat="1" ht="15.75" customHeight="1" outlineLevel="1" x14ac:dyDescent="0.25">
      <c r="A90" s="12">
        <v>72</v>
      </c>
      <c r="B90" s="6" t="s">
        <v>64</v>
      </c>
      <c r="C90" s="17">
        <v>46688099.899999999</v>
      </c>
      <c r="D90" s="17">
        <v>50566879.590000004</v>
      </c>
      <c r="E90" s="17">
        <v>44161524.709999993</v>
      </c>
      <c r="F90" s="18">
        <f t="shared" si="287"/>
        <v>1.0830785510292313</v>
      </c>
      <c r="G90" s="18">
        <f t="shared" si="285"/>
        <v>1.1450437891821605</v>
      </c>
      <c r="H90" s="11">
        <v>45818103.899999999</v>
      </c>
      <c r="I90" s="11">
        <v>49099147.399999999</v>
      </c>
      <c r="J90" s="11">
        <v>43018384.279999994</v>
      </c>
      <c r="K90" s="18">
        <f t="shared" si="246"/>
        <v>1.0716101981688508</v>
      </c>
      <c r="L90" s="18">
        <f t="shared" si="247"/>
        <v>1.1413526616997343</v>
      </c>
      <c r="M90" s="22">
        <v>40325800</v>
      </c>
      <c r="N90" s="22">
        <v>42719511.060000002</v>
      </c>
      <c r="O90" s="22">
        <v>37493154.469999999</v>
      </c>
      <c r="P90" s="18">
        <f t="shared" si="248"/>
        <v>1.059359295041884</v>
      </c>
      <c r="Q90" s="18">
        <f t="shared" si="249"/>
        <v>1.1393949552626161</v>
      </c>
      <c r="R90" s="22">
        <v>1902303.9</v>
      </c>
      <c r="S90" s="22">
        <v>2195141.36</v>
      </c>
      <c r="T90" s="22">
        <v>1855829.9</v>
      </c>
      <c r="U90" s="18">
        <f t="shared" si="250"/>
        <v>1.1539383165854835</v>
      </c>
      <c r="V90" s="18">
        <f t="shared" si="251"/>
        <v>1.1828354311998099</v>
      </c>
      <c r="W90" s="22">
        <v>0</v>
      </c>
      <c r="X90" s="22">
        <v>556</v>
      </c>
      <c r="Y90" s="22">
        <v>628.5</v>
      </c>
      <c r="Z90" s="18" t="str">
        <f t="shared" si="252"/>
        <v xml:space="preserve"> </v>
      </c>
      <c r="AA90" s="18">
        <f t="shared" si="253"/>
        <v>0.88464598249801119</v>
      </c>
      <c r="AB90" s="22">
        <v>920000</v>
      </c>
      <c r="AC90" s="22">
        <v>1247134.8799999999</v>
      </c>
      <c r="AD90" s="22">
        <v>1036557.15</v>
      </c>
      <c r="AE90" s="18">
        <f t="shared" si="254"/>
        <v>1.3555813913043477</v>
      </c>
      <c r="AF90" s="18">
        <f>IF(AC90&lt;=0," ",IF(AC90/AD90*100&gt;200,"св.200",AC90/AD90))</f>
        <v>1.2031511045965964</v>
      </c>
      <c r="AG90" s="22">
        <v>2670000</v>
      </c>
      <c r="AH90" s="22">
        <v>2936804.1</v>
      </c>
      <c r="AI90" s="22">
        <v>2632214.2599999998</v>
      </c>
      <c r="AJ90" s="18">
        <f>IF(AH90&lt;=0," ",IF(AG90&lt;=0," ",IF(AH90/AG90*100&gt;200,"СВ.200",AH90/AG90)))</f>
        <v>1.0999266292134833</v>
      </c>
      <c r="AK90" s="18">
        <f t="shared" si="257"/>
        <v>1.1157162031330992</v>
      </c>
      <c r="AL90" s="22">
        <v>0</v>
      </c>
      <c r="AM90" s="22">
        <v>0</v>
      </c>
      <c r="AN90" s="22">
        <v>0</v>
      </c>
      <c r="AO90" s="18" t="str">
        <f t="shared" si="388"/>
        <v xml:space="preserve"> </v>
      </c>
      <c r="AP90" s="18" t="str">
        <f>IF(AN90=0," ",IF(AM90/AN90*100&gt;200,"св.200",AM90/AN90))</f>
        <v xml:space="preserve"> </v>
      </c>
      <c r="AQ90" s="7">
        <v>869996</v>
      </c>
      <c r="AR90" s="7">
        <v>1467732.19</v>
      </c>
      <c r="AS90" s="7">
        <v>1143140.43</v>
      </c>
      <c r="AT90" s="18">
        <f t="shared" si="259"/>
        <v>1.6870562508333371</v>
      </c>
      <c r="AU90" s="18">
        <f t="shared" si="260"/>
        <v>1.2839474061817584</v>
      </c>
      <c r="AV90" s="22">
        <v>455000</v>
      </c>
      <c r="AW90" s="22">
        <v>282251.84000000003</v>
      </c>
      <c r="AX90" s="22">
        <v>351186</v>
      </c>
      <c r="AY90" s="18">
        <f t="shared" si="261"/>
        <v>0.62033371428571438</v>
      </c>
      <c r="AZ90" s="18">
        <f t="shared" si="262"/>
        <v>0.80371039847829928</v>
      </c>
      <c r="BA90" s="22">
        <v>0</v>
      </c>
      <c r="BB90" s="22">
        <v>0</v>
      </c>
      <c r="BC90" s="22"/>
      <c r="BD90" s="18" t="str">
        <f t="shared" si="263"/>
        <v xml:space="preserve"> </v>
      </c>
      <c r="BE90" s="18" t="str">
        <f t="shared" si="264"/>
        <v xml:space="preserve"> </v>
      </c>
      <c r="BF90" s="22">
        <v>0</v>
      </c>
      <c r="BG90" s="22">
        <v>0</v>
      </c>
      <c r="BH90" s="22"/>
      <c r="BI90" s="18" t="str">
        <f t="shared" si="265"/>
        <v xml:space="preserve"> </v>
      </c>
      <c r="BJ90" s="18" t="str">
        <f>IF(BG90=0," ",IF(BG90/BH90*100&gt;200,"св.200",BG90/BH90))</f>
        <v xml:space="preserve"> </v>
      </c>
      <c r="BK90" s="22">
        <v>172000</v>
      </c>
      <c r="BL90" s="22">
        <v>57051.6</v>
      </c>
      <c r="BM90" s="22">
        <v>171154.8</v>
      </c>
      <c r="BN90" s="18">
        <f t="shared" si="387"/>
        <v>0.3316953488372093</v>
      </c>
      <c r="BO90" s="18">
        <f>IF(BL90=0," ",IF(BL90/BM90*100&gt;200,"св.200",BL90/BM90))</f>
        <v>0.33333333333333337</v>
      </c>
      <c r="BP90" s="22">
        <v>150000</v>
      </c>
      <c r="BQ90" s="22">
        <v>201247.82</v>
      </c>
      <c r="BR90" s="22">
        <v>180000</v>
      </c>
      <c r="BS90" s="18">
        <f t="shared" si="269"/>
        <v>1.3416521333333333</v>
      </c>
      <c r="BT90" s="18">
        <f>IF(BQ90=0," ",IF(BQ90/BR90*100&gt;200,"св.200",BQ90/BR90))</f>
        <v>1.1180434444444445</v>
      </c>
      <c r="BU90" s="22">
        <v>0</v>
      </c>
      <c r="BV90" s="22">
        <v>0</v>
      </c>
      <c r="BW90" s="22"/>
      <c r="BX90" s="18" t="str">
        <f t="shared" si="394"/>
        <v xml:space="preserve"> </v>
      </c>
      <c r="BY90" s="18" t="str">
        <f t="shared" si="272"/>
        <v xml:space="preserve"> </v>
      </c>
      <c r="BZ90" s="22">
        <v>0</v>
      </c>
      <c r="CA90" s="22">
        <v>201849.5</v>
      </c>
      <c r="CB90" s="22"/>
      <c r="CC90" s="18" t="str">
        <f t="shared" si="341"/>
        <v xml:space="preserve"> </v>
      </c>
      <c r="CD90" s="18" t="e">
        <f>IF(CA90=0," ",IF(CA90/CB90*100&gt;200,"св.200",CA90/CB90))</f>
        <v>#DIV/0!</v>
      </c>
      <c r="CE90" s="17">
        <v>25000</v>
      </c>
      <c r="CF90" s="17">
        <v>154057.28</v>
      </c>
      <c r="CG90" s="17">
        <v>390016.98</v>
      </c>
      <c r="CH90" s="18" t="str">
        <f t="shared" si="274"/>
        <v>СВ.200</v>
      </c>
      <c r="CI90" s="18">
        <f t="shared" ref="CI90" si="395">IF(CF90=0," ",IF(CF90/CG90*100&gt;200,"св.200",CF90/CG90))</f>
        <v>0.39500146891040488</v>
      </c>
      <c r="CJ90" s="22">
        <v>25000</v>
      </c>
      <c r="CK90" s="22">
        <v>78931.78</v>
      </c>
      <c r="CL90" s="22">
        <v>314602.01</v>
      </c>
      <c r="CM90" s="18" t="str">
        <f t="shared" si="275"/>
        <v>СВ.200</v>
      </c>
      <c r="CN90" s="18">
        <f>IF(CK90=0," ",IF(CK90/CL90*100&gt;200,"св.200",CK90/CL90))</f>
        <v>0.25089407407155473</v>
      </c>
      <c r="CO90" s="22">
        <v>0</v>
      </c>
      <c r="CP90" s="22">
        <v>75125.5</v>
      </c>
      <c r="CQ90" s="22">
        <v>75414.97</v>
      </c>
      <c r="CR90" s="18" t="str">
        <f t="shared" si="276"/>
        <v xml:space="preserve"> </v>
      </c>
      <c r="CS90" s="18">
        <f t="shared" si="277"/>
        <v>0.99616163740435082</v>
      </c>
      <c r="CT90" s="22">
        <v>0</v>
      </c>
      <c r="CU90" s="22">
        <v>0</v>
      </c>
      <c r="CV90" s="22"/>
      <c r="CW90" s="18" t="str">
        <f t="shared" si="291"/>
        <v xml:space="preserve"> </v>
      </c>
      <c r="CX90" s="18" t="str">
        <f t="shared" si="292"/>
        <v xml:space="preserve"> </v>
      </c>
      <c r="CY90" s="22">
        <v>0</v>
      </c>
      <c r="CZ90" s="22">
        <v>0</v>
      </c>
      <c r="DA90" s="22"/>
      <c r="DB90" s="18" t="str">
        <f t="shared" si="278"/>
        <v xml:space="preserve"> </v>
      </c>
      <c r="DC90" s="18" t="str">
        <f t="shared" si="279"/>
        <v xml:space="preserve"> </v>
      </c>
      <c r="DD90" s="22">
        <v>0</v>
      </c>
      <c r="DE90" s="22">
        <v>7424.47</v>
      </c>
      <c r="DF90" s="22"/>
      <c r="DG90" s="18" t="str">
        <f t="shared" si="280"/>
        <v xml:space="preserve"> </v>
      </c>
      <c r="DH90" s="18" t="str">
        <f t="shared" si="281"/>
        <v xml:space="preserve"> </v>
      </c>
      <c r="DI90" s="22">
        <v>0</v>
      </c>
      <c r="DJ90" s="22"/>
      <c r="DK90" s="18" t="str">
        <f t="shared" si="282"/>
        <v xml:space="preserve"> </v>
      </c>
      <c r="DL90" s="22">
        <v>0</v>
      </c>
      <c r="DM90" s="22">
        <v>495853.68</v>
      </c>
      <c r="DN90" s="22"/>
      <c r="DO90" s="18" t="str">
        <f t="shared" si="283"/>
        <v xml:space="preserve"> </v>
      </c>
      <c r="DP90" s="18" t="str">
        <f t="shared" si="284"/>
        <v xml:space="preserve"> </v>
      </c>
      <c r="DQ90" s="38">
        <v>67996</v>
      </c>
      <c r="DR90" s="38">
        <v>67996</v>
      </c>
      <c r="DS90" s="22">
        <v>50782.65</v>
      </c>
      <c r="DT90" s="18">
        <f t="shared" si="384"/>
        <v>1</v>
      </c>
      <c r="DU90" s="18">
        <f t="shared" si="392"/>
        <v>1.338961239714745</v>
      </c>
    </row>
    <row r="91" spans="1:125" s="13" customFormat="1" ht="15.75" customHeight="1" outlineLevel="1" x14ac:dyDescent="0.25">
      <c r="A91" s="12">
        <f>A90+1</f>
        <v>73</v>
      </c>
      <c r="B91" s="6" t="s">
        <v>97</v>
      </c>
      <c r="C91" s="17">
        <v>572800</v>
      </c>
      <c r="D91" s="17">
        <v>557535.44999999995</v>
      </c>
      <c r="E91" s="17">
        <v>336689.94999999995</v>
      </c>
      <c r="F91" s="18">
        <f t="shared" si="287"/>
        <v>0.97335099511173173</v>
      </c>
      <c r="G91" s="18">
        <f t="shared" si="285"/>
        <v>1.655931369498852</v>
      </c>
      <c r="H91" s="11">
        <v>333800</v>
      </c>
      <c r="I91" s="11">
        <v>318736.78000000003</v>
      </c>
      <c r="J91" s="11">
        <v>293895.03999999998</v>
      </c>
      <c r="K91" s="18">
        <f t="shared" si="246"/>
        <v>0.95487351707609358</v>
      </c>
      <c r="L91" s="18">
        <f t="shared" si="247"/>
        <v>1.0845258906036661</v>
      </c>
      <c r="M91" s="22">
        <v>130800</v>
      </c>
      <c r="N91" s="22">
        <v>134857.24</v>
      </c>
      <c r="O91" s="22">
        <v>116255.82</v>
      </c>
      <c r="P91" s="18">
        <f t="shared" si="248"/>
        <v>1.0310186544342508</v>
      </c>
      <c r="Q91" s="18">
        <f t="shared" si="249"/>
        <v>1.1600042045206853</v>
      </c>
      <c r="R91" s="22">
        <v>0</v>
      </c>
      <c r="S91" s="22">
        <v>0</v>
      </c>
      <c r="T91" s="22">
        <v>0</v>
      </c>
      <c r="U91" s="18" t="str">
        <f t="shared" si="250"/>
        <v xml:space="preserve"> </v>
      </c>
      <c r="V91" s="18" t="str">
        <f t="shared" ref="V91:V94" si="396">IF(S91=0," ",IF(S91/T91*100&gt;200,"св.200",S91/T91))</f>
        <v xml:space="preserve"> </v>
      </c>
      <c r="W91" s="22">
        <v>0</v>
      </c>
      <c r="X91" s="22">
        <v>0</v>
      </c>
      <c r="Y91" s="22"/>
      <c r="Z91" s="18" t="str">
        <f t="shared" si="252"/>
        <v xml:space="preserve"> </v>
      </c>
      <c r="AA91" s="18" t="str">
        <f t="shared" si="253"/>
        <v xml:space="preserve"> </v>
      </c>
      <c r="AB91" s="22">
        <v>43000</v>
      </c>
      <c r="AC91" s="22">
        <v>42779.65</v>
      </c>
      <c r="AD91" s="22">
        <v>48180.86</v>
      </c>
      <c r="AE91" s="18">
        <f t="shared" si="254"/>
        <v>0.99487558139534882</v>
      </c>
      <c r="AF91" s="18">
        <f t="shared" ref="AF91" si="397">IF(AD91&lt;=0," ",IF(AC91/AD91*100&gt;200,"св.200",AC91/AD91))</f>
        <v>0.88789718572893883</v>
      </c>
      <c r="AG91" s="22">
        <v>160000</v>
      </c>
      <c r="AH91" s="22">
        <v>141099.89000000001</v>
      </c>
      <c r="AI91" s="22">
        <v>129458.36</v>
      </c>
      <c r="AJ91" s="18">
        <f t="shared" si="256"/>
        <v>0.88187431250000003</v>
      </c>
      <c r="AK91" s="18">
        <f t="shared" si="257"/>
        <v>1.0899248994039474</v>
      </c>
      <c r="AL91" s="22">
        <v>0</v>
      </c>
      <c r="AM91" s="22">
        <v>0</v>
      </c>
      <c r="AN91" s="22">
        <v>0</v>
      </c>
      <c r="AO91" s="18" t="str">
        <f t="shared" si="388"/>
        <v xml:space="preserve"> </v>
      </c>
      <c r="AP91" s="18" t="str">
        <f>IF(AN91=0," ",IF(AM91/AN91*100&gt;200,"св.200",AM91/AN91))</f>
        <v xml:space="preserve"> </v>
      </c>
      <c r="AQ91" s="7">
        <v>239000</v>
      </c>
      <c r="AR91" s="7">
        <v>238798.67</v>
      </c>
      <c r="AS91" s="7">
        <v>42794.91</v>
      </c>
      <c r="AT91" s="18">
        <f t="shared" si="259"/>
        <v>0.99915761506276157</v>
      </c>
      <c r="AU91" s="18" t="str">
        <f t="shared" si="260"/>
        <v>св.200</v>
      </c>
      <c r="AV91" s="22">
        <v>0</v>
      </c>
      <c r="AW91" s="22">
        <v>0</v>
      </c>
      <c r="AX91" s="22">
        <v>0</v>
      </c>
      <c r="AY91" s="18" t="str">
        <f t="shared" si="261"/>
        <v xml:space="preserve"> </v>
      </c>
      <c r="AZ91" s="18" t="str">
        <f t="shared" si="262"/>
        <v xml:space="preserve"> </v>
      </c>
      <c r="BA91" s="22">
        <v>0</v>
      </c>
      <c r="BB91" s="22">
        <v>0</v>
      </c>
      <c r="BC91" s="22"/>
      <c r="BD91" s="18" t="str">
        <f t="shared" si="263"/>
        <v xml:space="preserve"> </v>
      </c>
      <c r="BE91" s="18" t="str">
        <f t="shared" si="264"/>
        <v xml:space="preserve"> </v>
      </c>
      <c r="BF91" s="22">
        <v>0</v>
      </c>
      <c r="BG91" s="22">
        <v>0</v>
      </c>
      <c r="BH91" s="22"/>
      <c r="BI91" s="18" t="str">
        <f t="shared" si="265"/>
        <v xml:space="preserve"> </v>
      </c>
      <c r="BJ91" s="18" t="str">
        <f t="shared" si="266"/>
        <v xml:space="preserve"> </v>
      </c>
      <c r="BK91" s="22">
        <v>0</v>
      </c>
      <c r="BL91" s="22">
        <v>0</v>
      </c>
      <c r="BM91" s="22"/>
      <c r="BN91" s="18" t="str">
        <f t="shared" si="387"/>
        <v xml:space="preserve"> </v>
      </c>
      <c r="BO91" s="18" t="str">
        <f t="shared" si="268"/>
        <v xml:space="preserve"> </v>
      </c>
      <c r="BP91" s="22">
        <v>0</v>
      </c>
      <c r="BQ91" s="22">
        <v>0</v>
      </c>
      <c r="BR91" s="22"/>
      <c r="BS91" s="18" t="str">
        <f t="shared" si="269"/>
        <v xml:space="preserve"> </v>
      </c>
      <c r="BT91" s="18" t="str">
        <f t="shared" si="270"/>
        <v xml:space="preserve"> </v>
      </c>
      <c r="BU91" s="22">
        <v>9000</v>
      </c>
      <c r="BV91" s="22">
        <v>8969.2800000000007</v>
      </c>
      <c r="BW91" s="22">
        <v>7294.91</v>
      </c>
      <c r="BX91" s="18">
        <f t="shared" si="394"/>
        <v>0.99658666666666673</v>
      </c>
      <c r="BY91" s="18">
        <f t="shared" si="272"/>
        <v>1.2295257926417187</v>
      </c>
      <c r="BZ91" s="22">
        <v>0</v>
      </c>
      <c r="CA91" s="22">
        <v>0</v>
      </c>
      <c r="CB91" s="22"/>
      <c r="CC91" s="18" t="str">
        <f t="shared" si="341"/>
        <v xml:space="preserve"> </v>
      </c>
      <c r="CD91" s="18" t="str">
        <f>IF(CB91=0," ",IF(CA91/CB91*100&gt;200,"св.200",CA91/CB91))</f>
        <v xml:space="preserve"> </v>
      </c>
      <c r="CE91" s="17">
        <v>0</v>
      </c>
      <c r="CF91" s="17">
        <v>0</v>
      </c>
      <c r="CG91" s="17">
        <v>35500</v>
      </c>
      <c r="CH91" s="18" t="str">
        <f t="shared" ref="CH91:CH94" si="398">IF(CF91&lt;=0," ",IF(CE91&lt;=0," ",IF(CF91/CE91*100&gt;200,"СВ.200",CF91/CE91)))</f>
        <v xml:space="preserve"> </v>
      </c>
      <c r="CI91" s="18"/>
      <c r="CJ91" s="22">
        <v>0</v>
      </c>
      <c r="CK91" s="22">
        <v>0</v>
      </c>
      <c r="CL91" s="22"/>
      <c r="CM91" s="18" t="str">
        <f t="shared" si="275"/>
        <v xml:space="preserve"> </v>
      </c>
      <c r="CN91" s="18" t="str">
        <f t="shared" si="290"/>
        <v xml:space="preserve"> </v>
      </c>
      <c r="CO91" s="22">
        <v>0</v>
      </c>
      <c r="CP91" s="22">
        <v>0</v>
      </c>
      <c r="CQ91" s="22">
        <v>35500</v>
      </c>
      <c r="CR91" s="18" t="str">
        <f>IF(CP91&lt;=0," ",IF(CO91&lt;=0," ",IF(CP91/CO91*100&gt;200,"СВ.200",CP91/CO91)))</f>
        <v xml:space="preserve"> </v>
      </c>
      <c r="CS91" s="18">
        <f>IF(CQ91=0," ",IF(CP91/CQ91*100&gt;200,"св.200",CP91/CQ91))</f>
        <v>0</v>
      </c>
      <c r="CT91" s="22">
        <v>0</v>
      </c>
      <c r="CU91" s="22">
        <v>0</v>
      </c>
      <c r="CV91" s="22"/>
      <c r="CW91" s="18" t="str">
        <f t="shared" si="291"/>
        <v xml:space="preserve"> </v>
      </c>
      <c r="CX91" s="18" t="str">
        <f t="shared" si="292"/>
        <v xml:space="preserve"> </v>
      </c>
      <c r="CY91" s="22">
        <v>0</v>
      </c>
      <c r="CZ91" s="22">
        <v>0</v>
      </c>
      <c r="DA91" s="22"/>
      <c r="DB91" s="18" t="str">
        <f t="shared" si="278"/>
        <v xml:space="preserve"> </v>
      </c>
      <c r="DC91" s="18" t="str">
        <f t="shared" si="279"/>
        <v xml:space="preserve"> </v>
      </c>
      <c r="DD91" s="22">
        <v>0</v>
      </c>
      <c r="DE91" s="22">
        <v>0</v>
      </c>
      <c r="DF91" s="22"/>
      <c r="DG91" s="18" t="str">
        <f t="shared" si="280"/>
        <v xml:space="preserve"> </v>
      </c>
      <c r="DH91" s="18" t="str">
        <f t="shared" si="281"/>
        <v xml:space="preserve"> </v>
      </c>
      <c r="DI91" s="22">
        <v>0</v>
      </c>
      <c r="DJ91" s="22"/>
      <c r="DK91" s="18" t="str">
        <f t="shared" si="282"/>
        <v xml:space="preserve"> </v>
      </c>
      <c r="DL91" s="22">
        <v>230000</v>
      </c>
      <c r="DM91" s="22">
        <v>229829.39</v>
      </c>
      <c r="DN91" s="22"/>
      <c r="DO91" s="18">
        <f t="shared" si="283"/>
        <v>0.99925821739130438</v>
      </c>
      <c r="DP91" s="18" t="str">
        <f t="shared" si="284"/>
        <v xml:space="preserve"> </v>
      </c>
      <c r="DQ91" s="38">
        <v>0</v>
      </c>
      <c r="DR91" s="38">
        <v>0</v>
      </c>
      <c r="DS91" s="22"/>
      <c r="DT91" s="18" t="str">
        <f t="shared" si="384"/>
        <v xml:space="preserve"> </v>
      </c>
      <c r="DU91" s="18" t="str">
        <f t="shared" si="392"/>
        <v xml:space="preserve"> </v>
      </c>
    </row>
    <row r="92" spans="1:125" s="13" customFormat="1" ht="16.5" customHeight="1" outlineLevel="1" x14ac:dyDescent="0.25">
      <c r="A92" s="12">
        <f t="shared" ref="A92:A94" si="399">A91+1</f>
        <v>74</v>
      </c>
      <c r="B92" s="6" t="s">
        <v>105</v>
      </c>
      <c r="C92" s="17">
        <v>1169900</v>
      </c>
      <c r="D92" s="17">
        <v>1170079.32</v>
      </c>
      <c r="E92" s="17">
        <v>945841.45</v>
      </c>
      <c r="F92" s="18">
        <f t="shared" si="287"/>
        <v>1.0001532780579536</v>
      </c>
      <c r="G92" s="18">
        <f t="shared" si="285"/>
        <v>1.2370776518622653</v>
      </c>
      <c r="H92" s="11">
        <v>938050</v>
      </c>
      <c r="I92" s="11">
        <v>938183.15999999992</v>
      </c>
      <c r="J92" s="11">
        <v>894182.76</v>
      </c>
      <c r="K92" s="18">
        <f t="shared" si="246"/>
        <v>1.0001419540536218</v>
      </c>
      <c r="L92" s="18">
        <f t="shared" si="247"/>
        <v>1.0492073902207641</v>
      </c>
      <c r="M92" s="22">
        <v>199000</v>
      </c>
      <c r="N92" s="22">
        <v>199015.5</v>
      </c>
      <c r="O92" s="22">
        <v>179483.94</v>
      </c>
      <c r="P92" s="18">
        <f t="shared" si="248"/>
        <v>1.0000778894472362</v>
      </c>
      <c r="Q92" s="18">
        <f t="shared" si="249"/>
        <v>1.1088206554859448</v>
      </c>
      <c r="R92" s="22">
        <v>0</v>
      </c>
      <c r="S92" s="22">
        <v>0</v>
      </c>
      <c r="T92" s="22">
        <v>0</v>
      </c>
      <c r="U92" s="18" t="str">
        <f t="shared" si="250"/>
        <v xml:space="preserve"> </v>
      </c>
      <c r="V92" s="18" t="str">
        <f t="shared" si="396"/>
        <v xml:space="preserve"> </v>
      </c>
      <c r="W92" s="22">
        <v>62800</v>
      </c>
      <c r="X92" s="22">
        <v>62894.97</v>
      </c>
      <c r="Y92" s="22">
        <v>12731.01</v>
      </c>
      <c r="Z92" s="18">
        <f t="shared" si="252"/>
        <v>1.0015122611464968</v>
      </c>
      <c r="AA92" s="18" t="str">
        <f t="shared" si="253"/>
        <v>св.200</v>
      </c>
      <c r="AB92" s="22">
        <v>195000</v>
      </c>
      <c r="AC92" s="22">
        <v>194789.37</v>
      </c>
      <c r="AD92" s="22">
        <v>212349.73</v>
      </c>
      <c r="AE92" s="18">
        <f t="shared" si="254"/>
        <v>0.9989198461538461</v>
      </c>
      <c r="AF92" s="18">
        <f t="shared" si="255"/>
        <v>0.91730453342229346</v>
      </c>
      <c r="AG92" s="22">
        <v>481250</v>
      </c>
      <c r="AH92" s="22">
        <v>481483.32</v>
      </c>
      <c r="AI92" s="22">
        <v>489618.08</v>
      </c>
      <c r="AJ92" s="18">
        <f t="shared" si="256"/>
        <v>1.0004848207792207</v>
      </c>
      <c r="AK92" s="18">
        <f t="shared" si="257"/>
        <v>0.98338549916293938</v>
      </c>
      <c r="AL92" s="22">
        <v>0</v>
      </c>
      <c r="AM92" s="22">
        <v>0</v>
      </c>
      <c r="AN92" s="22">
        <v>0</v>
      </c>
      <c r="AO92" s="18" t="str">
        <f t="shared" si="388"/>
        <v xml:space="preserve"> </v>
      </c>
      <c r="AP92" s="18" t="str">
        <f t="shared" si="258"/>
        <v xml:space="preserve"> </v>
      </c>
      <c r="AQ92" s="7">
        <v>231850</v>
      </c>
      <c r="AR92" s="7">
        <v>231896.16</v>
      </c>
      <c r="AS92" s="7">
        <v>51658.69</v>
      </c>
      <c r="AT92" s="18">
        <f t="shared" si="259"/>
        <v>1.0001990942419667</v>
      </c>
      <c r="AU92" s="18" t="str">
        <f t="shared" si="260"/>
        <v>св.200</v>
      </c>
      <c r="AV92" s="22">
        <v>0</v>
      </c>
      <c r="AW92" s="22">
        <v>0</v>
      </c>
      <c r="AX92" s="22">
        <v>0</v>
      </c>
      <c r="AY92" s="18" t="str">
        <f t="shared" si="261"/>
        <v xml:space="preserve"> </v>
      </c>
      <c r="AZ92" s="18" t="str">
        <f t="shared" si="262"/>
        <v xml:space="preserve"> </v>
      </c>
      <c r="BA92" s="22">
        <v>73900</v>
      </c>
      <c r="BB92" s="22">
        <v>73944.75</v>
      </c>
      <c r="BC92" s="22">
        <v>76314.570000000007</v>
      </c>
      <c r="BD92" s="18">
        <f t="shared" si="263"/>
        <v>1.000605548037889</v>
      </c>
      <c r="BE92" s="18">
        <f t="shared" si="264"/>
        <v>0.96894668999641864</v>
      </c>
      <c r="BF92" s="22">
        <v>72760</v>
      </c>
      <c r="BG92" s="22">
        <v>72756</v>
      </c>
      <c r="BH92" s="22"/>
      <c r="BI92" s="18">
        <f t="shared" si="265"/>
        <v>0.99994502473886748</v>
      </c>
      <c r="BJ92" s="18" t="e">
        <f>IF(BG92=0," ",IF(BG92/BH92*100&gt;200,"св.200",BG92/BH92))</f>
        <v>#DIV/0!</v>
      </c>
      <c r="BK92" s="22">
        <v>0</v>
      </c>
      <c r="BL92" s="22">
        <v>0</v>
      </c>
      <c r="BM92" s="22"/>
      <c r="BN92" s="18" t="str">
        <f t="shared" si="387"/>
        <v xml:space="preserve"> </v>
      </c>
      <c r="BO92" s="18" t="str">
        <f t="shared" si="268"/>
        <v xml:space="preserve"> </v>
      </c>
      <c r="BP92" s="22">
        <v>0</v>
      </c>
      <c r="BQ92" s="22">
        <v>0</v>
      </c>
      <c r="BR92" s="22"/>
      <c r="BS92" s="18" t="str">
        <f t="shared" si="269"/>
        <v xml:space="preserve"> </v>
      </c>
      <c r="BT92" s="18" t="str">
        <f t="shared" si="270"/>
        <v xml:space="preserve"> </v>
      </c>
      <c r="BU92" s="22">
        <v>13090</v>
      </c>
      <c r="BV92" s="22">
        <v>13089.13</v>
      </c>
      <c r="BW92" s="22">
        <v>17951.09</v>
      </c>
      <c r="BX92" s="18">
        <f t="shared" si="394"/>
        <v>0.99993353705118404</v>
      </c>
      <c r="BY92" s="18">
        <f t="shared" si="272"/>
        <v>0.72915516550805548</v>
      </c>
      <c r="BZ92" s="22">
        <v>0</v>
      </c>
      <c r="CA92" s="22">
        <v>0</v>
      </c>
      <c r="CB92" s="22"/>
      <c r="CC92" s="18" t="str">
        <f t="shared" si="341"/>
        <v xml:space="preserve"> </v>
      </c>
      <c r="CD92" s="18" t="str">
        <f>IF(CB92=0," ",IF(CA92/CB92*100&gt;200,"св.200",CA92/CB92))</f>
        <v xml:space="preserve"> </v>
      </c>
      <c r="CE92" s="17">
        <v>62100</v>
      </c>
      <c r="CF92" s="17">
        <v>62106.28</v>
      </c>
      <c r="CG92" s="17">
        <v>-54206.97</v>
      </c>
      <c r="CH92" s="18">
        <f t="shared" si="398"/>
        <v>1.0001011272141707</v>
      </c>
      <c r="CI92" s="18">
        <f t="shared" ref="CI92:CI94" si="400">IF(CF92=0," ",IF(CF92/CG92*100&gt;200,"св.200",CF92/CG92))</f>
        <v>-1.145724987026576</v>
      </c>
      <c r="CJ92" s="22">
        <v>0</v>
      </c>
      <c r="CK92" s="22">
        <v>0</v>
      </c>
      <c r="CL92" s="22"/>
      <c r="CM92" s="18" t="str">
        <f t="shared" si="275"/>
        <v xml:space="preserve"> </v>
      </c>
      <c r="CN92" s="18" t="str">
        <f t="shared" si="290"/>
        <v xml:space="preserve"> </v>
      </c>
      <c r="CO92" s="22">
        <v>62100</v>
      </c>
      <c r="CP92" s="22">
        <v>62106.28</v>
      </c>
      <c r="CQ92" s="22">
        <v>-54206.97</v>
      </c>
      <c r="CR92" s="18">
        <f>IF(CP92&lt;=0," ",IF(CO92&lt;=0," ",IF(CP92/CO92*100&gt;200,"СВ.200",CP92/CO92)))</f>
        <v>1.0001011272141707</v>
      </c>
      <c r="CS92" s="18">
        <f>IF(CQ92=0," ",IF(CP92/CQ92*100&gt;200,"св.200",CP92/CQ92))</f>
        <v>-1.145724987026576</v>
      </c>
      <c r="CT92" s="22">
        <v>0</v>
      </c>
      <c r="CU92" s="22">
        <v>0</v>
      </c>
      <c r="CV92" s="22"/>
      <c r="CW92" s="18" t="str">
        <f t="shared" si="291"/>
        <v xml:space="preserve"> </v>
      </c>
      <c r="CX92" s="18" t="str">
        <f t="shared" si="292"/>
        <v xml:space="preserve"> </v>
      </c>
      <c r="CY92" s="22">
        <v>0</v>
      </c>
      <c r="CZ92" s="22">
        <v>0</v>
      </c>
      <c r="DA92" s="22"/>
      <c r="DB92" s="18" t="str">
        <f t="shared" si="278"/>
        <v xml:space="preserve"> </v>
      </c>
      <c r="DC92" s="18" t="str">
        <f t="shared" si="279"/>
        <v xml:space="preserve"> </v>
      </c>
      <c r="DD92" s="22">
        <v>0</v>
      </c>
      <c r="DE92" s="22">
        <v>0</v>
      </c>
      <c r="DF92" s="22"/>
      <c r="DG92" s="18" t="str">
        <f t="shared" si="280"/>
        <v xml:space="preserve"> </v>
      </c>
      <c r="DH92" s="18" t="str">
        <f t="shared" si="281"/>
        <v xml:space="preserve"> </v>
      </c>
      <c r="DI92" s="22">
        <v>0</v>
      </c>
      <c r="DJ92" s="22"/>
      <c r="DK92" s="18" t="str">
        <f>IF(DI92=0," ",IF(DI92/DJ92*100&gt;200,"св.200",DI92/DJ92))</f>
        <v xml:space="preserve"> </v>
      </c>
      <c r="DL92" s="22">
        <v>10000</v>
      </c>
      <c r="DM92" s="22">
        <v>10000</v>
      </c>
      <c r="DN92" s="22">
        <v>11600</v>
      </c>
      <c r="DO92" s="18">
        <f t="shared" si="283"/>
        <v>1</v>
      </c>
      <c r="DP92" s="18">
        <f t="shared" si="284"/>
        <v>0.86206896551724133</v>
      </c>
      <c r="DQ92" s="38">
        <v>0</v>
      </c>
      <c r="DR92" s="38">
        <v>0</v>
      </c>
      <c r="DS92" s="22"/>
      <c r="DT92" s="18" t="str">
        <f t="shared" si="384"/>
        <v xml:space="preserve"> </v>
      </c>
      <c r="DU92" s="18" t="str">
        <f t="shared" si="392"/>
        <v xml:space="preserve"> </v>
      </c>
    </row>
    <row r="93" spans="1:125" s="13" customFormat="1" ht="15.75" customHeight="1" outlineLevel="1" x14ac:dyDescent="0.25">
      <c r="A93" s="12">
        <f t="shared" si="399"/>
        <v>75</v>
      </c>
      <c r="B93" s="6" t="s">
        <v>32</v>
      </c>
      <c r="C93" s="17">
        <v>927460</v>
      </c>
      <c r="D93" s="17">
        <v>948675.62</v>
      </c>
      <c r="E93" s="17">
        <v>715447.9800000001</v>
      </c>
      <c r="F93" s="18">
        <f t="shared" si="287"/>
        <v>1.0228749703491256</v>
      </c>
      <c r="G93" s="18">
        <f t="shared" si="285"/>
        <v>1.3259882570358223</v>
      </c>
      <c r="H93" s="11">
        <v>719070</v>
      </c>
      <c r="I93" s="11">
        <v>720825.21</v>
      </c>
      <c r="J93" s="11">
        <v>555433.08000000007</v>
      </c>
      <c r="K93" s="18">
        <f t="shared" si="246"/>
        <v>1.0024409445533815</v>
      </c>
      <c r="L93" s="18">
        <f t="shared" si="247"/>
        <v>1.2977714795092865</v>
      </c>
      <c r="M93" s="22">
        <v>105000</v>
      </c>
      <c r="N93" s="22">
        <v>106947.66</v>
      </c>
      <c r="O93" s="22">
        <v>66654.14</v>
      </c>
      <c r="P93" s="18">
        <f t="shared" si="248"/>
        <v>1.0185491428571429</v>
      </c>
      <c r="Q93" s="18">
        <f t="shared" si="249"/>
        <v>1.6045163886294236</v>
      </c>
      <c r="R93" s="22">
        <v>0</v>
      </c>
      <c r="S93" s="22">
        <v>0</v>
      </c>
      <c r="T93" s="22">
        <v>0</v>
      </c>
      <c r="U93" s="18" t="str">
        <f t="shared" si="250"/>
        <v xml:space="preserve"> </v>
      </c>
      <c r="V93" s="18" t="str">
        <f t="shared" si="396"/>
        <v xml:space="preserve"> </v>
      </c>
      <c r="W93" s="22">
        <v>1000</v>
      </c>
      <c r="X93" s="22">
        <v>1014.6</v>
      </c>
      <c r="Y93" s="22">
        <v>397.8</v>
      </c>
      <c r="Z93" s="18">
        <f t="shared" si="252"/>
        <v>1.0145999999999999</v>
      </c>
      <c r="AA93" s="18" t="str">
        <f t="shared" si="253"/>
        <v>св.200</v>
      </c>
      <c r="AB93" s="22">
        <v>316970</v>
      </c>
      <c r="AC93" s="22">
        <v>317178.40000000002</v>
      </c>
      <c r="AD93" s="22">
        <v>114105.11</v>
      </c>
      <c r="AE93" s="18">
        <f t="shared" si="254"/>
        <v>1.0006574754708648</v>
      </c>
      <c r="AF93" s="18" t="str">
        <f t="shared" si="255"/>
        <v>св.200</v>
      </c>
      <c r="AG93" s="22">
        <v>296100</v>
      </c>
      <c r="AH93" s="22">
        <v>295684.55</v>
      </c>
      <c r="AI93" s="22">
        <v>374276.03</v>
      </c>
      <c r="AJ93" s="18">
        <f t="shared" si="256"/>
        <v>0.99859692671394795</v>
      </c>
      <c r="AK93" s="18">
        <f t="shared" si="257"/>
        <v>0.79001733025756404</v>
      </c>
      <c r="AL93" s="22">
        <v>0</v>
      </c>
      <c r="AM93" s="22">
        <v>0</v>
      </c>
      <c r="AN93" s="22">
        <v>0</v>
      </c>
      <c r="AO93" s="18" t="str">
        <f t="shared" si="388"/>
        <v xml:space="preserve"> </v>
      </c>
      <c r="AP93" s="18" t="str">
        <f t="shared" si="258"/>
        <v xml:space="preserve"> </v>
      </c>
      <c r="AQ93" s="7">
        <v>208390</v>
      </c>
      <c r="AR93" s="7">
        <v>227850.41</v>
      </c>
      <c r="AS93" s="7">
        <v>160014.9</v>
      </c>
      <c r="AT93" s="18">
        <f t="shared" si="259"/>
        <v>1.0933845673976679</v>
      </c>
      <c r="AU93" s="18">
        <f t="shared" si="260"/>
        <v>1.4239324587897753</v>
      </c>
      <c r="AV93" s="22">
        <v>0</v>
      </c>
      <c r="AW93" s="22">
        <v>0</v>
      </c>
      <c r="AX93" s="22">
        <v>0</v>
      </c>
      <c r="AY93" s="18" t="str">
        <f t="shared" si="261"/>
        <v xml:space="preserve"> </v>
      </c>
      <c r="AZ93" s="18" t="str">
        <f t="shared" si="262"/>
        <v xml:space="preserve"> </v>
      </c>
      <c r="BA93" s="22">
        <v>47000</v>
      </c>
      <c r="BB93" s="22">
        <v>63362.3</v>
      </c>
      <c r="BC93" s="22">
        <v>32530.25</v>
      </c>
      <c r="BD93" s="18">
        <f t="shared" si="263"/>
        <v>1.3481340425531916</v>
      </c>
      <c r="BE93" s="18">
        <f t="shared" si="264"/>
        <v>1.947796281922211</v>
      </c>
      <c r="BF93" s="22">
        <v>45000</v>
      </c>
      <c r="BG93" s="22">
        <v>45559</v>
      </c>
      <c r="BH93" s="22">
        <v>42060</v>
      </c>
      <c r="BI93" s="18">
        <f t="shared" si="265"/>
        <v>1.0124222222222221</v>
      </c>
      <c r="BJ93" s="18">
        <f t="shared" si="266"/>
        <v>1.0831906799809796</v>
      </c>
      <c r="BK93" s="22">
        <v>0</v>
      </c>
      <c r="BL93" s="22">
        <v>0</v>
      </c>
      <c r="BM93" s="22"/>
      <c r="BN93" s="18" t="str">
        <f t="shared" si="387"/>
        <v xml:space="preserve"> </v>
      </c>
      <c r="BO93" s="18" t="str">
        <f t="shared" si="268"/>
        <v xml:space="preserve"> </v>
      </c>
      <c r="BP93" s="22">
        <v>0</v>
      </c>
      <c r="BQ93" s="22">
        <v>0</v>
      </c>
      <c r="BR93" s="22"/>
      <c r="BS93" s="18" t="str">
        <f t="shared" si="269"/>
        <v xml:space="preserve"> </v>
      </c>
      <c r="BT93" s="18" t="str">
        <f t="shared" si="270"/>
        <v xml:space="preserve"> </v>
      </c>
      <c r="BU93" s="22">
        <v>80000</v>
      </c>
      <c r="BV93" s="22">
        <v>82534.59</v>
      </c>
      <c r="BW93" s="22">
        <v>85424.65</v>
      </c>
      <c r="BX93" s="18">
        <f t="shared" si="394"/>
        <v>1.0316823749999999</v>
      </c>
      <c r="BY93" s="18">
        <f t="shared" si="272"/>
        <v>0.96616831324447927</v>
      </c>
      <c r="BZ93" s="22">
        <v>0</v>
      </c>
      <c r="CA93" s="22">
        <v>0</v>
      </c>
      <c r="CB93" s="22"/>
      <c r="CC93" s="18" t="str">
        <f t="shared" si="341"/>
        <v xml:space="preserve"> </v>
      </c>
      <c r="CD93" s="18" t="str">
        <f t="shared" si="273"/>
        <v xml:space="preserve"> </v>
      </c>
      <c r="CE93" s="17">
        <v>19240</v>
      </c>
      <c r="CF93" s="17">
        <v>19244.52</v>
      </c>
      <c r="CG93" s="17">
        <v>0</v>
      </c>
      <c r="CH93" s="18">
        <f t="shared" si="398"/>
        <v>1.0002349272349274</v>
      </c>
      <c r="CI93" s="18" t="e">
        <f t="shared" si="400"/>
        <v>#DIV/0!</v>
      </c>
      <c r="CJ93" s="22">
        <v>0</v>
      </c>
      <c r="CK93" s="22">
        <v>0</v>
      </c>
      <c r="CL93" s="22"/>
      <c r="CM93" s="18" t="str">
        <f t="shared" si="275"/>
        <v xml:space="preserve"> </v>
      </c>
      <c r="CN93" s="18" t="str">
        <f t="shared" si="290"/>
        <v xml:space="preserve"> </v>
      </c>
      <c r="CO93" s="22">
        <v>19240</v>
      </c>
      <c r="CP93" s="22">
        <v>19244.52</v>
      </c>
      <c r="CQ93" s="22"/>
      <c r="CR93" s="18">
        <f t="shared" si="276"/>
        <v>1.0002349272349274</v>
      </c>
      <c r="CS93" s="18" t="e">
        <f>IF(CP93=0," ",IF(CP93/CQ93*100&gt;200,"св.200",CP93/CQ93))</f>
        <v>#DIV/0!</v>
      </c>
      <c r="CT93" s="22">
        <v>0</v>
      </c>
      <c r="CU93" s="22">
        <v>0</v>
      </c>
      <c r="CV93" s="22"/>
      <c r="CW93" s="18" t="str">
        <f t="shared" si="291"/>
        <v xml:space="preserve"> </v>
      </c>
      <c r="CX93" s="18" t="str">
        <f t="shared" si="292"/>
        <v xml:space="preserve"> </v>
      </c>
      <c r="CY93" s="22">
        <v>0</v>
      </c>
      <c r="CZ93" s="22">
        <v>0</v>
      </c>
      <c r="DA93" s="22"/>
      <c r="DB93" s="18" t="str">
        <f t="shared" si="278"/>
        <v xml:space="preserve"> </v>
      </c>
      <c r="DC93" s="18" t="str">
        <f t="shared" si="279"/>
        <v xml:space="preserve"> </v>
      </c>
      <c r="DD93" s="22">
        <v>17150</v>
      </c>
      <c r="DE93" s="22">
        <v>17150</v>
      </c>
      <c r="DF93" s="22"/>
      <c r="DG93" s="18">
        <f t="shared" si="280"/>
        <v>1</v>
      </c>
      <c r="DH93" s="18" t="str">
        <f t="shared" si="281"/>
        <v xml:space="preserve"> </v>
      </c>
      <c r="DI93" s="22">
        <v>0</v>
      </c>
      <c r="DJ93" s="22"/>
      <c r="DK93" s="18" t="str">
        <f t="shared" si="282"/>
        <v xml:space="preserve"> </v>
      </c>
      <c r="DL93" s="22">
        <v>0</v>
      </c>
      <c r="DM93" s="22">
        <v>0</v>
      </c>
      <c r="DN93" s="22"/>
      <c r="DO93" s="18" t="str">
        <f t="shared" si="283"/>
        <v xml:space="preserve"> </v>
      </c>
      <c r="DP93" s="18" t="str">
        <f t="shared" si="284"/>
        <v xml:space="preserve"> </v>
      </c>
      <c r="DQ93" s="38">
        <v>0</v>
      </c>
      <c r="DR93" s="38">
        <v>0</v>
      </c>
      <c r="DS93" s="22"/>
      <c r="DT93" s="18" t="str">
        <f t="shared" si="384"/>
        <v xml:space="preserve"> </v>
      </c>
      <c r="DU93" s="18" t="str">
        <f t="shared" si="392"/>
        <v xml:space="preserve"> </v>
      </c>
    </row>
    <row r="94" spans="1:125" s="13" customFormat="1" ht="15.75" customHeight="1" outlineLevel="1" x14ac:dyDescent="0.25">
      <c r="A94" s="12">
        <f t="shared" si="399"/>
        <v>76</v>
      </c>
      <c r="B94" s="6" t="s">
        <v>16</v>
      </c>
      <c r="C94" s="17">
        <v>1702900.1</v>
      </c>
      <c r="D94" s="17">
        <v>1691768.04</v>
      </c>
      <c r="E94" s="17">
        <v>2241184.71</v>
      </c>
      <c r="F94" s="18">
        <f t="shared" si="287"/>
        <v>0.9934628813516424</v>
      </c>
      <c r="G94" s="18">
        <f t="shared" si="285"/>
        <v>0.75485435557875102</v>
      </c>
      <c r="H94" s="11">
        <v>1239544.1000000001</v>
      </c>
      <c r="I94" s="11">
        <v>1226465.6200000001</v>
      </c>
      <c r="J94" s="11">
        <v>1928924.3499999999</v>
      </c>
      <c r="K94" s="18">
        <f t="shared" ref="K94:K125" si="401">IF(I94&lt;=0," ",IF(I94/H94*100&gt;200,"СВ.200",I94/H94))</f>
        <v>0.98944895950051315</v>
      </c>
      <c r="L94" s="18">
        <f t="shared" si="247"/>
        <v>0.63582878198411474</v>
      </c>
      <c r="M94" s="22">
        <v>514318.1</v>
      </c>
      <c r="N94" s="22">
        <v>524320.69999999995</v>
      </c>
      <c r="O94" s="22">
        <v>465968.6</v>
      </c>
      <c r="P94" s="18">
        <f t="shared" ref="P94:P125" si="402">IF(N94&lt;=0," ",IF(M94&lt;=0," ",IF(N94/M94*100&gt;200,"СВ.200",N94/M94)))</f>
        <v>1.019448275298886</v>
      </c>
      <c r="Q94" s="18">
        <f t="shared" si="249"/>
        <v>1.1252275367911055</v>
      </c>
      <c r="R94" s="22">
        <v>0</v>
      </c>
      <c r="S94" s="22">
        <v>0</v>
      </c>
      <c r="T94" s="22">
        <v>0</v>
      </c>
      <c r="U94" s="18" t="str">
        <f t="shared" ref="U94:U125" si="403">IF(S94&lt;=0," ",IF(R94&lt;=0," ",IF(S94/R94*100&gt;200,"СВ.200",S94/R94)))</f>
        <v xml:space="preserve"> </v>
      </c>
      <c r="V94" s="18" t="str">
        <f t="shared" si="396"/>
        <v xml:space="preserve"> </v>
      </c>
      <c r="W94" s="22">
        <v>21536</v>
      </c>
      <c r="X94" s="22">
        <v>21535.8</v>
      </c>
      <c r="Y94" s="22">
        <v>821856.18</v>
      </c>
      <c r="Z94" s="18">
        <f t="shared" ref="Z94:Z126" si="404">IF(X94&lt;=0," ",IF(W94&lt;=0," ",IF(X94/W94*100&gt;200,"СВ.200",X94/W94)))</f>
        <v>0.9999907132243685</v>
      </c>
      <c r="AA94" s="18">
        <f t="shared" si="253"/>
        <v>2.62038547912361E-2</v>
      </c>
      <c r="AB94" s="22">
        <v>62690</v>
      </c>
      <c r="AC94" s="22">
        <v>61552.45</v>
      </c>
      <c r="AD94" s="22">
        <v>79185.91</v>
      </c>
      <c r="AE94" s="18">
        <f t="shared" ref="AE94:AE125" si="405">IF(AC94&lt;=0," ",IF(AB94&lt;=0," ",IF(AC94/AB94*100&gt;200,"СВ.200",AC94/AB94)))</f>
        <v>0.98185436273727866</v>
      </c>
      <c r="AF94" s="18">
        <f t="shared" si="255"/>
        <v>0.77731568659121297</v>
      </c>
      <c r="AG94" s="22">
        <v>641000</v>
      </c>
      <c r="AH94" s="22">
        <v>619056.67000000004</v>
      </c>
      <c r="AI94" s="22">
        <v>561913.66</v>
      </c>
      <c r="AJ94" s="18">
        <f t="shared" ref="AJ94:AJ125" si="406">IF(AH94&lt;=0," ",IF(AG94&lt;=0," ",IF(AH94/AG94*100&gt;200,"СВ.200",AH94/AG94)))</f>
        <v>0.96576703588143531</v>
      </c>
      <c r="AK94" s="18">
        <f t="shared" si="257"/>
        <v>1.1016935769100185</v>
      </c>
      <c r="AL94" s="22">
        <v>0</v>
      </c>
      <c r="AM94" s="22">
        <v>0</v>
      </c>
      <c r="AN94" s="22">
        <v>0</v>
      </c>
      <c r="AO94" s="18" t="str">
        <f t="shared" si="388"/>
        <v xml:space="preserve"> </v>
      </c>
      <c r="AP94" s="18" t="str">
        <f t="shared" si="258"/>
        <v xml:space="preserve"> </v>
      </c>
      <c r="AQ94" s="7">
        <v>463356</v>
      </c>
      <c r="AR94" s="7">
        <v>465302.42</v>
      </c>
      <c r="AS94" s="7">
        <v>312260.36</v>
      </c>
      <c r="AT94" s="18">
        <f t="shared" ref="AT94:AT125" si="407">IF(AR94&lt;=0," ",IF(AQ94&lt;=0," ",IF(AR94/AQ94*100&gt;200,"СВ.200",AR94/AQ94)))</f>
        <v>1.0042007009729019</v>
      </c>
      <c r="AU94" s="18">
        <f t="shared" si="260"/>
        <v>1.4901104322047154</v>
      </c>
      <c r="AV94" s="22">
        <v>0</v>
      </c>
      <c r="AW94" s="22">
        <v>0</v>
      </c>
      <c r="AX94" s="22">
        <v>0</v>
      </c>
      <c r="AY94" s="18" t="str">
        <f t="shared" ref="AY94:AY125" si="408">IF(AW94&lt;=0," ",IF(AV94&lt;=0," ",IF(AW94/AV94*100&gt;200,"СВ.200",AW94/AV94)))</f>
        <v xml:space="preserve"> </v>
      </c>
      <c r="AZ94" s="18" t="str">
        <f t="shared" si="262"/>
        <v xml:space="preserve"> </v>
      </c>
      <c r="BA94" s="22">
        <v>180465</v>
      </c>
      <c r="BB94" s="22">
        <v>182412.3</v>
      </c>
      <c r="BC94" s="22">
        <v>120410.98</v>
      </c>
      <c r="BD94" s="18">
        <f t="shared" si="263"/>
        <v>1.0107904579835425</v>
      </c>
      <c r="BE94" s="18">
        <f t="shared" si="264"/>
        <v>1.5149141714484842</v>
      </c>
      <c r="BF94" s="22">
        <v>0</v>
      </c>
      <c r="BG94" s="22">
        <v>0</v>
      </c>
      <c r="BH94" s="22"/>
      <c r="BI94" s="18" t="str">
        <f t="shared" ref="BI94:BI125" si="409">IF(BG94&lt;=0," ",IF(BF94&lt;=0," ",IF(BG94/BF94*100&gt;200,"СВ.200",BG94/BF94)))</f>
        <v xml:space="preserve"> </v>
      </c>
      <c r="BJ94" s="18" t="str">
        <f t="shared" si="266"/>
        <v xml:space="preserve"> </v>
      </c>
      <c r="BK94" s="22">
        <v>0</v>
      </c>
      <c r="BL94" s="22">
        <v>0</v>
      </c>
      <c r="BM94" s="22"/>
      <c r="BN94" s="18" t="str">
        <f t="shared" si="387"/>
        <v xml:space="preserve"> </v>
      </c>
      <c r="BO94" s="18" t="str">
        <f t="shared" si="268"/>
        <v xml:space="preserve"> </v>
      </c>
      <c r="BP94" s="22">
        <v>0</v>
      </c>
      <c r="BQ94" s="22">
        <v>0</v>
      </c>
      <c r="BR94" s="22"/>
      <c r="BS94" s="18" t="str">
        <f t="shared" ref="BS94:BS125" si="410">IF(BQ94&lt;=0," ",IF(BP94&lt;=0," ",IF(BQ94/BP94*100&gt;200,"СВ.200",BQ94/BP94)))</f>
        <v xml:space="preserve"> </v>
      </c>
      <c r="BT94" s="18" t="str">
        <f t="shared" si="270"/>
        <v xml:space="preserve"> </v>
      </c>
      <c r="BU94" s="22">
        <v>9850</v>
      </c>
      <c r="BV94" s="22">
        <v>9849.1200000000008</v>
      </c>
      <c r="BW94" s="22">
        <v>14631.38</v>
      </c>
      <c r="BX94" s="18">
        <f t="shared" si="394"/>
        <v>0.99991065989847727</v>
      </c>
      <c r="BY94" s="18">
        <f t="shared" si="272"/>
        <v>0.67315044787299638</v>
      </c>
      <c r="BZ94" s="22">
        <v>0</v>
      </c>
      <c r="CA94" s="22">
        <v>0</v>
      </c>
      <c r="CB94" s="22">
        <v>177218</v>
      </c>
      <c r="CC94" s="18" t="str">
        <f t="shared" si="341"/>
        <v xml:space="preserve"> </v>
      </c>
      <c r="CD94" s="18">
        <f t="shared" si="273"/>
        <v>0</v>
      </c>
      <c r="CE94" s="17">
        <v>0</v>
      </c>
      <c r="CF94" s="17">
        <v>0</v>
      </c>
      <c r="CG94" s="17">
        <v>0</v>
      </c>
      <c r="CH94" s="18" t="str">
        <f t="shared" si="398"/>
        <v xml:space="preserve"> </v>
      </c>
      <c r="CI94" s="18" t="str">
        <f t="shared" si="400"/>
        <v xml:space="preserve"> </v>
      </c>
      <c r="CJ94" s="22">
        <v>0</v>
      </c>
      <c r="CK94" s="22">
        <v>0</v>
      </c>
      <c r="CL94" s="22"/>
      <c r="CM94" s="18" t="str">
        <f t="shared" si="275"/>
        <v xml:space="preserve"> </v>
      </c>
      <c r="CN94" s="18" t="str">
        <f t="shared" si="290"/>
        <v xml:space="preserve"> </v>
      </c>
      <c r="CO94" s="22">
        <v>0</v>
      </c>
      <c r="CP94" s="22">
        <v>0</v>
      </c>
      <c r="CQ94" s="22"/>
      <c r="CR94" s="18" t="str">
        <f t="shared" si="276"/>
        <v xml:space="preserve"> </v>
      </c>
      <c r="CS94" s="18" t="str">
        <f t="shared" si="277"/>
        <v xml:space="preserve"> </v>
      </c>
      <c r="CT94" s="22">
        <v>0</v>
      </c>
      <c r="CU94" s="22">
        <v>0</v>
      </c>
      <c r="CV94" s="22"/>
      <c r="CW94" s="18" t="str">
        <f t="shared" si="291"/>
        <v xml:space="preserve"> </v>
      </c>
      <c r="CX94" s="18" t="str">
        <f t="shared" si="292"/>
        <v xml:space="preserve"> </v>
      </c>
      <c r="CY94" s="22">
        <v>0</v>
      </c>
      <c r="CZ94" s="22">
        <v>0</v>
      </c>
      <c r="DA94" s="22"/>
      <c r="DB94" s="18" t="str">
        <f t="shared" ref="DB94:DB125" si="411">IF(CZ94&lt;=0," ",IF(CY94&lt;=0," ",IF(CZ94/CY94*100&gt;200,"СВ.200",CZ94/CY94)))</f>
        <v xml:space="preserve"> </v>
      </c>
      <c r="DC94" s="18" t="str">
        <f t="shared" si="279"/>
        <v xml:space="preserve"> </v>
      </c>
      <c r="DD94" s="22">
        <v>0</v>
      </c>
      <c r="DE94" s="22">
        <v>0</v>
      </c>
      <c r="DF94" s="22"/>
      <c r="DG94" s="18" t="str">
        <f t="shared" ref="DG94:DG125" si="412">IF(DE94&lt;=0," ",IF(DD94&lt;=0," ",IF(DE94/DD94*100&gt;200,"СВ.200",DE94/DD94)))</f>
        <v xml:space="preserve"> </v>
      </c>
      <c r="DH94" s="18" t="str">
        <f t="shared" si="281"/>
        <v xml:space="preserve"> </v>
      </c>
      <c r="DI94" s="22">
        <v>0</v>
      </c>
      <c r="DJ94" s="22"/>
      <c r="DK94" s="18" t="str">
        <f t="shared" si="282"/>
        <v xml:space="preserve"> </v>
      </c>
      <c r="DL94" s="22">
        <v>0</v>
      </c>
      <c r="DM94" s="22">
        <v>0</v>
      </c>
      <c r="DN94" s="22"/>
      <c r="DO94" s="18" t="str">
        <f t="shared" ref="DO94:DO125" si="413">IF(DM94&lt;=0," ",IF(DL94&lt;=0," ",IF(DM94/DL94*100&gt;200,"СВ.200",DM94/DL94)))</f>
        <v xml:space="preserve"> </v>
      </c>
      <c r="DP94" s="18" t="str">
        <f t="shared" si="284"/>
        <v xml:space="preserve"> </v>
      </c>
      <c r="DQ94" s="38">
        <v>273041</v>
      </c>
      <c r="DR94" s="38">
        <v>273041</v>
      </c>
      <c r="DS94" s="22"/>
      <c r="DT94" s="18">
        <f t="shared" si="384"/>
        <v>1</v>
      </c>
      <c r="DU94" s="18" t="str">
        <f t="shared" si="392"/>
        <v xml:space="preserve"> </v>
      </c>
    </row>
    <row r="95" spans="1:125" s="54" customFormat="1" ht="15.75" x14ac:dyDescent="0.2">
      <c r="A95" s="48"/>
      <c r="B95" s="49" t="s">
        <v>149</v>
      </c>
      <c r="C95" s="55">
        <f>SUM(C96:C99)</f>
        <v>171936903.90000001</v>
      </c>
      <c r="D95" s="55">
        <f t="shared" ref="D95" si="414">SUM(D96:D99)</f>
        <v>179625565.22999999</v>
      </c>
      <c r="E95" s="55">
        <v>147300522.59000003</v>
      </c>
      <c r="F95" s="51">
        <f t="shared" si="287"/>
        <v>1.0447179235847575</v>
      </c>
      <c r="G95" s="51">
        <f t="shared" si="285"/>
        <v>1.2194496127483152</v>
      </c>
      <c r="H95" s="50">
        <v>145908170</v>
      </c>
      <c r="I95" s="50">
        <v>152200476.03</v>
      </c>
      <c r="J95" s="50">
        <v>136140522.36000001</v>
      </c>
      <c r="K95" s="51">
        <f t="shared" si="401"/>
        <v>1.0431251110201711</v>
      </c>
      <c r="L95" s="51">
        <f t="shared" si="247"/>
        <v>1.1179660059444478</v>
      </c>
      <c r="M95" s="50">
        <f>SUM(M96:M99)</f>
        <v>119913450</v>
      </c>
      <c r="N95" s="50">
        <v>125282232.39000002</v>
      </c>
      <c r="O95" s="50">
        <v>110806914.47</v>
      </c>
      <c r="P95" s="51">
        <f t="shared" si="402"/>
        <v>1.0447721451596965</v>
      </c>
      <c r="Q95" s="51">
        <f t="shared" si="249"/>
        <v>1.1306355112335438</v>
      </c>
      <c r="R95" s="50">
        <f>SUM(R96:R99)</f>
        <v>3898920</v>
      </c>
      <c r="S95" s="50">
        <f>SUM(S96:S99)</f>
        <v>4499107.07</v>
      </c>
      <c r="T95" s="50">
        <f>SUM(T96:T99)</f>
        <v>3802887.31</v>
      </c>
      <c r="U95" s="51">
        <f t="shared" si="403"/>
        <v>1.153936749151047</v>
      </c>
      <c r="V95" s="51">
        <f t="shared" si="251"/>
        <v>1.1830766213264416</v>
      </c>
      <c r="W95" s="50">
        <f>SUM(W96:W99)</f>
        <v>341000</v>
      </c>
      <c r="X95" s="50">
        <f>SUM(X96:X99)</f>
        <v>515426.77</v>
      </c>
      <c r="Y95" s="50">
        <v>311749.57</v>
      </c>
      <c r="Z95" s="51">
        <f t="shared" si="404"/>
        <v>1.5115154545454546</v>
      </c>
      <c r="AA95" s="51">
        <f t="shared" si="253"/>
        <v>1.6533359452588821</v>
      </c>
      <c r="AB95" s="50">
        <v>5885000</v>
      </c>
      <c r="AC95" s="50">
        <v>5972890.8400000008</v>
      </c>
      <c r="AD95" s="50">
        <f>SUM(AD96:AD99)</f>
        <v>5587446.6699999999</v>
      </c>
      <c r="AE95" s="51">
        <f t="shared" si="405"/>
        <v>1.0149347221750213</v>
      </c>
      <c r="AF95" s="51">
        <f t="shared" si="255"/>
        <v>1.0689839550629663</v>
      </c>
      <c r="AG95" s="50">
        <v>15840000</v>
      </c>
      <c r="AH95" s="50">
        <v>15913118.960000001</v>
      </c>
      <c r="AI95" s="50">
        <f>SUM(AI96:AI99)</f>
        <v>15588004.34</v>
      </c>
      <c r="AJ95" s="51">
        <f t="shared" si="406"/>
        <v>1.004616095959596</v>
      </c>
      <c r="AK95" s="51">
        <f t="shared" si="257"/>
        <v>1.0208567185964743</v>
      </c>
      <c r="AL95" s="50">
        <v>29800</v>
      </c>
      <c r="AM95" s="50">
        <v>17700</v>
      </c>
      <c r="AN95" s="50">
        <f>SUM(AN96:AN99)</f>
        <v>43520</v>
      </c>
      <c r="AO95" s="51">
        <f t="shared" si="388"/>
        <v>0.59395973154362414</v>
      </c>
      <c r="AP95" s="51">
        <f t="shared" si="258"/>
        <v>0.40670955882352944</v>
      </c>
      <c r="AQ95" s="50">
        <v>26028733.900000002</v>
      </c>
      <c r="AR95" s="50">
        <v>27425089.199999996</v>
      </c>
      <c r="AS95" s="50">
        <v>11160000.23</v>
      </c>
      <c r="AT95" s="51">
        <f t="shared" si="407"/>
        <v>1.0536466854425059</v>
      </c>
      <c r="AU95" s="51" t="str">
        <f t="shared" si="260"/>
        <v>св.200</v>
      </c>
      <c r="AV95" s="50">
        <v>5437500</v>
      </c>
      <c r="AW95" s="50">
        <v>6204803.1200000001</v>
      </c>
      <c r="AX95" s="50">
        <v>8789559.8900000006</v>
      </c>
      <c r="AY95" s="51">
        <f t="shared" si="408"/>
        <v>1.1411132174712644</v>
      </c>
      <c r="AZ95" s="51">
        <f t="shared" si="262"/>
        <v>0.70592876067199761</v>
      </c>
      <c r="BA95" s="50">
        <v>11400</v>
      </c>
      <c r="BB95" s="50">
        <v>10472.23</v>
      </c>
      <c r="BC95" s="50">
        <v>25038.89</v>
      </c>
      <c r="BD95" s="51">
        <f t="shared" si="263"/>
        <v>0.91861666666666664</v>
      </c>
      <c r="BE95" s="51">
        <f t="shared" si="264"/>
        <v>0.41823858805242564</v>
      </c>
      <c r="BF95" s="50">
        <v>181028.14</v>
      </c>
      <c r="BG95" s="50">
        <v>214276.22000000003</v>
      </c>
      <c r="BH95" s="50">
        <v>93952.8</v>
      </c>
      <c r="BI95" s="51">
        <f t="shared" si="409"/>
        <v>1.1836624957865667</v>
      </c>
      <c r="BJ95" s="51" t="str">
        <f t="shared" si="266"/>
        <v>св.200</v>
      </c>
      <c r="BK95" s="50">
        <v>0</v>
      </c>
      <c r="BL95" s="50">
        <v>0</v>
      </c>
      <c r="BM95" s="50">
        <v>0</v>
      </c>
      <c r="BN95" s="51" t="str">
        <f t="shared" si="387"/>
        <v xml:space="preserve"> </v>
      </c>
      <c r="BO95" s="51" t="str">
        <f t="shared" si="268"/>
        <v xml:space="preserve"> </v>
      </c>
      <c r="BP95" s="50">
        <v>1699500</v>
      </c>
      <c r="BQ95" s="50">
        <v>1780287</v>
      </c>
      <c r="BR95" s="50">
        <v>1544209.3</v>
      </c>
      <c r="BS95" s="51">
        <f t="shared" si="410"/>
        <v>1.0475357458075905</v>
      </c>
      <c r="BT95" s="51">
        <f t="shared" si="270"/>
        <v>1.1528793409028166</v>
      </c>
      <c r="BU95" s="50">
        <v>0</v>
      </c>
      <c r="BV95" s="50">
        <v>1878.22</v>
      </c>
      <c r="BW95" s="50">
        <v>12017.3</v>
      </c>
      <c r="BX95" s="51" t="str">
        <f t="shared" si="394"/>
        <v xml:space="preserve"> </v>
      </c>
      <c r="BY95" s="51">
        <f t="shared" si="272"/>
        <v>0.15629301090927247</v>
      </c>
      <c r="BZ95" s="50">
        <v>0</v>
      </c>
      <c r="CA95" s="50">
        <v>0</v>
      </c>
      <c r="CB95" s="50">
        <v>0</v>
      </c>
      <c r="CC95" s="51" t="str">
        <f t="shared" si="341"/>
        <v xml:space="preserve"> </v>
      </c>
      <c r="CD95" s="51" t="str">
        <f t="shared" si="273"/>
        <v xml:space="preserve"> </v>
      </c>
      <c r="CE95" s="55">
        <v>360000</v>
      </c>
      <c r="CF95" s="55">
        <v>818552.84</v>
      </c>
      <c r="CG95" s="55">
        <v>250677.95</v>
      </c>
      <c r="CH95" s="51" t="str">
        <f t="shared" si="274"/>
        <v>СВ.200</v>
      </c>
      <c r="CI95" s="51" t="str">
        <f t="shared" si="289"/>
        <v>св.200</v>
      </c>
      <c r="CJ95" s="50">
        <v>360000</v>
      </c>
      <c r="CK95" s="50">
        <v>582062.96</v>
      </c>
      <c r="CL95" s="50">
        <v>250677.95</v>
      </c>
      <c r="CM95" s="51">
        <f t="shared" si="275"/>
        <v>1.6168415555555555</v>
      </c>
      <c r="CN95" s="51" t="str">
        <f t="shared" si="290"/>
        <v>св.200</v>
      </c>
      <c r="CO95" s="50">
        <v>0</v>
      </c>
      <c r="CP95" s="50">
        <v>236489.88</v>
      </c>
      <c r="CQ95" s="50">
        <v>0</v>
      </c>
      <c r="CR95" s="51" t="str">
        <f t="shared" si="276"/>
        <v xml:space="preserve"> </v>
      </c>
      <c r="CS95" s="51" t="str">
        <f t="shared" si="277"/>
        <v xml:space="preserve"> </v>
      </c>
      <c r="CT95" s="50">
        <v>150000</v>
      </c>
      <c r="CU95" s="50">
        <v>77033.11</v>
      </c>
      <c r="CV95" s="50">
        <v>172422.79</v>
      </c>
      <c r="CW95" s="53">
        <f t="shared" si="291"/>
        <v>0.5135540666666667</v>
      </c>
      <c r="CX95" s="53">
        <f t="shared" si="292"/>
        <v>0.44676872471440693</v>
      </c>
      <c r="CY95" s="50">
        <v>0</v>
      </c>
      <c r="CZ95" s="50">
        <v>0</v>
      </c>
      <c r="DA95" s="50">
        <v>0</v>
      </c>
      <c r="DB95" s="51" t="str">
        <f t="shared" si="411"/>
        <v xml:space="preserve"> </v>
      </c>
      <c r="DC95" s="51" t="str">
        <f t="shared" si="279"/>
        <v xml:space="preserve"> </v>
      </c>
      <c r="DD95" s="50">
        <v>17992560.41</v>
      </c>
      <c r="DE95" s="50">
        <v>18143761.829999998</v>
      </c>
      <c r="DF95" s="50">
        <v>110398.57</v>
      </c>
      <c r="DG95" s="51">
        <f>IF(DE95&lt;=0," ",IF(DD95&lt;=0," ",IF(DE95/DD95*100&gt;200,"СВ.200",DE95/DD95)))</f>
        <v>1.0084035521657031</v>
      </c>
      <c r="DH95" s="51" t="str">
        <f t="shared" si="281"/>
        <v>св.200</v>
      </c>
      <c r="DI95" s="50">
        <v>0</v>
      </c>
      <c r="DJ95" s="50">
        <v>-400</v>
      </c>
      <c r="DK95" s="51" t="str">
        <f>IF(DI95=0," ",IF(DI95/DJ95*100&gt;200,"св.200",DI95/DJ95))</f>
        <v xml:space="preserve"> </v>
      </c>
      <c r="DL95" s="50">
        <v>0</v>
      </c>
      <c r="DM95" s="50">
        <v>0</v>
      </c>
      <c r="DN95" s="50">
        <v>0</v>
      </c>
      <c r="DO95" s="51" t="str">
        <f t="shared" si="413"/>
        <v xml:space="preserve"> </v>
      </c>
      <c r="DP95" s="51" t="str">
        <f t="shared" si="284"/>
        <v xml:space="preserve"> </v>
      </c>
      <c r="DQ95" s="50">
        <v>196745.34999999998</v>
      </c>
      <c r="DR95" s="50">
        <v>174024.63</v>
      </c>
      <c r="DS95" s="50">
        <v>162122.74</v>
      </c>
      <c r="DT95" s="51">
        <f t="shared" si="384"/>
        <v>0.88451711819364487</v>
      </c>
      <c r="DU95" s="51">
        <f t="shared" si="392"/>
        <v>1.0734128352382892</v>
      </c>
    </row>
    <row r="96" spans="1:125" s="13" customFormat="1" ht="15.75" customHeight="1" outlineLevel="1" x14ac:dyDescent="0.25">
      <c r="A96" s="12">
        <v>77</v>
      </c>
      <c r="B96" s="6" t="s">
        <v>54</v>
      </c>
      <c r="C96" s="17">
        <v>162457696.47</v>
      </c>
      <c r="D96" s="17">
        <v>169628962.28999999</v>
      </c>
      <c r="E96" s="17">
        <v>138275806.60000002</v>
      </c>
      <c r="F96" s="18">
        <f t="shared" si="287"/>
        <v>1.0441423581389033</v>
      </c>
      <c r="G96" s="18">
        <f t="shared" si="285"/>
        <v>1.2267436109101675</v>
      </c>
      <c r="H96" s="11">
        <v>137127420</v>
      </c>
      <c r="I96" s="11">
        <v>143349878.24000001</v>
      </c>
      <c r="J96" s="11">
        <v>127366534.71000001</v>
      </c>
      <c r="K96" s="18">
        <f t="shared" si="401"/>
        <v>1.0453771991043075</v>
      </c>
      <c r="L96" s="18">
        <f t="shared" si="247"/>
        <v>1.1254909193093174</v>
      </c>
      <c r="M96" s="22">
        <v>118241000</v>
      </c>
      <c r="N96" s="22">
        <v>123455108.73</v>
      </c>
      <c r="O96" s="22">
        <v>109200969.92</v>
      </c>
      <c r="P96" s="18">
        <f t="shared" si="402"/>
        <v>1.0440972989910438</v>
      </c>
      <c r="Q96" s="18">
        <f t="shared" si="249"/>
        <v>1.1305312472997493</v>
      </c>
      <c r="R96" s="22">
        <v>3898920</v>
      </c>
      <c r="S96" s="22">
        <v>4499107.07</v>
      </c>
      <c r="T96" s="22">
        <v>3802887.31</v>
      </c>
      <c r="U96" s="18">
        <f t="shared" si="403"/>
        <v>1.153936749151047</v>
      </c>
      <c r="V96" s="18">
        <f t="shared" si="251"/>
        <v>1.1830766213264416</v>
      </c>
      <c r="W96" s="22">
        <v>87500</v>
      </c>
      <c r="X96" s="22">
        <v>253834.76</v>
      </c>
      <c r="Y96" s="22">
        <v>59791.66</v>
      </c>
      <c r="Z96" s="18" t="str">
        <f t="shared" si="404"/>
        <v>СВ.200</v>
      </c>
      <c r="AA96" s="18" t="str">
        <f t="shared" si="253"/>
        <v>св.200</v>
      </c>
      <c r="AB96" s="22">
        <v>5000000</v>
      </c>
      <c r="AC96" s="22">
        <v>5350937.28</v>
      </c>
      <c r="AD96" s="22">
        <v>4733794.5599999996</v>
      </c>
      <c r="AE96" s="18">
        <f t="shared" si="405"/>
        <v>1.070187456</v>
      </c>
      <c r="AF96" s="18">
        <f t="shared" si="255"/>
        <v>1.1303695612848903</v>
      </c>
      <c r="AG96" s="22">
        <v>9900000</v>
      </c>
      <c r="AH96" s="22">
        <v>9790890.4000000004</v>
      </c>
      <c r="AI96" s="22">
        <v>9569091.2599999998</v>
      </c>
      <c r="AJ96" s="18">
        <f t="shared" si="406"/>
        <v>0.98897882828282835</v>
      </c>
      <c r="AK96" s="18">
        <f t="shared" si="257"/>
        <v>1.0231787046411762</v>
      </c>
      <c r="AL96" s="22">
        <v>0</v>
      </c>
      <c r="AM96" s="22">
        <v>0</v>
      </c>
      <c r="AN96" s="22">
        <v>0</v>
      </c>
      <c r="AO96" s="18" t="str">
        <f t="shared" si="388"/>
        <v xml:space="preserve"> </v>
      </c>
      <c r="AP96" s="18" t="str">
        <f t="shared" si="258"/>
        <v xml:space="preserve"> </v>
      </c>
      <c r="AQ96" s="7">
        <v>25330276.470000003</v>
      </c>
      <c r="AR96" s="7">
        <v>26279084.049999997</v>
      </c>
      <c r="AS96" s="7">
        <v>10909271.890000001</v>
      </c>
      <c r="AT96" s="18">
        <f t="shared" si="407"/>
        <v>1.0374574506173952</v>
      </c>
      <c r="AU96" s="18" t="str">
        <f t="shared" si="260"/>
        <v>св.200</v>
      </c>
      <c r="AV96" s="22">
        <v>4950000</v>
      </c>
      <c r="AW96" s="22">
        <v>5547343.0099999998</v>
      </c>
      <c r="AX96" s="22">
        <v>8789559.8900000006</v>
      </c>
      <c r="AY96" s="18">
        <f t="shared" si="408"/>
        <v>1.1206753555555555</v>
      </c>
      <c r="AZ96" s="18">
        <f t="shared" si="262"/>
        <v>0.63112864346157826</v>
      </c>
      <c r="BA96" s="22">
        <v>0</v>
      </c>
      <c r="BB96" s="22">
        <v>0</v>
      </c>
      <c r="BC96" s="22"/>
      <c r="BD96" s="18" t="str">
        <f t="shared" si="263"/>
        <v xml:space="preserve"> </v>
      </c>
      <c r="BE96" s="18" t="str">
        <f t="shared" si="264"/>
        <v xml:space="preserve"> </v>
      </c>
      <c r="BF96" s="22">
        <v>92626.14</v>
      </c>
      <c r="BG96" s="22">
        <v>92626.14</v>
      </c>
      <c r="BH96" s="22"/>
      <c r="BI96" s="18">
        <f t="shared" si="409"/>
        <v>1</v>
      </c>
      <c r="BJ96" s="18" t="str">
        <f t="shared" si="266"/>
        <v xml:space="preserve"> </v>
      </c>
      <c r="BK96" s="22">
        <v>0</v>
      </c>
      <c r="BL96" s="22">
        <v>0</v>
      </c>
      <c r="BM96" s="22"/>
      <c r="BN96" s="18" t="str">
        <f t="shared" si="387"/>
        <v xml:space="preserve"> </v>
      </c>
      <c r="BO96" s="18" t="str">
        <f t="shared" si="268"/>
        <v xml:space="preserve"> </v>
      </c>
      <c r="BP96" s="22">
        <v>1699500</v>
      </c>
      <c r="BQ96" s="22">
        <v>1780287</v>
      </c>
      <c r="BR96" s="22">
        <v>1544209.3</v>
      </c>
      <c r="BS96" s="18">
        <f t="shared" si="410"/>
        <v>1.0475357458075905</v>
      </c>
      <c r="BT96" s="18">
        <f t="shared" si="270"/>
        <v>1.1528793409028166</v>
      </c>
      <c r="BU96" s="22">
        <v>0</v>
      </c>
      <c r="BV96" s="22">
        <v>0</v>
      </c>
      <c r="BW96" s="22">
        <v>30.63</v>
      </c>
      <c r="BX96" s="18" t="str">
        <f t="shared" si="394"/>
        <v xml:space="preserve"> </v>
      </c>
      <c r="BY96" s="18">
        <f t="shared" si="272"/>
        <v>0</v>
      </c>
      <c r="BZ96" s="22">
        <v>0</v>
      </c>
      <c r="CA96" s="22">
        <v>0</v>
      </c>
      <c r="CB96" s="22"/>
      <c r="CC96" s="18" t="str">
        <f t="shared" si="341"/>
        <v xml:space="preserve"> </v>
      </c>
      <c r="CD96" s="18" t="str">
        <f>IF(CA96=0," ",IF(CA96/CB96*100&gt;200,"св.200",CA96/CB96))</f>
        <v xml:space="preserve"> </v>
      </c>
      <c r="CE96" s="17">
        <v>360000</v>
      </c>
      <c r="CF96" s="17">
        <v>582062.96</v>
      </c>
      <c r="CG96" s="17">
        <v>250677.95</v>
      </c>
      <c r="CH96" s="18">
        <f t="shared" si="274"/>
        <v>1.6168415555555555</v>
      </c>
      <c r="CI96" s="18" t="str">
        <f t="shared" si="289"/>
        <v>св.200</v>
      </c>
      <c r="CJ96" s="22">
        <v>360000</v>
      </c>
      <c r="CK96" s="22">
        <v>582062.96</v>
      </c>
      <c r="CL96" s="22">
        <v>250677.95</v>
      </c>
      <c r="CM96" s="18">
        <f t="shared" si="275"/>
        <v>1.6168415555555555</v>
      </c>
      <c r="CN96" s="18" t="str">
        <f t="shared" si="290"/>
        <v>св.200</v>
      </c>
      <c r="CO96" s="22">
        <v>0</v>
      </c>
      <c r="CP96" s="22">
        <v>0</v>
      </c>
      <c r="CQ96" s="22"/>
      <c r="CR96" s="18" t="str">
        <f t="shared" si="276"/>
        <v xml:space="preserve"> </v>
      </c>
      <c r="CS96" s="18" t="str">
        <f t="shared" si="277"/>
        <v xml:space="preserve"> </v>
      </c>
      <c r="CT96" s="22">
        <v>150000</v>
      </c>
      <c r="CU96" s="22">
        <v>77033.11</v>
      </c>
      <c r="CV96" s="22">
        <v>172422.79</v>
      </c>
      <c r="CW96" s="18">
        <f t="shared" si="291"/>
        <v>0.5135540666666667</v>
      </c>
      <c r="CX96" s="18">
        <f t="shared" si="292"/>
        <v>0.44676872471440693</v>
      </c>
      <c r="CY96" s="22">
        <v>0</v>
      </c>
      <c r="CZ96" s="22">
        <v>0</v>
      </c>
      <c r="DA96" s="22"/>
      <c r="DB96" s="18" t="str">
        <f t="shared" si="411"/>
        <v xml:space="preserve"> </v>
      </c>
      <c r="DC96" s="18" t="str">
        <f t="shared" si="279"/>
        <v xml:space="preserve"> </v>
      </c>
      <c r="DD96" s="22">
        <v>17992560.41</v>
      </c>
      <c r="DE96" s="22">
        <v>18136861.829999998</v>
      </c>
      <c r="DF96" s="22">
        <v>110398.57</v>
      </c>
      <c r="DG96" s="18" t="str">
        <f>IF(DE96&lt;=0," ",IF(DF96&lt;=0," ",IF(DE96/DF96*100&gt;200,"СВ.200",DE96/DF96)))</f>
        <v>СВ.200</v>
      </c>
      <c r="DH96" s="18" t="str">
        <f t="shared" si="281"/>
        <v>св.200</v>
      </c>
      <c r="DI96" s="22">
        <v>0</v>
      </c>
      <c r="DJ96" s="22"/>
      <c r="DK96" s="18" t="str">
        <f t="shared" si="282"/>
        <v xml:space="preserve"> </v>
      </c>
      <c r="DL96" s="22">
        <v>0</v>
      </c>
      <c r="DM96" s="22">
        <v>0</v>
      </c>
      <c r="DN96" s="22"/>
      <c r="DO96" s="18" t="str">
        <f t="shared" si="413"/>
        <v xml:space="preserve"> </v>
      </c>
      <c r="DP96" s="18" t="str">
        <f t="shared" si="284"/>
        <v xml:space="preserve"> </v>
      </c>
      <c r="DQ96" s="38">
        <v>85589.92</v>
      </c>
      <c r="DR96" s="38">
        <v>62870</v>
      </c>
      <c r="DS96" s="22">
        <v>41972.76</v>
      </c>
      <c r="DT96" s="18">
        <f t="shared" si="384"/>
        <v>0.73454911512944521</v>
      </c>
      <c r="DU96" s="18">
        <f t="shared" si="392"/>
        <v>1.4978762416386247</v>
      </c>
    </row>
    <row r="97" spans="1:125" s="13" customFormat="1" ht="15.75" customHeight="1" outlineLevel="1" x14ac:dyDescent="0.25">
      <c r="A97" s="12">
        <f>A96+1</f>
        <v>78</v>
      </c>
      <c r="B97" s="6" t="s">
        <v>30</v>
      </c>
      <c r="C97" s="17">
        <v>4030382</v>
      </c>
      <c r="D97" s="17">
        <v>3704155.57</v>
      </c>
      <c r="E97" s="17">
        <v>4028799.59</v>
      </c>
      <c r="F97" s="18">
        <f t="shared" si="287"/>
        <v>0.91905818604787337</v>
      </c>
      <c r="G97" s="18">
        <f t="shared" si="285"/>
        <v>0.91941916872564022</v>
      </c>
      <c r="H97" s="11">
        <v>3761450</v>
      </c>
      <c r="I97" s="11">
        <v>3221872.34</v>
      </c>
      <c r="J97" s="11">
        <v>3933515.29</v>
      </c>
      <c r="K97" s="18">
        <f t="shared" si="401"/>
        <v>0.85655062276515703</v>
      </c>
      <c r="L97" s="18">
        <f t="shared" si="247"/>
        <v>0.81908219555948381</v>
      </c>
      <c r="M97" s="22">
        <v>702950</v>
      </c>
      <c r="N97" s="22">
        <v>738687.67</v>
      </c>
      <c r="O97" s="22">
        <v>655808.81000000006</v>
      </c>
      <c r="P97" s="18">
        <f t="shared" si="402"/>
        <v>1.0508395618465041</v>
      </c>
      <c r="Q97" s="18">
        <f t="shared" si="249"/>
        <v>1.126376557826358</v>
      </c>
      <c r="R97" s="22">
        <v>0</v>
      </c>
      <c r="S97" s="22">
        <v>0</v>
      </c>
      <c r="T97" s="22">
        <v>0</v>
      </c>
      <c r="U97" s="18" t="str">
        <f t="shared" si="403"/>
        <v xml:space="preserve"> </v>
      </c>
      <c r="V97" s="18" t="str">
        <f t="shared" ref="V97:V99" si="415">IF(S97=0," ",IF(S97/T97*100&gt;200,"св.200",S97/T97))</f>
        <v xml:space="preserve"> </v>
      </c>
      <c r="W97" s="22">
        <v>52500</v>
      </c>
      <c r="X97" s="22">
        <v>-78</v>
      </c>
      <c r="Y97" s="22">
        <v>51581.09</v>
      </c>
      <c r="Z97" s="18" t="str">
        <f t="shared" si="404"/>
        <v xml:space="preserve"> </v>
      </c>
      <c r="AA97" s="18">
        <f t="shared" si="253"/>
        <v>-1.512182080681118E-3</v>
      </c>
      <c r="AB97" s="22">
        <v>450000</v>
      </c>
      <c r="AC97" s="22">
        <v>230407.66</v>
      </c>
      <c r="AD97" s="22">
        <v>572352.32999999996</v>
      </c>
      <c r="AE97" s="18">
        <f t="shared" si="405"/>
        <v>0.51201702222222223</v>
      </c>
      <c r="AF97" s="18">
        <f t="shared" si="255"/>
        <v>0.40256263130788689</v>
      </c>
      <c r="AG97" s="22">
        <v>2540000</v>
      </c>
      <c r="AH97" s="22">
        <v>2243875.0099999998</v>
      </c>
      <c r="AI97" s="22">
        <v>2623973.06</v>
      </c>
      <c r="AJ97" s="18">
        <f t="shared" si="406"/>
        <v>0.88341535826771644</v>
      </c>
      <c r="AK97" s="18">
        <f t="shared" si="257"/>
        <v>0.85514407301117634</v>
      </c>
      <c r="AL97" s="22">
        <v>16000</v>
      </c>
      <c r="AM97" s="22">
        <v>8980</v>
      </c>
      <c r="AN97" s="22">
        <v>29800</v>
      </c>
      <c r="AO97" s="18">
        <f t="shared" si="388"/>
        <v>0.56125000000000003</v>
      </c>
      <c r="AP97" s="18">
        <f t="shared" si="258"/>
        <v>0.30134228187919465</v>
      </c>
      <c r="AQ97" s="7">
        <v>268932</v>
      </c>
      <c r="AR97" s="7">
        <v>482283.23</v>
      </c>
      <c r="AS97" s="7">
        <v>95284.3</v>
      </c>
      <c r="AT97" s="18">
        <f t="shared" si="407"/>
        <v>1.7933277928993201</v>
      </c>
      <c r="AU97" s="18" t="str">
        <f t="shared" si="260"/>
        <v>св.200</v>
      </c>
      <c r="AV97" s="22">
        <v>175000</v>
      </c>
      <c r="AW97" s="22">
        <v>245436.75</v>
      </c>
      <c r="AX97" s="22">
        <v>0</v>
      </c>
      <c r="AY97" s="18">
        <f t="shared" si="408"/>
        <v>1.4024957142857142</v>
      </c>
      <c r="AZ97" s="18" t="str">
        <f t="shared" si="262"/>
        <v xml:space="preserve"> </v>
      </c>
      <c r="BA97" s="22">
        <v>0</v>
      </c>
      <c r="BB97" s="22">
        <v>0</v>
      </c>
      <c r="BC97" s="22"/>
      <c r="BD97" s="18" t="str">
        <f t="shared" si="263"/>
        <v xml:space="preserve"> </v>
      </c>
      <c r="BE97" s="18" t="str">
        <f t="shared" si="264"/>
        <v xml:space="preserve"> </v>
      </c>
      <c r="BF97" s="22">
        <v>69102</v>
      </c>
      <c r="BG97" s="22">
        <v>87948</v>
      </c>
      <c r="BH97" s="22">
        <v>74629.8</v>
      </c>
      <c r="BI97" s="18">
        <f t="shared" si="409"/>
        <v>1.2727272727272727</v>
      </c>
      <c r="BJ97" s="18">
        <f t="shared" si="266"/>
        <v>1.1784568630761438</v>
      </c>
      <c r="BK97" s="22">
        <v>0</v>
      </c>
      <c r="BL97" s="22">
        <v>0</v>
      </c>
      <c r="BM97" s="22"/>
      <c r="BN97" s="18" t="str">
        <f t="shared" si="387"/>
        <v xml:space="preserve"> </v>
      </c>
      <c r="BO97" s="18" t="str">
        <f t="shared" si="268"/>
        <v xml:space="preserve"> </v>
      </c>
      <c r="BP97" s="22">
        <v>0</v>
      </c>
      <c r="BQ97" s="22">
        <v>0</v>
      </c>
      <c r="BR97" s="22"/>
      <c r="BS97" s="18" t="str">
        <f t="shared" si="410"/>
        <v xml:space="preserve"> </v>
      </c>
      <c r="BT97" s="18" t="str">
        <f t="shared" si="270"/>
        <v xml:space="preserve"> </v>
      </c>
      <c r="BU97" s="22">
        <v>0</v>
      </c>
      <c r="BV97" s="22">
        <v>0</v>
      </c>
      <c r="BW97" s="22">
        <v>11986.67</v>
      </c>
      <c r="BX97" s="18" t="str">
        <f t="shared" si="394"/>
        <v xml:space="preserve"> </v>
      </c>
      <c r="BY97" s="18">
        <f t="shared" si="272"/>
        <v>0</v>
      </c>
      <c r="BZ97" s="22">
        <v>0</v>
      </c>
      <c r="CA97" s="22">
        <v>0</v>
      </c>
      <c r="CB97" s="22"/>
      <c r="CC97" s="18" t="str">
        <f t="shared" si="341"/>
        <v xml:space="preserve"> </v>
      </c>
      <c r="CD97" s="18" t="str">
        <f t="shared" si="273"/>
        <v xml:space="preserve"> </v>
      </c>
      <c r="CE97" s="17">
        <v>0</v>
      </c>
      <c r="CF97" s="17">
        <v>124068.48</v>
      </c>
      <c r="CG97" s="17">
        <v>0</v>
      </c>
      <c r="CH97" s="18" t="str">
        <f t="shared" si="274"/>
        <v xml:space="preserve"> </v>
      </c>
      <c r="CI97" s="18" t="str">
        <f t="shared" si="289"/>
        <v xml:space="preserve"> </v>
      </c>
      <c r="CJ97" s="22">
        <v>0</v>
      </c>
      <c r="CK97" s="22">
        <v>0</v>
      </c>
      <c r="CL97" s="22"/>
      <c r="CM97" s="18" t="str">
        <f t="shared" si="275"/>
        <v xml:space="preserve"> </v>
      </c>
      <c r="CN97" s="18" t="str">
        <f t="shared" si="290"/>
        <v xml:space="preserve"> </v>
      </c>
      <c r="CO97" s="22">
        <v>0</v>
      </c>
      <c r="CP97" s="22">
        <v>124068.48</v>
      </c>
      <c r="CQ97" s="22"/>
      <c r="CR97" s="18" t="str">
        <f t="shared" si="276"/>
        <v xml:space="preserve"> </v>
      </c>
      <c r="CS97" s="18" t="str">
        <f t="shared" si="277"/>
        <v xml:space="preserve"> </v>
      </c>
      <c r="CT97" s="22">
        <v>0</v>
      </c>
      <c r="CU97" s="22">
        <v>0</v>
      </c>
      <c r="CV97" s="22"/>
      <c r="CW97" s="18" t="str">
        <f t="shared" si="291"/>
        <v xml:space="preserve"> </v>
      </c>
      <c r="CX97" s="18" t="str">
        <f t="shared" si="292"/>
        <v xml:space="preserve"> </v>
      </c>
      <c r="CY97" s="22">
        <v>0</v>
      </c>
      <c r="CZ97" s="22">
        <v>0</v>
      </c>
      <c r="DA97" s="22"/>
      <c r="DB97" s="18" t="str">
        <f t="shared" si="411"/>
        <v xml:space="preserve"> </v>
      </c>
      <c r="DC97" s="18" t="str">
        <f t="shared" si="279"/>
        <v xml:space="preserve"> </v>
      </c>
      <c r="DD97" s="22">
        <v>0</v>
      </c>
      <c r="DE97" s="22">
        <v>0</v>
      </c>
      <c r="DF97" s="22"/>
      <c r="DG97" s="18" t="str">
        <f t="shared" si="412"/>
        <v xml:space="preserve"> </v>
      </c>
      <c r="DH97" s="18" t="str">
        <f t="shared" si="281"/>
        <v xml:space="preserve"> </v>
      </c>
      <c r="DI97" s="22">
        <v>0</v>
      </c>
      <c r="DJ97" s="22"/>
      <c r="DK97" s="18" t="str">
        <f t="shared" si="282"/>
        <v xml:space="preserve"> </v>
      </c>
      <c r="DL97" s="22">
        <v>0</v>
      </c>
      <c r="DM97" s="22">
        <v>0</v>
      </c>
      <c r="DN97" s="22"/>
      <c r="DO97" s="18" t="str">
        <f t="shared" si="413"/>
        <v xml:space="preserve"> </v>
      </c>
      <c r="DP97" s="18" t="str">
        <f t="shared" si="284"/>
        <v xml:space="preserve"> </v>
      </c>
      <c r="DQ97" s="38">
        <v>24830</v>
      </c>
      <c r="DR97" s="38">
        <v>24830</v>
      </c>
      <c r="DS97" s="22">
        <v>8667.83</v>
      </c>
      <c r="DT97" s="18">
        <f t="shared" si="384"/>
        <v>1</v>
      </c>
      <c r="DU97" s="18" t="str">
        <f t="shared" si="392"/>
        <v>св.200</v>
      </c>
    </row>
    <row r="98" spans="1:125" s="13" customFormat="1" ht="15.75" customHeight="1" outlineLevel="1" x14ac:dyDescent="0.25">
      <c r="A98" s="12">
        <f t="shared" ref="A98:A99" si="416">A97+1</f>
        <v>79</v>
      </c>
      <c r="B98" s="6" t="s">
        <v>44</v>
      </c>
      <c r="C98" s="17">
        <v>3630325.43</v>
      </c>
      <c r="D98" s="17">
        <v>4501851.9000000004</v>
      </c>
      <c r="E98" s="17">
        <v>3444727.3800000004</v>
      </c>
      <c r="F98" s="18">
        <f t="shared" si="287"/>
        <v>1.2400684144726937</v>
      </c>
      <c r="G98" s="18">
        <f t="shared" si="285"/>
        <v>1.3068819106375844</v>
      </c>
      <c r="H98" s="11">
        <v>3338300</v>
      </c>
      <c r="I98" s="11">
        <v>4076918.16</v>
      </c>
      <c r="J98" s="11">
        <v>3393393.3400000003</v>
      </c>
      <c r="K98" s="18">
        <f t="shared" si="401"/>
        <v>1.2212557768924304</v>
      </c>
      <c r="L98" s="18">
        <f t="shared" si="247"/>
        <v>1.2014281138419396</v>
      </c>
      <c r="M98" s="22">
        <v>793500</v>
      </c>
      <c r="N98" s="22">
        <v>911278.79</v>
      </c>
      <c r="O98" s="22">
        <v>778188.14</v>
      </c>
      <c r="P98" s="18">
        <f t="shared" si="402"/>
        <v>1.1484294770006302</v>
      </c>
      <c r="Q98" s="18">
        <f t="shared" si="249"/>
        <v>1.1710263150502396</v>
      </c>
      <c r="R98" s="22">
        <v>0</v>
      </c>
      <c r="S98" s="22">
        <v>0</v>
      </c>
      <c r="T98" s="22">
        <v>0</v>
      </c>
      <c r="U98" s="18" t="str">
        <f t="shared" si="403"/>
        <v xml:space="preserve"> </v>
      </c>
      <c r="V98" s="18" t="str">
        <f t="shared" si="415"/>
        <v xml:space="preserve"> </v>
      </c>
      <c r="W98" s="22">
        <v>201000</v>
      </c>
      <c r="X98" s="22">
        <v>261670</v>
      </c>
      <c r="Y98" s="22">
        <v>200323.12</v>
      </c>
      <c r="Z98" s="18">
        <f t="shared" si="404"/>
        <v>1.3018407960199005</v>
      </c>
      <c r="AA98" s="18">
        <f>IF(X98=0," ",IF(X98/Y98*100&gt;200,"св.200",X98/Y98))</f>
        <v>1.3062396392388458</v>
      </c>
      <c r="AB98" s="22">
        <v>155000</v>
      </c>
      <c r="AC98" s="22">
        <v>253242.94</v>
      </c>
      <c r="AD98" s="22">
        <v>151853.75</v>
      </c>
      <c r="AE98" s="18">
        <f t="shared" si="405"/>
        <v>1.6338254193548387</v>
      </c>
      <c r="AF98" s="18">
        <f t="shared" si="255"/>
        <v>1.66767656379905</v>
      </c>
      <c r="AG98" s="22">
        <v>2180000</v>
      </c>
      <c r="AH98" s="22">
        <v>2648006.4300000002</v>
      </c>
      <c r="AI98" s="22">
        <v>2255108.33</v>
      </c>
      <c r="AJ98" s="18">
        <f t="shared" si="406"/>
        <v>1.2146818486238533</v>
      </c>
      <c r="AK98" s="18">
        <f t="shared" si="257"/>
        <v>1.1742258208943781</v>
      </c>
      <c r="AL98" s="22">
        <v>8800</v>
      </c>
      <c r="AM98" s="22">
        <v>2720</v>
      </c>
      <c r="AN98" s="22">
        <v>7920</v>
      </c>
      <c r="AO98" s="18">
        <f t="shared" si="388"/>
        <v>0.30909090909090908</v>
      </c>
      <c r="AP98" s="18">
        <f t="shared" si="258"/>
        <v>0.34343434343434343</v>
      </c>
      <c r="AQ98" s="7">
        <v>292025.43</v>
      </c>
      <c r="AR98" s="7">
        <v>424933.74</v>
      </c>
      <c r="AS98" s="7">
        <v>51334.04</v>
      </c>
      <c r="AT98" s="18">
        <f t="shared" si="407"/>
        <v>1.4551258087352188</v>
      </c>
      <c r="AU98" s="18" t="str">
        <f t="shared" si="260"/>
        <v>св.200</v>
      </c>
      <c r="AV98" s="22">
        <v>175000</v>
      </c>
      <c r="AW98" s="22">
        <v>285656.58</v>
      </c>
      <c r="AX98" s="22">
        <v>0</v>
      </c>
      <c r="AY98" s="18">
        <f t="shared" si="408"/>
        <v>1.6323233142857143</v>
      </c>
      <c r="AZ98" s="18" t="str">
        <f t="shared" si="262"/>
        <v xml:space="preserve"> </v>
      </c>
      <c r="BA98" s="22">
        <v>11400</v>
      </c>
      <c r="BB98" s="22">
        <v>10472.23</v>
      </c>
      <c r="BC98" s="22">
        <v>25038.89</v>
      </c>
      <c r="BD98" s="18">
        <f t="shared" si="263"/>
        <v>0.91861666666666664</v>
      </c>
      <c r="BE98" s="18">
        <f t="shared" si="264"/>
        <v>0.41823858805242564</v>
      </c>
      <c r="BF98" s="22">
        <v>19300</v>
      </c>
      <c r="BG98" s="22">
        <v>33702.080000000002</v>
      </c>
      <c r="BH98" s="22">
        <v>19323</v>
      </c>
      <c r="BI98" s="18">
        <f t="shared" si="409"/>
        <v>1.7462217616580311</v>
      </c>
      <c r="BJ98" s="18">
        <f t="shared" si="266"/>
        <v>1.7441432489779021</v>
      </c>
      <c r="BK98" s="22">
        <v>0</v>
      </c>
      <c r="BL98" s="22">
        <v>0</v>
      </c>
      <c r="BM98" s="22"/>
      <c r="BN98" s="18" t="str">
        <f t="shared" si="387"/>
        <v xml:space="preserve"> </v>
      </c>
      <c r="BO98" s="18" t="str">
        <f t="shared" si="268"/>
        <v xml:space="preserve"> </v>
      </c>
      <c r="BP98" s="22">
        <v>0</v>
      </c>
      <c r="BQ98" s="22">
        <v>0</v>
      </c>
      <c r="BR98" s="22"/>
      <c r="BS98" s="18" t="str">
        <f t="shared" si="410"/>
        <v xml:space="preserve"> </v>
      </c>
      <c r="BT98" s="18" t="str">
        <f>IF(BQ98&lt;=0," ",IF(BQ98/BR98*100&gt;200,"св.200",BQ98/BR98))</f>
        <v xml:space="preserve"> </v>
      </c>
      <c r="BU98" s="22">
        <v>0</v>
      </c>
      <c r="BV98" s="22">
        <v>1878.22</v>
      </c>
      <c r="BW98" s="22"/>
      <c r="BX98" s="18" t="str">
        <f t="shared" si="394"/>
        <v xml:space="preserve"> </v>
      </c>
      <c r="BY98" s="18" t="str">
        <f t="shared" si="272"/>
        <v xml:space="preserve"> </v>
      </c>
      <c r="BZ98" s="22">
        <v>0</v>
      </c>
      <c r="CA98" s="22">
        <v>0</v>
      </c>
      <c r="CB98" s="22"/>
      <c r="CC98" s="18" t="str">
        <f t="shared" si="341"/>
        <v xml:space="preserve"> </v>
      </c>
      <c r="CD98" s="18" t="str">
        <f t="shared" si="273"/>
        <v xml:space="preserve"> </v>
      </c>
      <c r="CE98" s="17">
        <v>0</v>
      </c>
      <c r="CF98" s="17">
        <v>0</v>
      </c>
      <c r="CG98" s="17">
        <v>0</v>
      </c>
      <c r="CH98" s="18" t="str">
        <f t="shared" si="274"/>
        <v xml:space="preserve"> </v>
      </c>
      <c r="CI98" s="18" t="str">
        <f t="shared" si="289"/>
        <v xml:space="preserve"> </v>
      </c>
      <c r="CJ98" s="22">
        <v>0</v>
      </c>
      <c r="CK98" s="22">
        <v>0</v>
      </c>
      <c r="CL98" s="22"/>
      <c r="CM98" s="18" t="str">
        <f t="shared" si="275"/>
        <v xml:space="preserve"> </v>
      </c>
      <c r="CN98" s="18" t="str">
        <f t="shared" si="290"/>
        <v xml:space="preserve"> </v>
      </c>
      <c r="CO98" s="22">
        <v>0</v>
      </c>
      <c r="CP98" s="22">
        <v>0</v>
      </c>
      <c r="CQ98" s="22"/>
      <c r="CR98" s="18" t="str">
        <f t="shared" si="276"/>
        <v xml:space="preserve"> </v>
      </c>
      <c r="CS98" s="18" t="str">
        <f t="shared" si="277"/>
        <v xml:space="preserve"> </v>
      </c>
      <c r="CT98" s="22">
        <v>0</v>
      </c>
      <c r="CU98" s="22">
        <v>0</v>
      </c>
      <c r="CV98" s="22"/>
      <c r="CW98" s="18" t="str">
        <f t="shared" si="291"/>
        <v xml:space="preserve"> </v>
      </c>
      <c r="CX98" s="18" t="str">
        <f t="shared" si="292"/>
        <v xml:space="preserve"> </v>
      </c>
      <c r="CY98" s="22">
        <v>0</v>
      </c>
      <c r="CZ98" s="22">
        <v>0</v>
      </c>
      <c r="DA98" s="22"/>
      <c r="DB98" s="18" t="str">
        <f t="shared" si="411"/>
        <v xml:space="preserve"> </v>
      </c>
      <c r="DC98" s="18" t="str">
        <f t="shared" si="279"/>
        <v xml:space="preserve"> </v>
      </c>
      <c r="DD98" s="22">
        <v>0</v>
      </c>
      <c r="DE98" s="22">
        <v>6900</v>
      </c>
      <c r="DF98" s="22"/>
      <c r="DG98" s="18" t="str">
        <f t="shared" si="412"/>
        <v xml:space="preserve"> </v>
      </c>
      <c r="DH98" s="18" t="str">
        <f t="shared" si="281"/>
        <v xml:space="preserve"> </v>
      </c>
      <c r="DI98" s="22">
        <v>0</v>
      </c>
      <c r="DJ98" s="22">
        <v>-300</v>
      </c>
      <c r="DK98" s="18"/>
      <c r="DL98" s="22">
        <v>0</v>
      </c>
      <c r="DM98" s="22">
        <v>0</v>
      </c>
      <c r="DN98" s="22"/>
      <c r="DO98" s="18" t="str">
        <f t="shared" si="413"/>
        <v xml:space="preserve"> </v>
      </c>
      <c r="DP98" s="18" t="str">
        <f t="shared" si="284"/>
        <v xml:space="preserve"> </v>
      </c>
      <c r="DQ98" s="38">
        <v>86325.43</v>
      </c>
      <c r="DR98" s="38">
        <v>86324.63</v>
      </c>
      <c r="DS98" s="22">
        <v>7272.15</v>
      </c>
      <c r="DT98" s="18">
        <f t="shared" si="384"/>
        <v>0.99999073274236816</v>
      </c>
      <c r="DU98" s="18" t="str">
        <f t="shared" si="392"/>
        <v>св.200</v>
      </c>
    </row>
    <row r="99" spans="1:125" s="13" customFormat="1" ht="15.75" customHeight="1" outlineLevel="1" x14ac:dyDescent="0.25">
      <c r="A99" s="12">
        <f t="shared" si="416"/>
        <v>80</v>
      </c>
      <c r="B99" s="6" t="s">
        <v>102</v>
      </c>
      <c r="C99" s="17">
        <v>1818500</v>
      </c>
      <c r="D99" s="17">
        <v>1790595.47</v>
      </c>
      <c r="E99" s="17">
        <v>1551189.02</v>
      </c>
      <c r="F99" s="18">
        <f t="shared" si="287"/>
        <v>0.9846551938410778</v>
      </c>
      <c r="G99" s="18">
        <f t="shared" si="285"/>
        <v>1.1543373804953827</v>
      </c>
      <c r="H99" s="11">
        <v>1681000</v>
      </c>
      <c r="I99" s="11">
        <v>1551807.29</v>
      </c>
      <c r="J99" s="11">
        <v>1447079.02</v>
      </c>
      <c r="K99" s="18">
        <f t="shared" si="401"/>
        <v>0.92314532421177875</v>
      </c>
      <c r="L99" s="18">
        <f t="shared" si="247"/>
        <v>1.0723721846233387</v>
      </c>
      <c r="M99" s="22">
        <v>176000</v>
      </c>
      <c r="N99" s="22">
        <v>177157.2</v>
      </c>
      <c r="O99" s="22">
        <v>171947.6</v>
      </c>
      <c r="P99" s="18">
        <f t="shared" si="402"/>
        <v>1.006575</v>
      </c>
      <c r="Q99" s="18">
        <f t="shared" si="249"/>
        <v>1.0302976022927917</v>
      </c>
      <c r="R99" s="22">
        <v>0</v>
      </c>
      <c r="S99" s="22">
        <v>0</v>
      </c>
      <c r="T99" s="22">
        <v>0</v>
      </c>
      <c r="U99" s="18" t="str">
        <f t="shared" si="403"/>
        <v xml:space="preserve"> </v>
      </c>
      <c r="V99" s="18" t="str">
        <f t="shared" si="415"/>
        <v xml:space="preserve"> </v>
      </c>
      <c r="W99" s="22">
        <v>0</v>
      </c>
      <c r="X99" s="22">
        <v>0.01</v>
      </c>
      <c r="Y99" s="22">
        <v>53.7</v>
      </c>
      <c r="Z99" s="18" t="str">
        <f t="shared" si="404"/>
        <v xml:space="preserve"> </v>
      </c>
      <c r="AA99" s="18">
        <f t="shared" si="253"/>
        <v>1.8621973929236498E-4</v>
      </c>
      <c r="AB99" s="22">
        <v>280000</v>
      </c>
      <c r="AC99" s="22">
        <v>138302.96</v>
      </c>
      <c r="AD99" s="22">
        <v>129446.03</v>
      </c>
      <c r="AE99" s="18">
        <f t="shared" si="405"/>
        <v>0.49393914285714285</v>
      </c>
      <c r="AF99" s="18">
        <f t="shared" si="255"/>
        <v>1.0684217970995324</v>
      </c>
      <c r="AG99" s="22">
        <v>1220000</v>
      </c>
      <c r="AH99" s="22">
        <v>1230347.1200000001</v>
      </c>
      <c r="AI99" s="22">
        <v>1139831.69</v>
      </c>
      <c r="AJ99" s="18">
        <f t="shared" si="406"/>
        <v>1.0084812459016395</v>
      </c>
      <c r="AK99" s="18">
        <f t="shared" si="257"/>
        <v>1.0794112243010194</v>
      </c>
      <c r="AL99" s="22">
        <v>5000</v>
      </c>
      <c r="AM99" s="22">
        <v>6000</v>
      </c>
      <c r="AN99" s="22">
        <v>5800</v>
      </c>
      <c r="AO99" s="18">
        <f t="shared" si="388"/>
        <v>1.2</v>
      </c>
      <c r="AP99" s="18">
        <f t="shared" si="258"/>
        <v>1.0344827586206897</v>
      </c>
      <c r="AQ99" s="7">
        <v>137500</v>
      </c>
      <c r="AR99" s="7">
        <v>238788.18</v>
      </c>
      <c r="AS99" s="7">
        <v>104110</v>
      </c>
      <c r="AT99" s="18">
        <f t="shared" si="407"/>
        <v>1.736641309090909</v>
      </c>
      <c r="AU99" s="18" t="str">
        <f t="shared" si="260"/>
        <v>св.200</v>
      </c>
      <c r="AV99" s="22">
        <v>137500</v>
      </c>
      <c r="AW99" s="22">
        <v>126366.78</v>
      </c>
      <c r="AX99" s="22">
        <v>0</v>
      </c>
      <c r="AY99" s="18">
        <f t="shared" si="408"/>
        <v>0.91903112727272729</v>
      </c>
      <c r="AZ99" s="18" t="str">
        <f t="shared" si="262"/>
        <v xml:space="preserve"> </v>
      </c>
      <c r="BA99" s="22">
        <v>0</v>
      </c>
      <c r="BB99" s="22">
        <v>0</v>
      </c>
      <c r="BC99" s="22"/>
      <c r="BD99" s="18" t="str">
        <f t="shared" si="263"/>
        <v xml:space="preserve"> </v>
      </c>
      <c r="BE99" s="18" t="str">
        <f t="shared" si="264"/>
        <v xml:space="preserve"> </v>
      </c>
      <c r="BF99" s="22">
        <v>0</v>
      </c>
      <c r="BG99" s="22">
        <v>0</v>
      </c>
      <c r="BH99" s="22"/>
      <c r="BI99" s="18" t="str">
        <f t="shared" si="409"/>
        <v xml:space="preserve"> </v>
      </c>
      <c r="BJ99" s="18" t="str">
        <f>IF(BG99=0," ",IF(BG99/BH99*100&gt;200,"св.200",BG99/BH99))</f>
        <v xml:space="preserve"> </v>
      </c>
      <c r="BK99" s="22">
        <v>0</v>
      </c>
      <c r="BL99" s="22">
        <v>0</v>
      </c>
      <c r="BM99" s="22"/>
      <c r="BN99" s="18" t="str">
        <f t="shared" si="387"/>
        <v xml:space="preserve"> </v>
      </c>
      <c r="BO99" s="18" t="str">
        <f t="shared" si="268"/>
        <v xml:space="preserve"> </v>
      </c>
      <c r="BP99" s="22">
        <v>0</v>
      </c>
      <c r="BQ99" s="22">
        <v>0</v>
      </c>
      <c r="BR99" s="22"/>
      <c r="BS99" s="18" t="str">
        <f t="shared" si="410"/>
        <v xml:space="preserve"> </v>
      </c>
      <c r="BT99" s="18" t="str">
        <f t="shared" si="270"/>
        <v xml:space="preserve"> </v>
      </c>
      <c r="BU99" s="22">
        <v>0</v>
      </c>
      <c r="BV99" s="22">
        <v>0</v>
      </c>
      <c r="BW99" s="22"/>
      <c r="BX99" s="18" t="str">
        <f t="shared" si="394"/>
        <v xml:space="preserve"> </v>
      </c>
      <c r="BY99" s="18" t="str">
        <f t="shared" si="272"/>
        <v xml:space="preserve"> </v>
      </c>
      <c r="BZ99" s="22">
        <v>0</v>
      </c>
      <c r="CA99" s="22">
        <v>0</v>
      </c>
      <c r="CB99" s="22"/>
      <c r="CC99" s="18" t="str">
        <f t="shared" si="341"/>
        <v xml:space="preserve"> </v>
      </c>
      <c r="CD99" s="18" t="str">
        <f t="shared" si="273"/>
        <v xml:space="preserve"> </v>
      </c>
      <c r="CE99" s="17">
        <v>0</v>
      </c>
      <c r="CF99" s="17">
        <v>112421.4</v>
      </c>
      <c r="CG99" s="17">
        <v>0</v>
      </c>
      <c r="CH99" s="18" t="str">
        <f t="shared" si="274"/>
        <v xml:space="preserve"> </v>
      </c>
      <c r="CI99" s="18" t="str">
        <f t="shared" si="289"/>
        <v xml:space="preserve"> </v>
      </c>
      <c r="CJ99" s="22">
        <v>0</v>
      </c>
      <c r="CK99" s="22">
        <v>0</v>
      </c>
      <c r="CL99" s="22"/>
      <c r="CM99" s="18" t="str">
        <f t="shared" si="275"/>
        <v xml:space="preserve"> </v>
      </c>
      <c r="CN99" s="18" t="str">
        <f t="shared" si="290"/>
        <v xml:space="preserve"> </v>
      </c>
      <c r="CO99" s="22">
        <v>0</v>
      </c>
      <c r="CP99" s="22">
        <v>112421.4</v>
      </c>
      <c r="CQ99" s="22"/>
      <c r="CR99" s="18" t="str">
        <f t="shared" si="276"/>
        <v xml:space="preserve"> </v>
      </c>
      <c r="CS99" s="18" t="str">
        <f t="shared" si="277"/>
        <v xml:space="preserve"> </v>
      </c>
      <c r="CT99" s="22">
        <v>0</v>
      </c>
      <c r="CU99" s="22">
        <v>0</v>
      </c>
      <c r="CV99" s="22"/>
      <c r="CW99" s="18" t="str">
        <f t="shared" si="291"/>
        <v xml:space="preserve"> </v>
      </c>
      <c r="CX99" s="18" t="str">
        <f t="shared" si="292"/>
        <v xml:space="preserve"> </v>
      </c>
      <c r="CY99" s="22">
        <v>0</v>
      </c>
      <c r="CZ99" s="22">
        <v>0</v>
      </c>
      <c r="DA99" s="22"/>
      <c r="DB99" s="18" t="str">
        <f t="shared" si="411"/>
        <v xml:space="preserve"> </v>
      </c>
      <c r="DC99" s="18" t="str">
        <f t="shared" si="279"/>
        <v xml:space="preserve"> </v>
      </c>
      <c r="DD99" s="22">
        <v>0</v>
      </c>
      <c r="DE99" s="22">
        <v>0</v>
      </c>
      <c r="DF99" s="22"/>
      <c r="DG99" s="18" t="str">
        <f t="shared" si="412"/>
        <v xml:space="preserve"> </v>
      </c>
      <c r="DH99" s="18" t="str">
        <f t="shared" si="281"/>
        <v xml:space="preserve"> </v>
      </c>
      <c r="DI99" s="22">
        <v>0</v>
      </c>
      <c r="DJ99" s="22">
        <v>-100</v>
      </c>
      <c r="DK99" s="18"/>
      <c r="DL99" s="22">
        <v>0</v>
      </c>
      <c r="DM99" s="22">
        <v>0</v>
      </c>
      <c r="DN99" s="22"/>
      <c r="DO99" s="18" t="str">
        <f t="shared" si="413"/>
        <v xml:space="preserve"> </v>
      </c>
      <c r="DP99" s="18" t="str">
        <f t="shared" si="284"/>
        <v xml:space="preserve"> </v>
      </c>
      <c r="DQ99" s="38">
        <v>0</v>
      </c>
      <c r="DR99" s="38">
        <v>0</v>
      </c>
      <c r="DS99" s="22">
        <v>104210</v>
      </c>
      <c r="DT99" s="18" t="str">
        <f t="shared" si="384"/>
        <v xml:space="preserve"> </v>
      </c>
      <c r="DU99" s="18">
        <f t="shared" si="392"/>
        <v>0</v>
      </c>
    </row>
    <row r="100" spans="1:125" s="54" customFormat="1" ht="15.75" x14ac:dyDescent="0.2">
      <c r="A100" s="48"/>
      <c r="B100" s="49" t="s">
        <v>150</v>
      </c>
      <c r="C100" s="55">
        <f>SUM(C101:C106)</f>
        <v>35903663.709999993</v>
      </c>
      <c r="D100" s="55">
        <f t="shared" ref="D100" si="417">SUM(D101:D106)</f>
        <v>35893340.93</v>
      </c>
      <c r="E100" s="55">
        <v>34383796.609999999</v>
      </c>
      <c r="F100" s="51">
        <f t="shared" si="287"/>
        <v>0.99971248672326662</v>
      </c>
      <c r="G100" s="51">
        <f t="shared" si="285"/>
        <v>1.0439027817992901</v>
      </c>
      <c r="H100" s="50">
        <v>33273453.340000004</v>
      </c>
      <c r="I100" s="50">
        <v>33284982.379999999</v>
      </c>
      <c r="J100" s="50">
        <v>31916288.910000004</v>
      </c>
      <c r="K100" s="51">
        <f t="shared" si="401"/>
        <v>1.0003464936411075</v>
      </c>
      <c r="L100" s="51">
        <f t="shared" si="247"/>
        <v>1.0428838538797396</v>
      </c>
      <c r="M100" s="50">
        <f>SUM(M101:M106)</f>
        <v>26345675.530000001</v>
      </c>
      <c r="N100" s="50">
        <v>26673055.59</v>
      </c>
      <c r="O100" s="50">
        <v>24291263.279999997</v>
      </c>
      <c r="P100" s="51">
        <f t="shared" si="402"/>
        <v>1.0124263300679919</v>
      </c>
      <c r="Q100" s="51">
        <f t="shared" si="249"/>
        <v>1.0980513974323036</v>
      </c>
      <c r="R100" s="50">
        <f>SUM(R101:R106)</f>
        <v>1514610</v>
      </c>
      <c r="S100" s="50">
        <f>SUM(S101:S106)</f>
        <v>1532867.78</v>
      </c>
      <c r="T100" s="50">
        <f>SUM(T101:T106)</f>
        <v>1295431.78</v>
      </c>
      <c r="U100" s="51">
        <f t="shared" si="403"/>
        <v>1.012054443057949</v>
      </c>
      <c r="V100" s="51">
        <f t="shared" si="251"/>
        <v>1.1832871507907579</v>
      </c>
      <c r="W100" s="50">
        <f>SUM(W101:W106)</f>
        <v>139200</v>
      </c>
      <c r="X100" s="50">
        <f>SUM(X101:X106)</f>
        <v>52515.479999999996</v>
      </c>
      <c r="Y100" s="50">
        <v>344453.19999999995</v>
      </c>
      <c r="Z100" s="51">
        <f t="shared" si="404"/>
        <v>0.37726637931034479</v>
      </c>
      <c r="AA100" s="51">
        <f t="shared" si="253"/>
        <v>0.15246042132864496</v>
      </c>
      <c r="AB100" s="50">
        <v>626000</v>
      </c>
      <c r="AC100" s="50">
        <v>613895.3600000001</v>
      </c>
      <c r="AD100" s="50">
        <f>SUM(AD101:AD106)</f>
        <v>704670.65</v>
      </c>
      <c r="AE100" s="51">
        <f t="shared" si="405"/>
        <v>0.98066351437699695</v>
      </c>
      <c r="AF100" s="51">
        <f t="shared" si="255"/>
        <v>0.87118054370506293</v>
      </c>
      <c r="AG100" s="50">
        <v>4647967.8100000005</v>
      </c>
      <c r="AH100" s="50">
        <v>4412648.17</v>
      </c>
      <c r="AI100" s="50">
        <f>SUM(AI101:AI106)</f>
        <v>5280470</v>
      </c>
      <c r="AJ100" s="51">
        <f t="shared" si="406"/>
        <v>0.94937149962748979</v>
      </c>
      <c r="AK100" s="51">
        <f t="shared" si="257"/>
        <v>0.83565443416968566</v>
      </c>
      <c r="AL100" s="50">
        <v>0</v>
      </c>
      <c r="AM100" s="50">
        <v>0</v>
      </c>
      <c r="AN100" s="50">
        <f>SUM(AN101:AN106)</f>
        <v>0</v>
      </c>
      <c r="AO100" s="51" t="str">
        <f t="shared" si="388"/>
        <v xml:space="preserve"> </v>
      </c>
      <c r="AP100" s="51" t="str">
        <f t="shared" si="258"/>
        <v xml:space="preserve"> </v>
      </c>
      <c r="AQ100" s="50">
        <v>2630210.3699999996</v>
      </c>
      <c r="AR100" s="50">
        <v>2608358.5500000003</v>
      </c>
      <c r="AS100" s="50">
        <v>2467507.7000000002</v>
      </c>
      <c r="AT100" s="51">
        <f t="shared" si="407"/>
        <v>0.99169198774012923</v>
      </c>
      <c r="AU100" s="51">
        <f t="shared" si="260"/>
        <v>1.057082233218563</v>
      </c>
      <c r="AV100" s="50">
        <v>284500</v>
      </c>
      <c r="AW100" s="50">
        <v>287503.2</v>
      </c>
      <c r="AX100" s="50">
        <v>263582.34999999998</v>
      </c>
      <c r="AY100" s="51">
        <f t="shared" si="408"/>
        <v>1.0105560632688928</v>
      </c>
      <c r="AZ100" s="51">
        <f t="shared" si="262"/>
        <v>1.0907528520024199</v>
      </c>
      <c r="BA100" s="50">
        <v>91888.15</v>
      </c>
      <c r="BB100" s="50">
        <v>126354.09</v>
      </c>
      <c r="BC100" s="50">
        <v>146753.70000000001</v>
      </c>
      <c r="BD100" s="51">
        <f t="shared" si="263"/>
        <v>1.3750857972437143</v>
      </c>
      <c r="BE100" s="51">
        <f t="shared" si="264"/>
        <v>0.86099423728328472</v>
      </c>
      <c r="BF100" s="50">
        <v>773000</v>
      </c>
      <c r="BG100" s="50">
        <v>707895.06</v>
      </c>
      <c r="BH100" s="50">
        <v>445990.63</v>
      </c>
      <c r="BI100" s="51">
        <f t="shared" si="409"/>
        <v>0.91577627425614494</v>
      </c>
      <c r="BJ100" s="51">
        <f t="shared" si="266"/>
        <v>1.5872420010258961</v>
      </c>
      <c r="BK100" s="50">
        <v>540000</v>
      </c>
      <c r="BL100" s="50">
        <v>539012.76</v>
      </c>
      <c r="BM100" s="50">
        <v>539012.76</v>
      </c>
      <c r="BN100" s="51">
        <f t="shared" si="387"/>
        <v>0.99817177777777777</v>
      </c>
      <c r="BO100" s="51">
        <f t="shared" si="268"/>
        <v>1</v>
      </c>
      <c r="BP100" s="50">
        <v>210000</v>
      </c>
      <c r="BQ100" s="50">
        <v>212337.05</v>
      </c>
      <c r="BR100" s="50">
        <v>164277.87</v>
      </c>
      <c r="BS100" s="51">
        <f t="shared" si="410"/>
        <v>1.0111288095238096</v>
      </c>
      <c r="BT100" s="51">
        <f t="shared" si="270"/>
        <v>1.2925481076666017</v>
      </c>
      <c r="BU100" s="50">
        <v>642531.16</v>
      </c>
      <c r="BV100" s="50">
        <v>646990.83000000007</v>
      </c>
      <c r="BW100" s="50">
        <v>142117.97999999998</v>
      </c>
      <c r="BX100" s="51">
        <f t="shared" si="394"/>
        <v>1.0069407840080473</v>
      </c>
      <c r="BY100" s="51" t="str">
        <f t="shared" si="272"/>
        <v>св.200</v>
      </c>
      <c r="BZ100" s="50">
        <v>0</v>
      </c>
      <c r="CA100" s="50">
        <v>0</v>
      </c>
      <c r="CB100" s="50">
        <v>0</v>
      </c>
      <c r="CC100" s="51" t="str">
        <f t="shared" si="341"/>
        <v xml:space="preserve"> </v>
      </c>
      <c r="CD100" s="51" t="str">
        <f t="shared" si="273"/>
        <v xml:space="preserve"> </v>
      </c>
      <c r="CE100" s="55">
        <v>18100</v>
      </c>
      <c r="CF100" s="55">
        <v>18081.98</v>
      </c>
      <c r="CG100" s="55">
        <v>68049.08</v>
      </c>
      <c r="CH100" s="51">
        <f t="shared" si="274"/>
        <v>0.99900441988950273</v>
      </c>
      <c r="CI100" s="51">
        <f t="shared" si="289"/>
        <v>0.26571968349902747</v>
      </c>
      <c r="CJ100" s="50">
        <v>18100</v>
      </c>
      <c r="CK100" s="50">
        <v>18081.98</v>
      </c>
      <c r="CL100" s="50">
        <v>68049.08</v>
      </c>
      <c r="CM100" s="51">
        <f t="shared" si="275"/>
        <v>0.99900441988950273</v>
      </c>
      <c r="CN100" s="51">
        <f t="shared" si="290"/>
        <v>0.26571968349902747</v>
      </c>
      <c r="CO100" s="50">
        <v>0</v>
      </c>
      <c r="CP100" s="50">
        <v>0</v>
      </c>
      <c r="CQ100" s="50">
        <v>0</v>
      </c>
      <c r="CR100" s="51" t="str">
        <f t="shared" si="276"/>
        <v xml:space="preserve"> </v>
      </c>
      <c r="CS100" s="51" t="str">
        <f t="shared" si="277"/>
        <v xml:space="preserve"> </v>
      </c>
      <c r="CT100" s="50">
        <v>37600</v>
      </c>
      <c r="CU100" s="50">
        <v>37592.519999999997</v>
      </c>
      <c r="CV100" s="50">
        <v>0</v>
      </c>
      <c r="CW100" s="53">
        <f t="shared" si="291"/>
        <v>0.99980106382978717</v>
      </c>
      <c r="CX100" s="53" t="str">
        <f t="shared" si="292"/>
        <v xml:space="preserve"> </v>
      </c>
      <c r="CY100" s="50">
        <v>0</v>
      </c>
      <c r="CZ100" s="50">
        <v>0</v>
      </c>
      <c r="DA100" s="50">
        <v>0</v>
      </c>
      <c r="DB100" s="51" t="str">
        <f t="shared" si="411"/>
        <v xml:space="preserve"> </v>
      </c>
      <c r="DC100" s="51" t="str">
        <f t="shared" si="279"/>
        <v xml:space="preserve"> </v>
      </c>
      <c r="DD100" s="50">
        <v>0</v>
      </c>
      <c r="DE100" s="50">
        <v>0</v>
      </c>
      <c r="DF100" s="50">
        <v>0</v>
      </c>
      <c r="DG100" s="51" t="str">
        <f t="shared" si="412"/>
        <v xml:space="preserve"> </v>
      </c>
      <c r="DH100" s="51" t="str">
        <f t="shared" si="281"/>
        <v xml:space="preserve"> </v>
      </c>
      <c r="DI100" s="50">
        <v>0</v>
      </c>
      <c r="DJ100" s="50">
        <v>0</v>
      </c>
      <c r="DK100" s="51" t="str">
        <f t="shared" ref="DK100:DK102" si="418">IF(DI100=0," ",IF(DI100/DJ100*100&gt;200,"св.200",DI100/DJ100))</f>
        <v xml:space="preserve"> </v>
      </c>
      <c r="DL100" s="50">
        <v>1343.3</v>
      </c>
      <c r="DM100" s="50">
        <v>1343.3</v>
      </c>
      <c r="DN100" s="50">
        <v>697723.33</v>
      </c>
      <c r="DO100" s="51">
        <f t="shared" si="413"/>
        <v>1</v>
      </c>
      <c r="DP100" s="51">
        <f t="shared" ref="DP100:DP102" si="419">IF(DM100=0," ",IF(DM100/DN100*100&gt;200,"св.200",DM100/DN100))</f>
        <v>1.9252616936286193E-3</v>
      </c>
      <c r="DQ100" s="50">
        <v>31247.759999999998</v>
      </c>
      <c r="DR100" s="50">
        <v>31247.759999999998</v>
      </c>
      <c r="DS100" s="50">
        <v>0</v>
      </c>
      <c r="DT100" s="51">
        <f t="shared" si="384"/>
        <v>1</v>
      </c>
      <c r="DU100" s="51" t="e">
        <f t="shared" ref="DU100:DU102" si="420">IF(DR100=0," ",IF(DR100/DS100*100&gt;200,"св.200",DR100/DS100))</f>
        <v>#DIV/0!</v>
      </c>
    </row>
    <row r="101" spans="1:125" s="13" customFormat="1" ht="15.75" customHeight="1" outlineLevel="1" x14ac:dyDescent="0.25">
      <c r="A101" s="12">
        <v>81</v>
      </c>
      <c r="B101" s="6" t="s">
        <v>6</v>
      </c>
      <c r="C101" s="17">
        <v>29295400.559999999</v>
      </c>
      <c r="D101" s="17">
        <v>29566725.18</v>
      </c>
      <c r="E101" s="17">
        <v>27781540.48</v>
      </c>
      <c r="F101" s="18">
        <f t="shared" si="287"/>
        <v>1.0092616798136724</v>
      </c>
      <c r="G101" s="18">
        <f t="shared" ref="G101:G132" si="421">IF(E101=0," ",IF(D101/E101*100&gt;200,"св.200",D101/E101))</f>
        <v>1.0642579449935528</v>
      </c>
      <c r="H101" s="11">
        <v>27972610</v>
      </c>
      <c r="I101" s="11">
        <v>28255987.109999999</v>
      </c>
      <c r="J101" s="11">
        <v>26016711.050000001</v>
      </c>
      <c r="K101" s="18">
        <f t="shared" si="401"/>
        <v>1.0101305208916864</v>
      </c>
      <c r="L101" s="18">
        <f t="shared" si="247"/>
        <v>1.0860706818666073</v>
      </c>
      <c r="M101" s="22">
        <v>25050000</v>
      </c>
      <c r="N101" s="22">
        <v>25304351.09</v>
      </c>
      <c r="O101" s="22">
        <v>23036322.93</v>
      </c>
      <c r="P101" s="18">
        <f t="shared" si="402"/>
        <v>1.0101537361277444</v>
      </c>
      <c r="Q101" s="18">
        <f t="shared" si="249"/>
        <v>1.098454435062914</v>
      </c>
      <c r="R101" s="22">
        <v>1514610</v>
      </c>
      <c r="S101" s="22">
        <v>1532867.78</v>
      </c>
      <c r="T101" s="22">
        <v>1295431.78</v>
      </c>
      <c r="U101" s="18">
        <f t="shared" si="403"/>
        <v>1.012054443057949</v>
      </c>
      <c r="V101" s="18">
        <f t="shared" si="251"/>
        <v>1.1832871507907579</v>
      </c>
      <c r="W101" s="22">
        <v>0</v>
      </c>
      <c r="X101" s="22">
        <v>0</v>
      </c>
      <c r="Y101" s="22"/>
      <c r="Z101" s="18" t="str">
        <f t="shared" si="404"/>
        <v xml:space="preserve"> </v>
      </c>
      <c r="AA101" s="18" t="str">
        <f t="shared" si="253"/>
        <v xml:space="preserve"> </v>
      </c>
      <c r="AB101" s="22">
        <v>415000</v>
      </c>
      <c r="AC101" s="22">
        <v>413520.25</v>
      </c>
      <c r="AD101" s="22">
        <v>441855.23</v>
      </c>
      <c r="AE101" s="18">
        <f t="shared" si="405"/>
        <v>0.99643433734939757</v>
      </c>
      <c r="AF101" s="18">
        <f t="shared" si="255"/>
        <v>0.93587270654236687</v>
      </c>
      <c r="AG101" s="22">
        <v>993000</v>
      </c>
      <c r="AH101" s="22">
        <v>1005247.99</v>
      </c>
      <c r="AI101" s="22">
        <v>1243101.1100000001</v>
      </c>
      <c r="AJ101" s="18">
        <f t="shared" si="406"/>
        <v>1.0123343303121852</v>
      </c>
      <c r="AK101" s="18">
        <f t="shared" si="257"/>
        <v>0.80866148530749837</v>
      </c>
      <c r="AL101" s="22">
        <v>0</v>
      </c>
      <c r="AM101" s="22">
        <v>0</v>
      </c>
      <c r="AN101" s="22">
        <v>0</v>
      </c>
      <c r="AO101" s="18" t="str">
        <f t="shared" si="388"/>
        <v xml:space="preserve"> </v>
      </c>
      <c r="AP101" s="18" t="str">
        <f t="shared" si="258"/>
        <v xml:space="preserve"> </v>
      </c>
      <c r="AQ101" s="7">
        <v>1322790.56</v>
      </c>
      <c r="AR101" s="7">
        <v>1310738.07</v>
      </c>
      <c r="AS101" s="7">
        <v>1764829.4300000002</v>
      </c>
      <c r="AT101" s="18">
        <f t="shared" si="407"/>
        <v>0.99088858783509914</v>
      </c>
      <c r="AU101" s="18">
        <f t="shared" si="260"/>
        <v>0.74269957635509287</v>
      </c>
      <c r="AV101" s="22">
        <v>284500</v>
      </c>
      <c r="AW101" s="22">
        <v>287503.2</v>
      </c>
      <c r="AX101" s="22">
        <v>263582.34999999998</v>
      </c>
      <c r="AY101" s="18">
        <f t="shared" si="408"/>
        <v>1.0105560632688928</v>
      </c>
      <c r="AZ101" s="18">
        <f t="shared" si="262"/>
        <v>1.0907528520024199</v>
      </c>
      <c r="BA101" s="22">
        <v>0</v>
      </c>
      <c r="BB101" s="22">
        <v>0</v>
      </c>
      <c r="BC101" s="22"/>
      <c r="BD101" s="18" t="str">
        <f t="shared" si="263"/>
        <v xml:space="preserve"> </v>
      </c>
      <c r="BE101" s="18" t="str">
        <f t="shared" si="264"/>
        <v xml:space="preserve"> </v>
      </c>
      <c r="BF101" s="22">
        <v>0</v>
      </c>
      <c r="BG101" s="22">
        <v>0</v>
      </c>
      <c r="BH101" s="22"/>
      <c r="BI101" s="18" t="str">
        <f t="shared" si="409"/>
        <v xml:space="preserve"> </v>
      </c>
      <c r="BJ101" s="18" t="str">
        <f t="shared" si="266"/>
        <v xml:space="preserve"> </v>
      </c>
      <c r="BK101" s="22">
        <v>540000</v>
      </c>
      <c r="BL101" s="22">
        <v>539012.76</v>
      </c>
      <c r="BM101" s="22">
        <v>539012.76</v>
      </c>
      <c r="BN101" s="18">
        <f t="shared" si="387"/>
        <v>0.99817177777777777</v>
      </c>
      <c r="BO101" s="18">
        <f t="shared" si="268"/>
        <v>1</v>
      </c>
      <c r="BP101" s="22">
        <v>210000</v>
      </c>
      <c r="BQ101" s="22">
        <v>212337.05</v>
      </c>
      <c r="BR101" s="22">
        <v>164277.87</v>
      </c>
      <c r="BS101" s="18">
        <f t="shared" si="410"/>
        <v>1.0111288095238096</v>
      </c>
      <c r="BT101" s="18">
        <f t="shared" si="270"/>
        <v>1.2925481076666017</v>
      </c>
      <c r="BU101" s="22">
        <v>200000</v>
      </c>
      <c r="BV101" s="22">
        <v>183620</v>
      </c>
      <c r="BW101" s="22">
        <v>39595</v>
      </c>
      <c r="BX101" s="18">
        <f t="shared" si="394"/>
        <v>0.91810000000000003</v>
      </c>
      <c r="BY101" s="18" t="str">
        <f t="shared" si="272"/>
        <v>св.200</v>
      </c>
      <c r="BZ101" s="22">
        <v>0</v>
      </c>
      <c r="CA101" s="22">
        <v>0</v>
      </c>
      <c r="CB101" s="22"/>
      <c r="CC101" s="18" t="str">
        <f t="shared" si="341"/>
        <v xml:space="preserve"> </v>
      </c>
      <c r="CD101" s="18" t="str">
        <f t="shared" si="273"/>
        <v xml:space="preserve"> </v>
      </c>
      <c r="CE101" s="17">
        <v>18100</v>
      </c>
      <c r="CF101" s="17">
        <v>18081.98</v>
      </c>
      <c r="CG101" s="17">
        <v>68049.08</v>
      </c>
      <c r="CH101" s="18">
        <f t="shared" si="274"/>
        <v>0.99900441988950273</v>
      </c>
      <c r="CI101" s="18">
        <f t="shared" si="289"/>
        <v>0.26571968349902747</v>
      </c>
      <c r="CJ101" s="22">
        <v>18100</v>
      </c>
      <c r="CK101" s="22">
        <v>18081.98</v>
      </c>
      <c r="CL101" s="22">
        <v>68049.08</v>
      </c>
      <c r="CM101" s="18">
        <f t="shared" si="275"/>
        <v>0.99900441988950273</v>
      </c>
      <c r="CN101" s="18">
        <f t="shared" si="290"/>
        <v>0.26571968349902747</v>
      </c>
      <c r="CO101" s="22">
        <v>0</v>
      </c>
      <c r="CP101" s="22">
        <v>0</v>
      </c>
      <c r="CQ101" s="22"/>
      <c r="CR101" s="18" t="str">
        <f t="shared" si="276"/>
        <v xml:space="preserve"> </v>
      </c>
      <c r="CS101" s="18" t="str">
        <f t="shared" si="277"/>
        <v xml:space="preserve"> </v>
      </c>
      <c r="CT101" s="22">
        <v>37600</v>
      </c>
      <c r="CU101" s="22">
        <v>37592.519999999997</v>
      </c>
      <c r="CV101" s="22"/>
      <c r="CW101" s="18">
        <f t="shared" si="291"/>
        <v>0.99980106382978717</v>
      </c>
      <c r="CX101" s="18" t="str">
        <f t="shared" si="292"/>
        <v xml:space="preserve"> </v>
      </c>
      <c r="CY101" s="22">
        <v>0</v>
      </c>
      <c r="CZ101" s="22">
        <v>0</v>
      </c>
      <c r="DA101" s="22"/>
      <c r="DB101" s="18" t="str">
        <f t="shared" si="411"/>
        <v xml:space="preserve"> </v>
      </c>
      <c r="DC101" s="18" t="str">
        <f t="shared" si="279"/>
        <v xml:space="preserve"> </v>
      </c>
      <c r="DD101" s="22">
        <v>0</v>
      </c>
      <c r="DE101" s="22">
        <v>0</v>
      </c>
      <c r="DF101" s="22"/>
      <c r="DG101" s="18" t="str">
        <f t="shared" si="412"/>
        <v xml:space="preserve"> </v>
      </c>
      <c r="DH101" s="18" t="str">
        <f t="shared" si="281"/>
        <v xml:space="preserve"> </v>
      </c>
      <c r="DI101" s="22">
        <v>0</v>
      </c>
      <c r="DJ101" s="22"/>
      <c r="DK101" s="18" t="str">
        <f t="shared" si="418"/>
        <v xml:space="preserve"> </v>
      </c>
      <c r="DL101" s="22">
        <v>1342.8</v>
      </c>
      <c r="DM101" s="22">
        <v>1342.8</v>
      </c>
      <c r="DN101" s="22">
        <v>690312.37</v>
      </c>
      <c r="DO101" s="18">
        <f t="shared" si="413"/>
        <v>1</v>
      </c>
      <c r="DP101" s="18">
        <f t="shared" si="419"/>
        <v>1.9452063418767941E-3</v>
      </c>
      <c r="DQ101" s="38">
        <v>31247.759999999998</v>
      </c>
      <c r="DR101" s="38">
        <v>31247.759999999998</v>
      </c>
      <c r="DS101" s="22"/>
      <c r="DT101" s="18">
        <f t="shared" si="384"/>
        <v>1</v>
      </c>
      <c r="DU101" s="18" t="e">
        <f t="shared" si="420"/>
        <v>#DIV/0!</v>
      </c>
    </row>
    <row r="102" spans="1:125" s="13" customFormat="1" ht="15.75" customHeight="1" outlineLevel="1" x14ac:dyDescent="0.25">
      <c r="A102" s="12">
        <f>A101+1</f>
        <v>82</v>
      </c>
      <c r="B102" s="6" t="s">
        <v>11</v>
      </c>
      <c r="C102" s="17">
        <v>1617500</v>
      </c>
      <c r="D102" s="17">
        <v>1500903.93</v>
      </c>
      <c r="E102" s="17">
        <v>1223156.5</v>
      </c>
      <c r="F102" s="18">
        <f t="shared" ref="F102:F133" si="422">IF(D102&lt;=0," ",IF(D102/C102*100&gt;200,"СВ.200",D102/C102))</f>
        <v>0.92791587635239559</v>
      </c>
      <c r="G102" s="18">
        <f t="shared" si="421"/>
        <v>1.2270743195985141</v>
      </c>
      <c r="H102" s="11">
        <v>729500</v>
      </c>
      <c r="I102" s="11">
        <v>678975.9</v>
      </c>
      <c r="J102" s="11">
        <v>777165.87000000011</v>
      </c>
      <c r="K102" s="18">
        <f t="shared" si="401"/>
        <v>0.93074146675805347</v>
      </c>
      <c r="L102" s="18">
        <f t="shared" si="247"/>
        <v>0.87365635343713677</v>
      </c>
      <c r="M102" s="22">
        <v>272500</v>
      </c>
      <c r="N102" s="22">
        <v>267207.40000000002</v>
      </c>
      <c r="O102" s="22">
        <v>408617.4</v>
      </c>
      <c r="P102" s="18">
        <f t="shared" si="402"/>
        <v>0.98057761467889915</v>
      </c>
      <c r="Q102" s="18">
        <f t="shared" si="249"/>
        <v>0.65393054725520749</v>
      </c>
      <c r="R102" s="22">
        <v>0</v>
      </c>
      <c r="S102" s="22">
        <v>0</v>
      </c>
      <c r="T102" s="22">
        <v>0</v>
      </c>
      <c r="U102" s="18" t="str">
        <f t="shared" si="403"/>
        <v xml:space="preserve"> </v>
      </c>
      <c r="V102" s="18" t="str">
        <f t="shared" ref="V102:V106" si="423">IF(S102=0," ",IF(S102/T102*100&gt;200,"св.200",S102/T102))</f>
        <v xml:space="preserve"> </v>
      </c>
      <c r="W102" s="22">
        <v>0</v>
      </c>
      <c r="X102" s="22">
        <v>0</v>
      </c>
      <c r="Y102" s="22"/>
      <c r="Z102" s="18" t="str">
        <f t="shared" si="404"/>
        <v xml:space="preserve"> </v>
      </c>
      <c r="AA102" s="18" t="str">
        <f t="shared" si="253"/>
        <v xml:space="preserve"> </v>
      </c>
      <c r="AB102" s="22">
        <v>57000</v>
      </c>
      <c r="AC102" s="22">
        <v>55500.27</v>
      </c>
      <c r="AD102" s="22">
        <v>49330.8</v>
      </c>
      <c r="AE102" s="18">
        <f t="shared" si="405"/>
        <v>0.97368894736842104</v>
      </c>
      <c r="AF102" s="18">
        <f t="shared" si="255"/>
        <v>1.125063246491036</v>
      </c>
      <c r="AG102" s="22">
        <v>400000</v>
      </c>
      <c r="AH102" s="22">
        <v>356268.23</v>
      </c>
      <c r="AI102" s="22">
        <v>319217.67</v>
      </c>
      <c r="AJ102" s="18">
        <f t="shared" si="406"/>
        <v>0.89067057499999991</v>
      </c>
      <c r="AK102" s="18">
        <f t="shared" si="257"/>
        <v>1.1160667578332992</v>
      </c>
      <c r="AL102" s="22">
        <v>0</v>
      </c>
      <c r="AM102" s="22">
        <v>0</v>
      </c>
      <c r="AN102" s="22">
        <v>0</v>
      </c>
      <c r="AO102" s="18" t="str">
        <f t="shared" si="388"/>
        <v xml:space="preserve"> </v>
      </c>
      <c r="AP102" s="18" t="str">
        <f t="shared" si="258"/>
        <v xml:space="preserve"> </v>
      </c>
      <c r="AQ102" s="7">
        <v>888000</v>
      </c>
      <c r="AR102" s="7">
        <v>821928.03</v>
      </c>
      <c r="AS102" s="7">
        <v>445990.63</v>
      </c>
      <c r="AT102" s="18">
        <f t="shared" si="407"/>
        <v>0.92559462837837836</v>
      </c>
      <c r="AU102" s="18">
        <f t="shared" si="260"/>
        <v>1.8429266776299762</v>
      </c>
      <c r="AV102" s="22">
        <v>0</v>
      </c>
      <c r="AW102" s="22">
        <v>0</v>
      </c>
      <c r="AX102" s="22">
        <v>0</v>
      </c>
      <c r="AY102" s="18" t="str">
        <f t="shared" si="408"/>
        <v xml:space="preserve"> </v>
      </c>
      <c r="AZ102" s="18" t="str">
        <f t="shared" si="262"/>
        <v xml:space="preserve"> </v>
      </c>
      <c r="BA102" s="22">
        <v>0</v>
      </c>
      <c r="BB102" s="22">
        <v>0</v>
      </c>
      <c r="BC102" s="22"/>
      <c r="BD102" s="18" t="str">
        <f t="shared" si="263"/>
        <v xml:space="preserve"> </v>
      </c>
      <c r="BE102" s="18" t="str">
        <f t="shared" si="264"/>
        <v xml:space="preserve"> </v>
      </c>
      <c r="BF102" s="22">
        <v>773000</v>
      </c>
      <c r="BG102" s="22">
        <v>707895.06</v>
      </c>
      <c r="BH102" s="22">
        <v>445990.63</v>
      </c>
      <c r="BI102" s="18">
        <f t="shared" si="409"/>
        <v>0.91577627425614494</v>
      </c>
      <c r="BJ102" s="18">
        <f t="shared" si="266"/>
        <v>1.5872420010258961</v>
      </c>
      <c r="BK102" s="22">
        <v>0</v>
      </c>
      <c r="BL102" s="22">
        <v>0</v>
      </c>
      <c r="BM102" s="22"/>
      <c r="BN102" s="18" t="str">
        <f t="shared" si="387"/>
        <v xml:space="preserve"> </v>
      </c>
      <c r="BO102" s="18" t="str">
        <f t="shared" si="268"/>
        <v xml:space="preserve"> </v>
      </c>
      <c r="BP102" s="22">
        <v>0</v>
      </c>
      <c r="BQ102" s="22">
        <v>0</v>
      </c>
      <c r="BR102" s="22"/>
      <c r="BS102" s="18" t="str">
        <f t="shared" si="410"/>
        <v xml:space="preserve"> </v>
      </c>
      <c r="BT102" s="18" t="str">
        <f t="shared" si="270"/>
        <v xml:space="preserve"> </v>
      </c>
      <c r="BU102" s="22">
        <v>115000</v>
      </c>
      <c r="BV102" s="22">
        <v>114032.97</v>
      </c>
      <c r="BW102" s="22"/>
      <c r="BX102" s="18">
        <f t="shared" si="394"/>
        <v>0.99159104347826088</v>
      </c>
      <c r="BY102" s="18" t="str">
        <f t="shared" si="272"/>
        <v xml:space="preserve"> </v>
      </c>
      <c r="BZ102" s="22">
        <v>0</v>
      </c>
      <c r="CA102" s="22">
        <v>0</v>
      </c>
      <c r="CB102" s="22"/>
      <c r="CC102" s="18" t="str">
        <f t="shared" si="341"/>
        <v xml:space="preserve"> </v>
      </c>
      <c r="CD102" s="18" t="str">
        <f t="shared" si="273"/>
        <v xml:space="preserve"> </v>
      </c>
      <c r="CE102" s="17">
        <v>0</v>
      </c>
      <c r="CF102" s="17">
        <v>0</v>
      </c>
      <c r="CG102" s="17">
        <v>0</v>
      </c>
      <c r="CH102" s="18" t="str">
        <f t="shared" si="274"/>
        <v xml:space="preserve"> </v>
      </c>
      <c r="CI102" s="18" t="str">
        <f t="shared" si="289"/>
        <v xml:space="preserve"> </v>
      </c>
      <c r="CJ102" s="22">
        <v>0</v>
      </c>
      <c r="CK102" s="22">
        <v>0</v>
      </c>
      <c r="CL102" s="22"/>
      <c r="CM102" s="18" t="str">
        <f t="shared" si="275"/>
        <v xml:space="preserve"> </v>
      </c>
      <c r="CN102" s="18" t="str">
        <f t="shared" si="290"/>
        <v xml:space="preserve"> </v>
      </c>
      <c r="CO102" s="22">
        <v>0</v>
      </c>
      <c r="CP102" s="22">
        <v>0</v>
      </c>
      <c r="CQ102" s="22"/>
      <c r="CR102" s="18" t="str">
        <f t="shared" si="276"/>
        <v xml:space="preserve"> </v>
      </c>
      <c r="CS102" s="18" t="str">
        <f t="shared" si="277"/>
        <v xml:space="preserve"> </v>
      </c>
      <c r="CT102" s="22">
        <v>0</v>
      </c>
      <c r="CU102" s="22">
        <v>0</v>
      </c>
      <c r="CV102" s="22"/>
      <c r="CW102" s="18" t="str">
        <f t="shared" si="291"/>
        <v xml:space="preserve"> </v>
      </c>
      <c r="CX102" s="18" t="str">
        <f t="shared" si="292"/>
        <v xml:space="preserve"> </v>
      </c>
      <c r="CY102" s="22">
        <v>0</v>
      </c>
      <c r="CZ102" s="22">
        <v>0</v>
      </c>
      <c r="DA102" s="22"/>
      <c r="DB102" s="18" t="str">
        <f t="shared" si="411"/>
        <v xml:space="preserve"> </v>
      </c>
      <c r="DC102" s="18" t="str">
        <f t="shared" si="279"/>
        <v xml:space="preserve"> </v>
      </c>
      <c r="DD102" s="22">
        <v>0</v>
      </c>
      <c r="DE102" s="22">
        <v>0</v>
      </c>
      <c r="DF102" s="22"/>
      <c r="DG102" s="18" t="str">
        <f t="shared" si="412"/>
        <v xml:space="preserve"> </v>
      </c>
      <c r="DH102" s="18" t="str">
        <f t="shared" si="281"/>
        <v xml:space="preserve"> </v>
      </c>
      <c r="DI102" s="22">
        <v>0</v>
      </c>
      <c r="DJ102" s="22"/>
      <c r="DK102" s="18" t="str">
        <f t="shared" si="418"/>
        <v xml:space="preserve"> </v>
      </c>
      <c r="DL102" s="22">
        <v>0</v>
      </c>
      <c r="DM102" s="22">
        <v>0</v>
      </c>
      <c r="DN102" s="22"/>
      <c r="DO102" s="18" t="str">
        <f t="shared" si="413"/>
        <v xml:space="preserve"> </v>
      </c>
      <c r="DP102" s="18" t="str">
        <f t="shared" si="419"/>
        <v xml:space="preserve"> </v>
      </c>
      <c r="DQ102" s="38">
        <v>0</v>
      </c>
      <c r="DR102" s="38">
        <v>0</v>
      </c>
      <c r="DS102" s="22"/>
      <c r="DT102" s="18" t="str">
        <f t="shared" si="384"/>
        <v xml:space="preserve"> </v>
      </c>
      <c r="DU102" s="18" t="str">
        <f t="shared" si="420"/>
        <v xml:space="preserve"> </v>
      </c>
    </row>
    <row r="103" spans="1:125" s="13" customFormat="1" ht="15.75" customHeight="1" outlineLevel="1" x14ac:dyDescent="0.25">
      <c r="A103" s="12">
        <f t="shared" ref="A103:A106" si="424">A102+1</f>
        <v>83</v>
      </c>
      <c r="B103" s="6" t="s">
        <v>69</v>
      </c>
      <c r="C103" s="17">
        <v>1726408.2</v>
      </c>
      <c r="D103" s="17">
        <v>1571994.2</v>
      </c>
      <c r="E103" s="17">
        <v>1428615.4500000002</v>
      </c>
      <c r="F103" s="18">
        <f t="shared" si="422"/>
        <v>0.91055765374608388</v>
      </c>
      <c r="G103" s="18">
        <f t="shared" si="421"/>
        <v>1.1003620323439731</v>
      </c>
      <c r="H103" s="11">
        <v>1537280.42</v>
      </c>
      <c r="I103" s="11">
        <v>1390893.3800000001</v>
      </c>
      <c r="J103" s="11">
        <v>1395476.6</v>
      </c>
      <c r="K103" s="18">
        <f t="shared" si="401"/>
        <v>0.90477531744013251</v>
      </c>
      <c r="L103" s="18">
        <f t="shared" si="247"/>
        <v>0.99671565972514342</v>
      </c>
      <c r="M103" s="22">
        <v>315412.61</v>
      </c>
      <c r="N103" s="22">
        <v>315412.61</v>
      </c>
      <c r="O103" s="22">
        <v>297264.57</v>
      </c>
      <c r="P103" s="18">
        <f t="shared" si="402"/>
        <v>1</v>
      </c>
      <c r="Q103" s="18">
        <f t="shared" si="249"/>
        <v>1.0610501278372999</v>
      </c>
      <c r="R103" s="22">
        <v>0</v>
      </c>
      <c r="S103" s="22">
        <v>0</v>
      </c>
      <c r="T103" s="22">
        <v>0</v>
      </c>
      <c r="U103" s="18" t="str">
        <f t="shared" si="403"/>
        <v xml:space="preserve"> </v>
      </c>
      <c r="V103" s="18" t="str">
        <f t="shared" si="423"/>
        <v xml:space="preserve"> </v>
      </c>
      <c r="W103" s="22">
        <v>105900</v>
      </c>
      <c r="X103" s="22">
        <v>26783.7</v>
      </c>
      <c r="Y103" s="22">
        <v>103661.15</v>
      </c>
      <c r="Z103" s="18">
        <f t="shared" si="404"/>
        <v>0.25291501416430595</v>
      </c>
      <c r="AA103" s="18">
        <f t="shared" si="253"/>
        <v>0.25837741526116587</v>
      </c>
      <c r="AB103" s="22">
        <v>60000</v>
      </c>
      <c r="AC103" s="22">
        <v>51213.77</v>
      </c>
      <c r="AD103" s="22">
        <v>50440.959999999999</v>
      </c>
      <c r="AE103" s="18">
        <f t="shared" si="405"/>
        <v>0.85356283333333327</v>
      </c>
      <c r="AF103" s="18">
        <f t="shared" si="255"/>
        <v>1.0153210803283681</v>
      </c>
      <c r="AG103" s="22">
        <v>1055967.81</v>
      </c>
      <c r="AH103" s="22">
        <v>997483.3</v>
      </c>
      <c r="AI103" s="22">
        <v>944109.92</v>
      </c>
      <c r="AJ103" s="18">
        <f t="shared" si="406"/>
        <v>0.94461525299715343</v>
      </c>
      <c r="AK103" s="18">
        <f t="shared" si="257"/>
        <v>1.0565330147150662</v>
      </c>
      <c r="AL103" s="22">
        <v>0</v>
      </c>
      <c r="AM103" s="22">
        <v>0</v>
      </c>
      <c r="AN103" s="22">
        <v>0</v>
      </c>
      <c r="AO103" s="18" t="str">
        <f t="shared" si="388"/>
        <v xml:space="preserve"> </v>
      </c>
      <c r="AP103" s="18" t="str">
        <f t="shared" si="258"/>
        <v xml:space="preserve"> </v>
      </c>
      <c r="AQ103" s="7">
        <v>189127.78</v>
      </c>
      <c r="AR103" s="7">
        <v>181100.82</v>
      </c>
      <c r="AS103" s="7">
        <v>33138.85</v>
      </c>
      <c r="AT103" s="18">
        <f t="shared" si="407"/>
        <v>0.95755800654985745</v>
      </c>
      <c r="AU103" s="18" t="str">
        <f t="shared" si="260"/>
        <v>св.200</v>
      </c>
      <c r="AV103" s="22">
        <v>0</v>
      </c>
      <c r="AW103" s="22">
        <v>0</v>
      </c>
      <c r="AX103" s="22">
        <v>0</v>
      </c>
      <c r="AY103" s="18" t="str">
        <f t="shared" si="408"/>
        <v xml:space="preserve"> </v>
      </c>
      <c r="AZ103" s="18" t="str">
        <f t="shared" si="262"/>
        <v xml:space="preserve"> </v>
      </c>
      <c r="BA103" s="22">
        <v>15788.15</v>
      </c>
      <c r="BB103" s="22">
        <v>15788.15</v>
      </c>
      <c r="BC103" s="22">
        <v>3732.6</v>
      </c>
      <c r="BD103" s="18">
        <f t="shared" si="263"/>
        <v>1</v>
      </c>
      <c r="BE103" s="18" t="str">
        <f t="shared" si="264"/>
        <v>св.200</v>
      </c>
      <c r="BF103" s="22">
        <v>0</v>
      </c>
      <c r="BG103" s="22">
        <v>0</v>
      </c>
      <c r="BH103" s="22"/>
      <c r="BI103" s="18" t="str">
        <f t="shared" si="409"/>
        <v xml:space="preserve"> </v>
      </c>
      <c r="BJ103" s="18" t="str">
        <f t="shared" si="266"/>
        <v xml:space="preserve"> </v>
      </c>
      <c r="BK103" s="22">
        <v>0</v>
      </c>
      <c r="BL103" s="22">
        <v>0</v>
      </c>
      <c r="BM103" s="22"/>
      <c r="BN103" s="18" t="str">
        <f t="shared" si="387"/>
        <v xml:space="preserve"> </v>
      </c>
      <c r="BO103" s="18" t="str">
        <f t="shared" si="268"/>
        <v xml:space="preserve"> </v>
      </c>
      <c r="BP103" s="22">
        <v>0</v>
      </c>
      <c r="BQ103" s="22">
        <v>0</v>
      </c>
      <c r="BR103" s="22"/>
      <c r="BS103" s="18" t="str">
        <f t="shared" si="410"/>
        <v xml:space="preserve"> </v>
      </c>
      <c r="BT103" s="18" t="str">
        <f t="shared" si="270"/>
        <v xml:space="preserve"> </v>
      </c>
      <c r="BU103" s="22">
        <v>173339.63</v>
      </c>
      <c r="BV103" s="22">
        <v>165312.67000000001</v>
      </c>
      <c r="BW103" s="22">
        <v>22000</v>
      </c>
      <c r="BX103" s="18">
        <f t="shared" si="394"/>
        <v>0.95369229760095831</v>
      </c>
      <c r="BY103" s="18" t="str">
        <f t="shared" si="272"/>
        <v>св.200</v>
      </c>
      <c r="BZ103" s="22">
        <v>0</v>
      </c>
      <c r="CA103" s="22">
        <v>0</v>
      </c>
      <c r="CB103" s="22"/>
      <c r="CC103" s="18" t="str">
        <f t="shared" si="341"/>
        <v xml:space="preserve"> </v>
      </c>
      <c r="CD103" s="18" t="str">
        <f t="shared" si="273"/>
        <v xml:space="preserve"> </v>
      </c>
      <c r="CE103" s="17">
        <v>0</v>
      </c>
      <c r="CF103" s="17">
        <v>0</v>
      </c>
      <c r="CG103" s="17">
        <v>0</v>
      </c>
      <c r="CH103" s="18" t="str">
        <f t="shared" si="274"/>
        <v xml:space="preserve"> </v>
      </c>
      <c r="CI103" s="18" t="str">
        <f t="shared" si="289"/>
        <v xml:space="preserve"> </v>
      </c>
      <c r="CJ103" s="22">
        <v>0</v>
      </c>
      <c r="CK103" s="22">
        <v>0</v>
      </c>
      <c r="CL103" s="22"/>
      <c r="CM103" s="18" t="str">
        <f t="shared" si="275"/>
        <v xml:space="preserve"> </v>
      </c>
      <c r="CN103" s="18" t="str">
        <f t="shared" si="290"/>
        <v xml:space="preserve"> </v>
      </c>
      <c r="CO103" s="22">
        <v>0</v>
      </c>
      <c r="CP103" s="22">
        <v>0</v>
      </c>
      <c r="CQ103" s="22"/>
      <c r="CR103" s="18" t="str">
        <f t="shared" si="276"/>
        <v xml:space="preserve"> </v>
      </c>
      <c r="CS103" s="18" t="str">
        <f>IF(CQ103=0," ",IF(CP103/CQ103*100&gt;200,"св.200",CP103/CQ103))</f>
        <v xml:space="preserve"> </v>
      </c>
      <c r="CT103" s="22">
        <v>0</v>
      </c>
      <c r="CU103" s="22">
        <v>0</v>
      </c>
      <c r="CV103" s="22"/>
      <c r="CW103" s="18" t="str">
        <f t="shared" si="291"/>
        <v xml:space="preserve"> </v>
      </c>
      <c r="CX103" s="18" t="str">
        <f t="shared" si="292"/>
        <v xml:space="preserve"> </v>
      </c>
      <c r="CY103" s="22">
        <v>0</v>
      </c>
      <c r="CZ103" s="22">
        <v>0</v>
      </c>
      <c r="DA103" s="22"/>
      <c r="DB103" s="18" t="str">
        <f t="shared" si="411"/>
        <v xml:space="preserve"> </v>
      </c>
      <c r="DC103" s="18" t="str">
        <f t="shared" si="279"/>
        <v xml:space="preserve"> </v>
      </c>
      <c r="DD103" s="22">
        <v>0</v>
      </c>
      <c r="DE103" s="22">
        <v>0</v>
      </c>
      <c r="DF103" s="22"/>
      <c r="DG103" s="18" t="str">
        <f t="shared" si="412"/>
        <v xml:space="preserve"> </v>
      </c>
      <c r="DH103" s="18" t="str">
        <f t="shared" si="281"/>
        <v xml:space="preserve"> </v>
      </c>
      <c r="DI103" s="22">
        <v>0</v>
      </c>
      <c r="DJ103" s="22"/>
      <c r="DK103" s="18" t="str">
        <f t="shared" si="282"/>
        <v xml:space="preserve"> </v>
      </c>
      <c r="DL103" s="22">
        <v>0</v>
      </c>
      <c r="DM103" s="22">
        <v>0</v>
      </c>
      <c r="DN103" s="22">
        <v>7406.25</v>
      </c>
      <c r="DO103" s="18" t="str">
        <f t="shared" si="413"/>
        <v xml:space="preserve"> </v>
      </c>
      <c r="DP103" s="18">
        <f t="shared" si="284"/>
        <v>0</v>
      </c>
      <c r="DQ103" s="38">
        <v>0</v>
      </c>
      <c r="DR103" s="38">
        <v>0</v>
      </c>
      <c r="DS103" s="22"/>
      <c r="DT103" s="18" t="str">
        <f t="shared" si="384"/>
        <v xml:space="preserve"> </v>
      </c>
      <c r="DU103" s="18" t="str">
        <f t="shared" ref="DU103:DU106" si="425">IF(DS103=0," ",IF(DR103/DS103*100&gt;200,"св.200",DR103/DS103))</f>
        <v xml:space="preserve"> </v>
      </c>
    </row>
    <row r="104" spans="1:125" s="13" customFormat="1" ht="15" customHeight="1" outlineLevel="1" x14ac:dyDescent="0.25">
      <c r="A104" s="12">
        <f t="shared" si="424"/>
        <v>84</v>
      </c>
      <c r="B104" s="6" t="s">
        <v>31</v>
      </c>
      <c r="C104" s="17">
        <v>1186354.47</v>
      </c>
      <c r="D104" s="17">
        <v>1159047.98</v>
      </c>
      <c r="E104" s="17">
        <v>1280236.9799999997</v>
      </c>
      <c r="F104" s="18">
        <f t="shared" si="422"/>
        <v>0.97698285740854507</v>
      </c>
      <c r="G104" s="18">
        <f t="shared" si="421"/>
        <v>0.90533861941716465</v>
      </c>
      <c r="H104" s="11">
        <v>1112162.44</v>
      </c>
      <c r="I104" s="11">
        <v>1085475.55</v>
      </c>
      <c r="J104" s="11">
        <v>1280232.2699999998</v>
      </c>
      <c r="K104" s="18">
        <f t="shared" si="401"/>
        <v>0.97600450344286049</v>
      </c>
      <c r="L104" s="18">
        <f t="shared" si="247"/>
        <v>0.84787391744155949</v>
      </c>
      <c r="M104" s="22">
        <v>134862.44</v>
      </c>
      <c r="N104" s="22">
        <v>135588.69</v>
      </c>
      <c r="O104" s="22">
        <v>104938.72</v>
      </c>
      <c r="P104" s="18">
        <f t="shared" si="402"/>
        <v>1.0053851168642656</v>
      </c>
      <c r="Q104" s="18">
        <f t="shared" si="249"/>
        <v>1.2920749366868587</v>
      </c>
      <c r="R104" s="22">
        <v>0</v>
      </c>
      <c r="S104" s="22">
        <v>0</v>
      </c>
      <c r="T104" s="22">
        <v>0</v>
      </c>
      <c r="U104" s="18" t="str">
        <f t="shared" si="403"/>
        <v xml:space="preserve"> </v>
      </c>
      <c r="V104" s="18" t="str">
        <f t="shared" si="423"/>
        <v xml:space="preserve"> </v>
      </c>
      <c r="W104" s="22">
        <v>300</v>
      </c>
      <c r="X104" s="22">
        <v>1.57</v>
      </c>
      <c r="Y104" s="22">
        <v>231.9</v>
      </c>
      <c r="Z104" s="18">
        <f t="shared" si="404"/>
        <v>5.2333333333333338E-3</v>
      </c>
      <c r="AA104" s="18">
        <f t="shared" si="253"/>
        <v>6.7701595515308327E-3</v>
      </c>
      <c r="AB104" s="22">
        <v>49000</v>
      </c>
      <c r="AC104" s="22">
        <v>43195.74</v>
      </c>
      <c r="AD104" s="22">
        <v>92066.65</v>
      </c>
      <c r="AE104" s="18">
        <f t="shared" si="405"/>
        <v>0.88154571428571427</v>
      </c>
      <c r="AF104" s="18">
        <f>IF(AC104&lt;=0," ",IF(AC104/AD104*100&gt;200,"св.200",AC104/AD104))</f>
        <v>0.46917901324746802</v>
      </c>
      <c r="AG104" s="22">
        <v>928000</v>
      </c>
      <c r="AH104" s="22">
        <v>906689.55</v>
      </c>
      <c r="AI104" s="22">
        <v>1082995</v>
      </c>
      <c r="AJ104" s="18">
        <f t="shared" si="406"/>
        <v>0.97703615301724145</v>
      </c>
      <c r="AK104" s="18">
        <f t="shared" si="257"/>
        <v>0.83720566576946343</v>
      </c>
      <c r="AL104" s="22">
        <v>0</v>
      </c>
      <c r="AM104" s="22">
        <v>0</v>
      </c>
      <c r="AN104" s="22">
        <v>0</v>
      </c>
      <c r="AO104" s="18" t="str">
        <f t="shared" si="388"/>
        <v xml:space="preserve"> </v>
      </c>
      <c r="AP104" s="18" t="str">
        <f t="shared" si="258"/>
        <v xml:space="preserve"> </v>
      </c>
      <c r="AQ104" s="7">
        <v>74192.03</v>
      </c>
      <c r="AR104" s="7">
        <v>73572.429999999993</v>
      </c>
      <c r="AS104" s="7">
        <v>4.71</v>
      </c>
      <c r="AT104" s="18">
        <f t="shared" si="407"/>
        <v>0.99164869865401972</v>
      </c>
      <c r="AU104" s="18" t="str">
        <f t="shared" si="260"/>
        <v>св.200</v>
      </c>
      <c r="AV104" s="22">
        <v>0</v>
      </c>
      <c r="AW104" s="22">
        <v>0</v>
      </c>
      <c r="AX104" s="22">
        <v>0</v>
      </c>
      <c r="AY104" s="18" t="str">
        <f t="shared" si="408"/>
        <v xml:space="preserve"> </v>
      </c>
      <c r="AZ104" s="18" t="str">
        <f t="shared" si="262"/>
        <v xml:space="preserve"> </v>
      </c>
      <c r="BA104" s="22">
        <v>0</v>
      </c>
      <c r="BB104" s="22">
        <v>0</v>
      </c>
      <c r="BC104" s="22"/>
      <c r="BD104" s="18" t="str">
        <f t="shared" si="263"/>
        <v xml:space="preserve"> </v>
      </c>
      <c r="BE104" s="18" t="str">
        <f t="shared" si="264"/>
        <v xml:space="preserve"> </v>
      </c>
      <c r="BF104" s="22">
        <v>0</v>
      </c>
      <c r="BG104" s="22">
        <v>0</v>
      </c>
      <c r="BH104" s="22"/>
      <c r="BI104" s="18" t="str">
        <f t="shared" si="409"/>
        <v xml:space="preserve"> </v>
      </c>
      <c r="BJ104" s="18" t="str">
        <f t="shared" si="266"/>
        <v xml:space="preserve"> </v>
      </c>
      <c r="BK104" s="22">
        <v>0</v>
      </c>
      <c r="BL104" s="22">
        <v>0</v>
      </c>
      <c r="BM104" s="22"/>
      <c r="BN104" s="18" t="str">
        <f t="shared" si="387"/>
        <v xml:space="preserve"> </v>
      </c>
      <c r="BO104" s="18" t="str">
        <f t="shared" si="268"/>
        <v xml:space="preserve"> </v>
      </c>
      <c r="BP104" s="22">
        <v>0</v>
      </c>
      <c r="BQ104" s="22">
        <v>0</v>
      </c>
      <c r="BR104" s="22"/>
      <c r="BS104" s="18" t="str">
        <f t="shared" si="410"/>
        <v xml:space="preserve"> </v>
      </c>
      <c r="BT104" s="18" t="str">
        <f t="shared" si="270"/>
        <v xml:space="preserve"> </v>
      </c>
      <c r="BU104" s="22">
        <v>74191.53</v>
      </c>
      <c r="BV104" s="22">
        <v>73571.929999999993</v>
      </c>
      <c r="BW104" s="22"/>
      <c r="BX104" s="18">
        <f t="shared" si="394"/>
        <v>0.99164864237197958</v>
      </c>
      <c r="BY104" s="18" t="str">
        <f t="shared" si="272"/>
        <v xml:space="preserve"> </v>
      </c>
      <c r="BZ104" s="22">
        <v>0</v>
      </c>
      <c r="CA104" s="22">
        <v>0</v>
      </c>
      <c r="CB104" s="22"/>
      <c r="CC104" s="18" t="str">
        <f t="shared" si="341"/>
        <v xml:space="preserve"> </v>
      </c>
      <c r="CD104" s="18" t="str">
        <f t="shared" si="273"/>
        <v xml:space="preserve"> </v>
      </c>
      <c r="CE104" s="17">
        <v>0</v>
      </c>
      <c r="CF104" s="17">
        <v>0</v>
      </c>
      <c r="CG104" s="17">
        <v>0</v>
      </c>
      <c r="CH104" s="18" t="str">
        <f t="shared" si="274"/>
        <v xml:space="preserve"> </v>
      </c>
      <c r="CI104" s="18" t="str">
        <f t="shared" si="289"/>
        <v xml:space="preserve"> </v>
      </c>
      <c r="CJ104" s="22">
        <v>0</v>
      </c>
      <c r="CK104" s="22">
        <v>0</v>
      </c>
      <c r="CL104" s="22"/>
      <c r="CM104" s="18" t="str">
        <f t="shared" si="275"/>
        <v xml:space="preserve"> </v>
      </c>
      <c r="CN104" s="18" t="str">
        <f t="shared" si="290"/>
        <v xml:space="preserve"> </v>
      </c>
      <c r="CO104" s="22">
        <v>0</v>
      </c>
      <c r="CP104" s="22">
        <v>0</v>
      </c>
      <c r="CQ104" s="22"/>
      <c r="CR104" s="18" t="str">
        <f t="shared" si="276"/>
        <v xml:space="preserve"> </v>
      </c>
      <c r="CS104" s="18" t="str">
        <f t="shared" si="277"/>
        <v xml:space="preserve"> </v>
      </c>
      <c r="CT104" s="22">
        <v>0</v>
      </c>
      <c r="CU104" s="22">
        <v>0</v>
      </c>
      <c r="CV104" s="22"/>
      <c r="CW104" s="18" t="str">
        <f t="shared" si="291"/>
        <v xml:space="preserve"> </v>
      </c>
      <c r="CX104" s="18" t="str">
        <f t="shared" si="292"/>
        <v xml:space="preserve"> </v>
      </c>
      <c r="CY104" s="22">
        <v>0</v>
      </c>
      <c r="CZ104" s="22">
        <v>0</v>
      </c>
      <c r="DA104" s="22"/>
      <c r="DB104" s="18" t="str">
        <f t="shared" si="411"/>
        <v xml:space="preserve"> </v>
      </c>
      <c r="DC104" s="18" t="str">
        <f t="shared" si="279"/>
        <v xml:space="preserve"> </v>
      </c>
      <c r="DD104" s="22">
        <v>0</v>
      </c>
      <c r="DE104" s="22">
        <v>0</v>
      </c>
      <c r="DF104" s="22"/>
      <c r="DG104" s="18" t="str">
        <f t="shared" si="412"/>
        <v xml:space="preserve"> </v>
      </c>
      <c r="DH104" s="18" t="str">
        <f t="shared" si="281"/>
        <v xml:space="preserve"> </v>
      </c>
      <c r="DI104" s="22">
        <v>0</v>
      </c>
      <c r="DJ104" s="22"/>
      <c r="DK104" s="18" t="str">
        <f t="shared" si="282"/>
        <v xml:space="preserve"> </v>
      </c>
      <c r="DL104" s="22">
        <v>0.5</v>
      </c>
      <c r="DM104" s="22">
        <v>0.5</v>
      </c>
      <c r="DN104" s="22">
        <v>4.71</v>
      </c>
      <c r="DO104" s="18">
        <f t="shared" si="413"/>
        <v>1</v>
      </c>
      <c r="DP104" s="18">
        <f t="shared" si="284"/>
        <v>0.10615711252653928</v>
      </c>
      <c r="DQ104" s="38">
        <v>0</v>
      </c>
      <c r="DR104" s="38">
        <v>0</v>
      </c>
      <c r="DS104" s="22"/>
      <c r="DT104" s="18" t="str">
        <f t="shared" si="384"/>
        <v xml:space="preserve"> </v>
      </c>
      <c r="DU104" s="18" t="str">
        <f t="shared" si="425"/>
        <v xml:space="preserve"> </v>
      </c>
    </row>
    <row r="105" spans="1:125" s="13" customFormat="1" ht="15.75" customHeight="1" outlineLevel="1" x14ac:dyDescent="0.25">
      <c r="A105" s="12">
        <f t="shared" si="424"/>
        <v>85</v>
      </c>
      <c r="B105" s="6" t="s">
        <v>101</v>
      </c>
      <c r="C105" s="17">
        <v>996000</v>
      </c>
      <c r="D105" s="17">
        <v>1115780.94</v>
      </c>
      <c r="E105" s="17">
        <v>1215563.7500000002</v>
      </c>
      <c r="F105" s="18">
        <f t="shared" si="422"/>
        <v>1.1202619879518072</v>
      </c>
      <c r="G105" s="18">
        <f t="shared" si="421"/>
        <v>0.91791231846128984</v>
      </c>
      <c r="H105" s="11">
        <v>966000</v>
      </c>
      <c r="I105" s="11">
        <v>1024425.01</v>
      </c>
      <c r="J105" s="11">
        <v>1135942.1900000002</v>
      </c>
      <c r="K105" s="18">
        <f t="shared" si="401"/>
        <v>1.0604813768115942</v>
      </c>
      <c r="L105" s="18">
        <f t="shared" si="247"/>
        <v>0.90182847245069742</v>
      </c>
      <c r="M105" s="22">
        <v>362000</v>
      </c>
      <c r="N105" s="22">
        <v>436640.38</v>
      </c>
      <c r="O105" s="22">
        <v>289130.74</v>
      </c>
      <c r="P105" s="18">
        <f t="shared" si="402"/>
        <v>1.2061888950276243</v>
      </c>
      <c r="Q105" s="18">
        <f t="shared" si="249"/>
        <v>1.5101831787239226</v>
      </c>
      <c r="R105" s="22">
        <v>0</v>
      </c>
      <c r="S105" s="22">
        <v>0</v>
      </c>
      <c r="T105" s="22">
        <v>0</v>
      </c>
      <c r="U105" s="18" t="str">
        <f t="shared" si="403"/>
        <v xml:space="preserve"> </v>
      </c>
      <c r="V105" s="18" t="str">
        <f t="shared" si="423"/>
        <v xml:space="preserve"> </v>
      </c>
      <c r="W105" s="22">
        <v>33000</v>
      </c>
      <c r="X105" s="22">
        <v>25730.21</v>
      </c>
      <c r="Y105" s="22">
        <v>32957.78</v>
      </c>
      <c r="Z105" s="18">
        <f t="shared" si="404"/>
        <v>0.7797033333333333</v>
      </c>
      <c r="AA105" s="18">
        <f t="shared" si="253"/>
        <v>0.780702158943958</v>
      </c>
      <c r="AB105" s="22">
        <v>10000</v>
      </c>
      <c r="AC105" s="22">
        <v>9515.92</v>
      </c>
      <c r="AD105" s="22">
        <v>37836.76</v>
      </c>
      <c r="AE105" s="18">
        <f t="shared" si="405"/>
        <v>0.95159199999999999</v>
      </c>
      <c r="AF105" s="18">
        <f t="shared" si="255"/>
        <v>0.25149933556678744</v>
      </c>
      <c r="AG105" s="22">
        <v>561000</v>
      </c>
      <c r="AH105" s="22">
        <v>552538.5</v>
      </c>
      <c r="AI105" s="22">
        <v>776016.91</v>
      </c>
      <c r="AJ105" s="18">
        <f t="shared" si="406"/>
        <v>0.98491711229946521</v>
      </c>
      <c r="AK105" s="18">
        <f t="shared" si="257"/>
        <v>0.7120186337176595</v>
      </c>
      <c r="AL105" s="22">
        <v>0</v>
      </c>
      <c r="AM105" s="22">
        <v>0</v>
      </c>
      <c r="AN105" s="22">
        <v>0</v>
      </c>
      <c r="AO105" s="18" t="str">
        <f t="shared" si="388"/>
        <v xml:space="preserve"> </v>
      </c>
      <c r="AP105" s="18" t="str">
        <f t="shared" si="258"/>
        <v xml:space="preserve"> </v>
      </c>
      <c r="AQ105" s="7">
        <v>30000</v>
      </c>
      <c r="AR105" s="7">
        <v>91355.93</v>
      </c>
      <c r="AS105" s="7">
        <v>79621.56</v>
      </c>
      <c r="AT105" s="18" t="str">
        <f t="shared" si="407"/>
        <v>СВ.200</v>
      </c>
      <c r="AU105" s="18">
        <f t="shared" si="260"/>
        <v>1.1473767909093968</v>
      </c>
      <c r="AV105" s="22">
        <v>0</v>
      </c>
      <c r="AW105" s="22">
        <v>0</v>
      </c>
      <c r="AX105" s="22">
        <v>0</v>
      </c>
      <c r="AY105" s="18" t="str">
        <f t="shared" si="408"/>
        <v xml:space="preserve"> </v>
      </c>
      <c r="AZ105" s="18" t="str">
        <f t="shared" si="262"/>
        <v xml:space="preserve"> </v>
      </c>
      <c r="BA105" s="22">
        <v>20000</v>
      </c>
      <c r="BB105" s="22">
        <v>54479.61</v>
      </c>
      <c r="BC105" s="22">
        <v>79621.56</v>
      </c>
      <c r="BD105" s="18" t="str">
        <f t="shared" si="263"/>
        <v>СВ.200</v>
      </c>
      <c r="BE105" s="18">
        <f t="shared" si="264"/>
        <v>0.68423188392691625</v>
      </c>
      <c r="BF105" s="22">
        <v>0</v>
      </c>
      <c r="BG105" s="22">
        <v>0</v>
      </c>
      <c r="BH105" s="22"/>
      <c r="BI105" s="18" t="str">
        <f t="shared" si="409"/>
        <v xml:space="preserve"> </v>
      </c>
      <c r="BJ105" s="18" t="str">
        <f t="shared" si="266"/>
        <v xml:space="preserve"> </v>
      </c>
      <c r="BK105" s="22">
        <v>0</v>
      </c>
      <c r="BL105" s="22">
        <v>0</v>
      </c>
      <c r="BM105" s="22"/>
      <c r="BN105" s="18" t="str">
        <f t="shared" si="387"/>
        <v xml:space="preserve"> </v>
      </c>
      <c r="BO105" s="18" t="str">
        <f t="shared" si="268"/>
        <v xml:space="preserve"> </v>
      </c>
      <c r="BP105" s="22">
        <v>0</v>
      </c>
      <c r="BQ105" s="22">
        <v>0</v>
      </c>
      <c r="BR105" s="22"/>
      <c r="BS105" s="18" t="str">
        <f t="shared" si="410"/>
        <v xml:space="preserve"> </v>
      </c>
      <c r="BT105" s="18" t="str">
        <f t="shared" si="270"/>
        <v xml:space="preserve"> </v>
      </c>
      <c r="BU105" s="22">
        <v>10000</v>
      </c>
      <c r="BV105" s="22">
        <v>36876.32</v>
      </c>
      <c r="BW105" s="22"/>
      <c r="BX105" s="18" t="str">
        <f t="shared" si="394"/>
        <v>СВ.200</v>
      </c>
      <c r="BY105" s="18" t="str">
        <f t="shared" si="272"/>
        <v xml:space="preserve"> </v>
      </c>
      <c r="BZ105" s="22">
        <v>0</v>
      </c>
      <c r="CA105" s="22">
        <v>0</v>
      </c>
      <c r="CB105" s="22"/>
      <c r="CC105" s="18" t="str">
        <f t="shared" si="341"/>
        <v xml:space="preserve"> </v>
      </c>
      <c r="CD105" s="18" t="str">
        <f t="shared" si="273"/>
        <v xml:space="preserve"> </v>
      </c>
      <c r="CE105" s="17">
        <v>0</v>
      </c>
      <c r="CF105" s="17">
        <v>0</v>
      </c>
      <c r="CG105" s="17">
        <v>0</v>
      </c>
      <c r="CH105" s="18" t="str">
        <f t="shared" si="274"/>
        <v xml:space="preserve"> </v>
      </c>
      <c r="CI105" s="18" t="str">
        <f t="shared" si="289"/>
        <v xml:space="preserve"> </v>
      </c>
      <c r="CJ105" s="22">
        <v>0</v>
      </c>
      <c r="CK105" s="22">
        <v>0</v>
      </c>
      <c r="CL105" s="22"/>
      <c r="CM105" s="18" t="str">
        <f t="shared" si="275"/>
        <v xml:space="preserve"> </v>
      </c>
      <c r="CN105" s="18" t="str">
        <f t="shared" si="290"/>
        <v xml:space="preserve"> </v>
      </c>
      <c r="CO105" s="22">
        <v>0</v>
      </c>
      <c r="CP105" s="22">
        <v>0</v>
      </c>
      <c r="CQ105" s="22"/>
      <c r="CR105" s="18" t="str">
        <f t="shared" si="276"/>
        <v xml:space="preserve"> </v>
      </c>
      <c r="CS105" s="18" t="str">
        <f t="shared" si="277"/>
        <v xml:space="preserve"> </v>
      </c>
      <c r="CT105" s="22">
        <v>0</v>
      </c>
      <c r="CU105" s="22">
        <v>0</v>
      </c>
      <c r="CV105" s="22"/>
      <c r="CW105" s="18" t="str">
        <f t="shared" si="291"/>
        <v xml:space="preserve"> </v>
      </c>
      <c r="CX105" s="18" t="str">
        <f t="shared" si="292"/>
        <v xml:space="preserve"> </v>
      </c>
      <c r="CY105" s="22">
        <v>0</v>
      </c>
      <c r="CZ105" s="22">
        <v>0</v>
      </c>
      <c r="DA105" s="22"/>
      <c r="DB105" s="18" t="str">
        <f t="shared" si="411"/>
        <v xml:space="preserve"> </v>
      </c>
      <c r="DC105" s="18" t="str">
        <f t="shared" si="279"/>
        <v xml:space="preserve"> </v>
      </c>
      <c r="DD105" s="22">
        <v>0</v>
      </c>
      <c r="DE105" s="22">
        <v>0</v>
      </c>
      <c r="DF105" s="22"/>
      <c r="DG105" s="18" t="str">
        <f t="shared" si="412"/>
        <v xml:space="preserve"> </v>
      </c>
      <c r="DH105" s="18" t="str">
        <f t="shared" si="281"/>
        <v xml:space="preserve"> </v>
      </c>
      <c r="DI105" s="22">
        <v>0</v>
      </c>
      <c r="DJ105" s="22"/>
      <c r="DK105" s="18" t="str">
        <f t="shared" si="282"/>
        <v xml:space="preserve"> </v>
      </c>
      <c r="DL105" s="22">
        <v>0</v>
      </c>
      <c r="DM105" s="22">
        <v>0</v>
      </c>
      <c r="DN105" s="22"/>
      <c r="DO105" s="18" t="str">
        <f t="shared" si="413"/>
        <v xml:space="preserve"> </v>
      </c>
      <c r="DP105" s="18" t="str">
        <f t="shared" si="284"/>
        <v xml:space="preserve"> </v>
      </c>
      <c r="DQ105" s="38">
        <v>0</v>
      </c>
      <c r="DR105" s="38">
        <v>0</v>
      </c>
      <c r="DS105" s="22"/>
      <c r="DT105" s="18" t="str">
        <f t="shared" si="384"/>
        <v xml:space="preserve"> </v>
      </c>
      <c r="DU105" s="18" t="str">
        <f t="shared" si="425"/>
        <v xml:space="preserve"> </v>
      </c>
    </row>
    <row r="106" spans="1:125" s="13" customFormat="1" ht="15.75" customHeight="1" outlineLevel="1" x14ac:dyDescent="0.25">
      <c r="A106" s="12">
        <f t="shared" si="424"/>
        <v>86</v>
      </c>
      <c r="B106" s="6" t="s">
        <v>26</v>
      </c>
      <c r="C106" s="17">
        <v>1082000.48</v>
      </c>
      <c r="D106" s="17">
        <v>978888.7</v>
      </c>
      <c r="E106" s="17">
        <v>1454683.45</v>
      </c>
      <c r="F106" s="18">
        <f t="shared" si="422"/>
        <v>0.90470264856074734</v>
      </c>
      <c r="G106" s="18">
        <f t="shared" si="421"/>
        <v>0.67292213986486205</v>
      </c>
      <c r="H106" s="11">
        <v>955900.48</v>
      </c>
      <c r="I106" s="11">
        <v>849225.43</v>
      </c>
      <c r="J106" s="11">
        <v>1310760.93</v>
      </c>
      <c r="K106" s="18">
        <f t="shared" si="401"/>
        <v>0.88840360243359229</v>
      </c>
      <c r="L106" s="18">
        <f t="shared" si="247"/>
        <v>0.64788735349321103</v>
      </c>
      <c r="M106" s="22">
        <v>210900.48000000001</v>
      </c>
      <c r="N106" s="22">
        <v>213855.42</v>
      </c>
      <c r="O106" s="22">
        <v>154988.92000000001</v>
      </c>
      <c r="P106" s="18">
        <f t="shared" si="402"/>
        <v>1.0140110634172099</v>
      </c>
      <c r="Q106" s="18">
        <f t="shared" si="249"/>
        <v>1.3798110213297827</v>
      </c>
      <c r="R106" s="22">
        <v>0</v>
      </c>
      <c r="S106" s="22">
        <v>0</v>
      </c>
      <c r="T106" s="22">
        <v>0</v>
      </c>
      <c r="U106" s="18" t="str">
        <f t="shared" si="403"/>
        <v xml:space="preserve"> </v>
      </c>
      <c r="V106" s="18" t="str">
        <f t="shared" si="423"/>
        <v xml:space="preserve"> </v>
      </c>
      <c r="W106" s="22">
        <v>0</v>
      </c>
      <c r="X106" s="22">
        <v>0</v>
      </c>
      <c r="Y106" s="22">
        <v>207602.37</v>
      </c>
      <c r="Z106" s="18" t="str">
        <f t="shared" si="404"/>
        <v xml:space="preserve"> </v>
      </c>
      <c r="AA106" s="18">
        <f t="shared" si="253"/>
        <v>0</v>
      </c>
      <c r="AB106" s="22">
        <v>35000</v>
      </c>
      <c r="AC106" s="22">
        <v>40949.410000000003</v>
      </c>
      <c r="AD106" s="22">
        <v>33140.25</v>
      </c>
      <c r="AE106" s="18">
        <f t="shared" si="405"/>
        <v>1.169983142857143</v>
      </c>
      <c r="AF106" s="18">
        <f t="shared" si="255"/>
        <v>1.2356397432125588</v>
      </c>
      <c r="AG106" s="22">
        <v>710000</v>
      </c>
      <c r="AH106" s="22">
        <v>594420.6</v>
      </c>
      <c r="AI106" s="22">
        <v>915029.39</v>
      </c>
      <c r="AJ106" s="18">
        <f t="shared" si="406"/>
        <v>0.83721211267605633</v>
      </c>
      <c r="AK106" s="18">
        <f t="shared" si="257"/>
        <v>0.64961913409141969</v>
      </c>
      <c r="AL106" s="22">
        <v>0</v>
      </c>
      <c r="AM106" s="22">
        <v>0</v>
      </c>
      <c r="AN106" s="22">
        <v>0</v>
      </c>
      <c r="AO106" s="18" t="str">
        <f t="shared" si="388"/>
        <v xml:space="preserve"> </v>
      </c>
      <c r="AP106" s="18" t="str">
        <f>IF(AM106=0," ",IF(AM106/AN106*100&gt;200,"св.200",AM106/AN106))</f>
        <v xml:space="preserve"> </v>
      </c>
      <c r="AQ106" s="7">
        <v>126100</v>
      </c>
      <c r="AR106" s="7">
        <v>129663.27</v>
      </c>
      <c r="AS106" s="7">
        <v>143922.51999999999</v>
      </c>
      <c r="AT106" s="18">
        <f t="shared" si="407"/>
        <v>1.0282574940523395</v>
      </c>
      <c r="AU106" s="18">
        <f t="shared" si="260"/>
        <v>0.90092412222909946</v>
      </c>
      <c r="AV106" s="22">
        <v>0</v>
      </c>
      <c r="AW106" s="22">
        <v>0</v>
      </c>
      <c r="AX106" s="22">
        <v>0</v>
      </c>
      <c r="AY106" s="18" t="str">
        <f t="shared" si="408"/>
        <v xml:space="preserve"> </v>
      </c>
      <c r="AZ106" s="18" t="str">
        <f t="shared" si="262"/>
        <v xml:space="preserve"> </v>
      </c>
      <c r="BA106" s="22">
        <v>56100</v>
      </c>
      <c r="BB106" s="22">
        <v>56086.33</v>
      </c>
      <c r="BC106" s="22">
        <v>63399.54</v>
      </c>
      <c r="BD106" s="18">
        <f t="shared" si="263"/>
        <v>0.99975632798573977</v>
      </c>
      <c r="BE106" s="18">
        <f t="shared" si="264"/>
        <v>0.88464884760993534</v>
      </c>
      <c r="BF106" s="22">
        <v>0</v>
      </c>
      <c r="BG106" s="22">
        <v>0</v>
      </c>
      <c r="BH106" s="22"/>
      <c r="BI106" s="18" t="str">
        <f t="shared" si="409"/>
        <v xml:space="preserve"> </v>
      </c>
      <c r="BJ106" s="18" t="str">
        <f t="shared" si="266"/>
        <v xml:space="preserve"> </v>
      </c>
      <c r="BK106" s="22">
        <v>0</v>
      </c>
      <c r="BL106" s="22">
        <v>0</v>
      </c>
      <c r="BM106" s="22"/>
      <c r="BN106" s="18" t="str">
        <f t="shared" si="387"/>
        <v xml:space="preserve"> </v>
      </c>
      <c r="BO106" s="18" t="str">
        <f t="shared" si="268"/>
        <v xml:space="preserve"> </v>
      </c>
      <c r="BP106" s="22">
        <v>0</v>
      </c>
      <c r="BQ106" s="22">
        <v>0</v>
      </c>
      <c r="BR106" s="22"/>
      <c r="BS106" s="18" t="str">
        <f t="shared" si="410"/>
        <v xml:space="preserve"> </v>
      </c>
      <c r="BT106" s="18" t="str">
        <f t="shared" si="270"/>
        <v xml:space="preserve"> </v>
      </c>
      <c r="BU106" s="22">
        <v>70000</v>
      </c>
      <c r="BV106" s="22">
        <v>73576.94</v>
      </c>
      <c r="BW106" s="22">
        <v>80522.98</v>
      </c>
      <c r="BX106" s="18">
        <f t="shared" si="394"/>
        <v>1.0510991428571428</v>
      </c>
      <c r="BY106" s="18">
        <f t="shared" si="272"/>
        <v>0.91373841355598129</v>
      </c>
      <c r="BZ106" s="22">
        <v>0</v>
      </c>
      <c r="CA106" s="22">
        <v>0</v>
      </c>
      <c r="CB106" s="22"/>
      <c r="CC106" s="18" t="str">
        <f t="shared" ref="CC106:CC133" si="426">IF(CA106&lt;=0," ",IF(BZ106&lt;=0," ",IF(CA106/BZ106*100&gt;200,"СВ.200",CA106/BZ106)))</f>
        <v xml:space="preserve"> </v>
      </c>
      <c r="CD106" s="18" t="str">
        <f t="shared" si="273"/>
        <v xml:space="preserve"> </v>
      </c>
      <c r="CE106" s="17">
        <v>0</v>
      </c>
      <c r="CF106" s="17">
        <v>0</v>
      </c>
      <c r="CG106" s="17">
        <v>0</v>
      </c>
      <c r="CH106" s="18" t="str">
        <f t="shared" si="274"/>
        <v xml:space="preserve"> </v>
      </c>
      <c r="CI106" s="18" t="str">
        <f t="shared" si="289"/>
        <v xml:space="preserve"> </v>
      </c>
      <c r="CJ106" s="22">
        <v>0</v>
      </c>
      <c r="CK106" s="22">
        <v>0</v>
      </c>
      <c r="CL106" s="22"/>
      <c r="CM106" s="18" t="str">
        <f t="shared" si="275"/>
        <v xml:space="preserve"> </v>
      </c>
      <c r="CN106" s="18" t="str">
        <f t="shared" si="290"/>
        <v xml:space="preserve"> </v>
      </c>
      <c r="CO106" s="22">
        <v>0</v>
      </c>
      <c r="CP106" s="22">
        <v>0</v>
      </c>
      <c r="CQ106" s="22"/>
      <c r="CR106" s="18" t="str">
        <f t="shared" si="276"/>
        <v xml:space="preserve"> </v>
      </c>
      <c r="CS106" s="18" t="str">
        <f t="shared" si="277"/>
        <v xml:space="preserve"> </v>
      </c>
      <c r="CT106" s="22">
        <v>0</v>
      </c>
      <c r="CU106" s="22">
        <v>0</v>
      </c>
      <c r="CV106" s="22"/>
      <c r="CW106" s="18" t="str">
        <f t="shared" si="291"/>
        <v xml:space="preserve"> </v>
      </c>
      <c r="CX106" s="18" t="str">
        <f t="shared" si="292"/>
        <v xml:space="preserve"> </v>
      </c>
      <c r="CY106" s="22">
        <v>0</v>
      </c>
      <c r="CZ106" s="22">
        <v>0</v>
      </c>
      <c r="DA106" s="22"/>
      <c r="DB106" s="18" t="str">
        <f t="shared" si="411"/>
        <v xml:space="preserve"> </v>
      </c>
      <c r="DC106" s="18" t="str">
        <f t="shared" si="279"/>
        <v xml:space="preserve"> </v>
      </c>
      <c r="DD106" s="22">
        <v>0</v>
      </c>
      <c r="DE106" s="22">
        <v>0</v>
      </c>
      <c r="DF106" s="22"/>
      <c r="DG106" s="18" t="str">
        <f t="shared" si="412"/>
        <v xml:space="preserve"> </v>
      </c>
      <c r="DH106" s="18" t="str">
        <f t="shared" si="281"/>
        <v xml:space="preserve"> </v>
      </c>
      <c r="DI106" s="22">
        <v>0</v>
      </c>
      <c r="DJ106" s="22"/>
      <c r="DK106" s="18" t="str">
        <f t="shared" si="282"/>
        <v xml:space="preserve"> </v>
      </c>
      <c r="DL106" s="22">
        <v>0</v>
      </c>
      <c r="DM106" s="22">
        <v>0</v>
      </c>
      <c r="DN106" s="22"/>
      <c r="DO106" s="18" t="str">
        <f t="shared" si="413"/>
        <v xml:space="preserve"> </v>
      </c>
      <c r="DP106" s="18" t="str">
        <f t="shared" si="284"/>
        <v xml:space="preserve"> </v>
      </c>
      <c r="DQ106" s="38">
        <v>0</v>
      </c>
      <c r="DR106" s="38">
        <v>0</v>
      </c>
      <c r="DS106" s="22"/>
      <c r="DT106" s="18" t="str">
        <f t="shared" si="384"/>
        <v xml:space="preserve"> </v>
      </c>
      <c r="DU106" s="18" t="str">
        <f t="shared" si="425"/>
        <v xml:space="preserve"> </v>
      </c>
    </row>
    <row r="107" spans="1:125" s="54" customFormat="1" ht="15.75" x14ac:dyDescent="0.2">
      <c r="A107" s="48"/>
      <c r="B107" s="49" t="s">
        <v>151</v>
      </c>
      <c r="C107" s="55">
        <f>SUM(C108:C113)</f>
        <v>22471521.359999999</v>
      </c>
      <c r="D107" s="55">
        <f t="shared" ref="D107" si="427">SUM(D108:D113)</f>
        <v>23752587.18</v>
      </c>
      <c r="E107" s="55">
        <v>19583092.609999999</v>
      </c>
      <c r="F107" s="51">
        <f t="shared" si="422"/>
        <v>1.0570084152059387</v>
      </c>
      <c r="G107" s="51">
        <f t="shared" si="421"/>
        <v>1.2129129782019654</v>
      </c>
      <c r="H107" s="50">
        <v>19473967.640000001</v>
      </c>
      <c r="I107" s="50">
        <v>20234467.5</v>
      </c>
      <c r="J107" s="50">
        <v>18115354.390000001</v>
      </c>
      <c r="K107" s="51">
        <f t="shared" si="401"/>
        <v>1.039052127129857</v>
      </c>
      <c r="L107" s="51">
        <f t="shared" si="247"/>
        <v>1.1169788381931842</v>
      </c>
      <c r="M107" s="50">
        <f>SUM(M108:M113)</f>
        <v>9102399.4199999999</v>
      </c>
      <c r="N107" s="50">
        <v>9181639.8900000006</v>
      </c>
      <c r="O107" s="50">
        <v>8604329.0099999998</v>
      </c>
      <c r="P107" s="51">
        <f t="shared" si="402"/>
        <v>1.0087054485684173</v>
      </c>
      <c r="Q107" s="51">
        <f t="shared" si="249"/>
        <v>1.0670953980640496</v>
      </c>
      <c r="R107" s="50">
        <f>SUM(R108:R113)</f>
        <v>1573577.5</v>
      </c>
      <c r="S107" s="50">
        <f>SUM(S108:S113)</f>
        <v>1815811</v>
      </c>
      <c r="T107" s="50">
        <f>SUM(T108:T113)</f>
        <v>1535230.04</v>
      </c>
      <c r="U107" s="51">
        <f t="shared" si="403"/>
        <v>1.1539380805838924</v>
      </c>
      <c r="V107" s="51">
        <f t="shared" si="251"/>
        <v>1.1827615097995345</v>
      </c>
      <c r="W107" s="50">
        <f>SUM(W108:W113)</f>
        <v>324100</v>
      </c>
      <c r="X107" s="50">
        <f>SUM(X108:X113)</f>
        <v>324112.42</v>
      </c>
      <c r="Y107" s="50">
        <v>186767.52</v>
      </c>
      <c r="Z107" s="51">
        <f t="shared" si="404"/>
        <v>1.000038321505708</v>
      </c>
      <c r="AA107" s="51">
        <f t="shared" si="253"/>
        <v>1.7353789352666888</v>
      </c>
      <c r="AB107" s="50">
        <v>1049366.54</v>
      </c>
      <c r="AC107" s="50">
        <v>1295470.1000000001</v>
      </c>
      <c r="AD107" s="50">
        <f>SUM(AD108:AD113)</f>
        <v>1271746.68</v>
      </c>
      <c r="AE107" s="51">
        <f t="shared" si="405"/>
        <v>1.2345258311743006</v>
      </c>
      <c r="AF107" s="51">
        <f t="shared" si="255"/>
        <v>1.0186542024233947</v>
      </c>
      <c r="AG107" s="50">
        <v>7424524.1799999997</v>
      </c>
      <c r="AH107" s="50">
        <v>7617434.0899999999</v>
      </c>
      <c r="AI107" s="50">
        <f>SUM(AI108:AI113)</f>
        <v>6517281.1400000006</v>
      </c>
      <c r="AJ107" s="51">
        <f t="shared" si="406"/>
        <v>1.0259827977285947</v>
      </c>
      <c r="AK107" s="51">
        <f t="shared" si="257"/>
        <v>1.1688055074450876</v>
      </c>
      <c r="AL107" s="50">
        <v>0</v>
      </c>
      <c r="AM107" s="50">
        <v>0</v>
      </c>
      <c r="AN107" s="50">
        <f>SUM(AN108:AN113)</f>
        <v>0</v>
      </c>
      <c r="AO107" s="51" t="str">
        <f t="shared" si="388"/>
        <v xml:space="preserve"> </v>
      </c>
      <c r="AP107" s="51" t="str">
        <f t="shared" si="258"/>
        <v xml:space="preserve"> </v>
      </c>
      <c r="AQ107" s="50">
        <v>2997553.7199999997</v>
      </c>
      <c r="AR107" s="50">
        <v>3518119.6799999997</v>
      </c>
      <c r="AS107" s="50">
        <v>1467738.2200000002</v>
      </c>
      <c r="AT107" s="51">
        <f t="shared" si="407"/>
        <v>1.1736635965943589</v>
      </c>
      <c r="AU107" s="51" t="str">
        <f t="shared" si="260"/>
        <v>св.200</v>
      </c>
      <c r="AV107" s="50">
        <v>337480</v>
      </c>
      <c r="AW107" s="50">
        <v>512534.91</v>
      </c>
      <c r="AX107" s="50">
        <v>453682.78</v>
      </c>
      <c r="AY107" s="51">
        <f t="shared" si="408"/>
        <v>1.5187119533009363</v>
      </c>
      <c r="AZ107" s="51">
        <f t="shared" si="262"/>
        <v>1.1297208811848665</v>
      </c>
      <c r="BA107" s="50">
        <v>17249.580000000002</v>
      </c>
      <c r="BB107" s="50">
        <v>17249.580000000002</v>
      </c>
      <c r="BC107" s="50">
        <v>6358.97</v>
      </c>
      <c r="BD107" s="51">
        <f t="shared" si="263"/>
        <v>1</v>
      </c>
      <c r="BE107" s="51" t="str">
        <f t="shared" si="264"/>
        <v>св.200</v>
      </c>
      <c r="BF107" s="50">
        <v>435573.20999999996</v>
      </c>
      <c r="BG107" s="50">
        <v>467432.94999999995</v>
      </c>
      <c r="BH107" s="50">
        <v>464964.88</v>
      </c>
      <c r="BI107" s="51">
        <f t="shared" si="409"/>
        <v>1.0731443974710932</v>
      </c>
      <c r="BJ107" s="51">
        <f t="shared" si="266"/>
        <v>1.0053080783219583</v>
      </c>
      <c r="BK107" s="50">
        <v>0</v>
      </c>
      <c r="BL107" s="50">
        <v>0</v>
      </c>
      <c r="BM107" s="50">
        <v>0</v>
      </c>
      <c r="BN107" s="51" t="str">
        <f t="shared" si="387"/>
        <v xml:space="preserve"> </v>
      </c>
      <c r="BO107" s="51" t="str">
        <f t="shared" si="268"/>
        <v xml:space="preserve"> </v>
      </c>
      <c r="BP107" s="50">
        <v>0</v>
      </c>
      <c r="BQ107" s="50">
        <v>0</v>
      </c>
      <c r="BR107" s="50">
        <v>0</v>
      </c>
      <c r="BS107" s="51" t="str">
        <f t="shared" si="410"/>
        <v xml:space="preserve"> </v>
      </c>
      <c r="BT107" s="51" t="str">
        <f t="shared" si="270"/>
        <v xml:space="preserve"> </v>
      </c>
      <c r="BU107" s="50">
        <v>135500</v>
      </c>
      <c r="BV107" s="50">
        <v>151081.25</v>
      </c>
      <c r="BW107" s="50">
        <v>0</v>
      </c>
      <c r="BX107" s="51">
        <f t="shared" si="394"/>
        <v>1.114990774907749</v>
      </c>
      <c r="BY107" s="51" t="str">
        <f t="shared" si="272"/>
        <v xml:space="preserve"> </v>
      </c>
      <c r="BZ107" s="50">
        <v>1149657.3400000001</v>
      </c>
      <c r="CA107" s="50">
        <v>1083912</v>
      </c>
      <c r="CB107" s="50">
        <v>288923</v>
      </c>
      <c r="CC107" s="51">
        <f t="shared" si="426"/>
        <v>0.94281309942317237</v>
      </c>
      <c r="CD107" s="51" t="str">
        <f>IF(CA107=0," ",IF(CA107/CB107*100&gt;200,"св.200",CA107/CB107))</f>
        <v>св.200</v>
      </c>
      <c r="CE107" s="55">
        <v>207200</v>
      </c>
      <c r="CF107" s="55">
        <v>571015.39999999991</v>
      </c>
      <c r="CG107" s="55">
        <v>161121.80000000002</v>
      </c>
      <c r="CH107" s="51" t="str">
        <f t="shared" si="274"/>
        <v>СВ.200</v>
      </c>
      <c r="CI107" s="51" t="str">
        <f>IF(CG107=0," ",IF(CF107/CG107*100&gt;200,"св.200",CF107/CG107))</f>
        <v>св.200</v>
      </c>
      <c r="CJ107" s="50">
        <v>207200</v>
      </c>
      <c r="CK107" s="50">
        <v>305485.18</v>
      </c>
      <c r="CL107" s="50">
        <v>157788.57</v>
      </c>
      <c r="CM107" s="51">
        <f t="shared" si="275"/>
        <v>1.4743493243243242</v>
      </c>
      <c r="CN107" s="51">
        <f t="shared" si="290"/>
        <v>1.9360412481081486</v>
      </c>
      <c r="CO107" s="50">
        <v>0</v>
      </c>
      <c r="CP107" s="50">
        <v>265530.21999999997</v>
      </c>
      <c r="CQ107" s="50">
        <v>3333.23</v>
      </c>
      <c r="CR107" s="51" t="str">
        <f t="shared" si="276"/>
        <v xml:space="preserve"> </v>
      </c>
      <c r="CS107" s="51" t="str">
        <f t="shared" si="277"/>
        <v>св.200</v>
      </c>
      <c r="CT107" s="50">
        <v>0</v>
      </c>
      <c r="CU107" s="50">
        <v>0</v>
      </c>
      <c r="CV107" s="50">
        <v>0</v>
      </c>
      <c r="CW107" s="53" t="str">
        <f t="shared" si="291"/>
        <v xml:space="preserve"> </v>
      </c>
      <c r="CX107" s="53" t="str">
        <f t="shared" si="292"/>
        <v xml:space="preserve"> </v>
      </c>
      <c r="CY107" s="50">
        <v>0</v>
      </c>
      <c r="CZ107" s="50">
        <v>0</v>
      </c>
      <c r="DA107" s="50">
        <v>0</v>
      </c>
      <c r="DB107" s="51" t="str">
        <f t="shared" si="411"/>
        <v xml:space="preserve"> </v>
      </c>
      <c r="DC107" s="51" t="str">
        <f t="shared" si="279"/>
        <v xml:space="preserve"> </v>
      </c>
      <c r="DD107" s="50">
        <v>0</v>
      </c>
      <c r="DE107" s="50">
        <v>0</v>
      </c>
      <c r="DF107" s="50">
        <v>0</v>
      </c>
      <c r="DG107" s="51" t="str">
        <f t="shared" si="412"/>
        <v xml:space="preserve"> </v>
      </c>
      <c r="DH107" s="51" t="str">
        <f t="shared" si="281"/>
        <v xml:space="preserve"> </v>
      </c>
      <c r="DI107" s="50">
        <v>0</v>
      </c>
      <c r="DJ107" s="50">
        <v>0</v>
      </c>
      <c r="DK107" s="51" t="str">
        <f t="shared" si="282"/>
        <v xml:space="preserve"> </v>
      </c>
      <c r="DL107" s="50">
        <v>619938.4</v>
      </c>
      <c r="DM107" s="50">
        <v>619938.4</v>
      </c>
      <c r="DN107" s="50">
        <v>0</v>
      </c>
      <c r="DO107" s="51">
        <f t="shared" si="413"/>
        <v>1</v>
      </c>
      <c r="DP107" s="51" t="e">
        <f t="shared" ref="DP107:DP112" si="428">IF(DM107=0," ",IF(DM107/DN107*100&gt;200,"св.200",DM107/DN107))</f>
        <v>#DIV/0!</v>
      </c>
      <c r="DQ107" s="50">
        <v>94955.19</v>
      </c>
      <c r="DR107" s="50">
        <v>94955.19</v>
      </c>
      <c r="DS107" s="50">
        <v>92686.79</v>
      </c>
      <c r="DT107" s="51">
        <f t="shared" si="384"/>
        <v>1</v>
      </c>
      <c r="DU107" s="51">
        <f t="shared" ref="DU107:DU112" si="429">IF(DR107=0," ",IF(DR107/DS107*100&gt;200,"св.200",DR107/DS107))</f>
        <v>1.0244738219977194</v>
      </c>
    </row>
    <row r="108" spans="1:125" s="13" customFormat="1" ht="15.75" customHeight="1" outlineLevel="1" x14ac:dyDescent="0.25">
      <c r="A108" s="12">
        <v>87</v>
      </c>
      <c r="B108" s="6" t="s">
        <v>13</v>
      </c>
      <c r="C108" s="17">
        <v>10787212.689999999</v>
      </c>
      <c r="D108" s="17">
        <v>11526946.199999999</v>
      </c>
      <c r="E108" s="17">
        <v>10278310.459999999</v>
      </c>
      <c r="F108" s="18">
        <f t="shared" si="422"/>
        <v>1.068575037060848</v>
      </c>
      <c r="G108" s="18">
        <f t="shared" si="421"/>
        <v>1.121482586545649</v>
      </c>
      <c r="H108" s="11">
        <v>9697577.5</v>
      </c>
      <c r="I108" s="11">
        <v>10116564.58</v>
      </c>
      <c r="J108" s="11">
        <v>9165301.1799999997</v>
      </c>
      <c r="K108" s="18">
        <f t="shared" si="401"/>
        <v>1.0432053345281334</v>
      </c>
      <c r="L108" s="18">
        <f t="shared" si="247"/>
        <v>1.1037896498235971</v>
      </c>
      <c r="M108" s="22">
        <v>6345000</v>
      </c>
      <c r="N108" s="22">
        <v>6481087.0300000003</v>
      </c>
      <c r="O108" s="22">
        <v>5862854.4800000004</v>
      </c>
      <c r="P108" s="18">
        <f t="shared" si="402"/>
        <v>1.0214479164696613</v>
      </c>
      <c r="Q108" s="18">
        <f t="shared" si="249"/>
        <v>1.1054490695801817</v>
      </c>
      <c r="R108" s="22">
        <v>1573577.5</v>
      </c>
      <c r="S108" s="22">
        <v>1815811</v>
      </c>
      <c r="T108" s="22">
        <v>1535230.04</v>
      </c>
      <c r="U108" s="18">
        <f t="shared" si="403"/>
        <v>1.1539380805838924</v>
      </c>
      <c r="V108" s="18">
        <f t="shared" si="251"/>
        <v>1.1827615097995345</v>
      </c>
      <c r="W108" s="22">
        <v>49000</v>
      </c>
      <c r="X108" s="22">
        <v>49105.27</v>
      </c>
      <c r="Y108" s="22">
        <v>57103.4</v>
      </c>
      <c r="Z108" s="18">
        <f t="shared" si="404"/>
        <v>1.0021483673469387</v>
      </c>
      <c r="AA108" s="18">
        <f t="shared" si="253"/>
        <v>0.859936010815468</v>
      </c>
      <c r="AB108" s="22">
        <v>400000</v>
      </c>
      <c r="AC108" s="22">
        <v>357611.29</v>
      </c>
      <c r="AD108" s="22">
        <v>392552.66</v>
      </c>
      <c r="AE108" s="18">
        <f t="shared" si="405"/>
        <v>0.8940282249999999</v>
      </c>
      <c r="AF108" s="18">
        <f t="shared" si="255"/>
        <v>0.91098934344248239</v>
      </c>
      <c r="AG108" s="22">
        <v>1330000</v>
      </c>
      <c r="AH108" s="22">
        <v>1412949.99</v>
      </c>
      <c r="AI108" s="22">
        <v>1317560.6000000001</v>
      </c>
      <c r="AJ108" s="18">
        <f t="shared" si="406"/>
        <v>1.0623684135338345</v>
      </c>
      <c r="AK108" s="18">
        <f>IF(AH108&lt;=0," ",IF(AH108/AI108*100&gt;200,"св.200",AH108/AI108))</f>
        <v>1.0723984839862393</v>
      </c>
      <c r="AL108" s="22">
        <v>0</v>
      </c>
      <c r="AM108" s="22">
        <v>0</v>
      </c>
      <c r="AN108" s="22">
        <v>0</v>
      </c>
      <c r="AO108" s="18" t="str">
        <f t="shared" si="388"/>
        <v xml:space="preserve"> </v>
      </c>
      <c r="AP108" s="18" t="str">
        <f t="shared" si="258"/>
        <v xml:space="preserve"> </v>
      </c>
      <c r="AQ108" s="7">
        <v>1089635.19</v>
      </c>
      <c r="AR108" s="7">
        <v>1410381.6199999999</v>
      </c>
      <c r="AS108" s="7">
        <v>1113009.28</v>
      </c>
      <c r="AT108" s="18">
        <f t="shared" si="407"/>
        <v>1.2943612990325688</v>
      </c>
      <c r="AU108" s="18">
        <f t="shared" si="260"/>
        <v>1.2671786707834096</v>
      </c>
      <c r="AV108" s="22">
        <v>337480</v>
      </c>
      <c r="AW108" s="22">
        <v>512534.91</v>
      </c>
      <c r="AX108" s="22">
        <v>453682.78</v>
      </c>
      <c r="AY108" s="18">
        <f t="shared" si="408"/>
        <v>1.5187119533009363</v>
      </c>
      <c r="AZ108" s="18">
        <f t="shared" si="262"/>
        <v>1.1297208811848665</v>
      </c>
      <c r="BA108" s="22">
        <v>0</v>
      </c>
      <c r="BB108" s="22">
        <v>0</v>
      </c>
      <c r="BC108" s="22"/>
      <c r="BD108" s="18" t="str">
        <f t="shared" si="263"/>
        <v xml:space="preserve"> </v>
      </c>
      <c r="BE108" s="18" t="str">
        <f t="shared" si="264"/>
        <v xml:space="preserve"> </v>
      </c>
      <c r="BF108" s="22">
        <v>275000</v>
      </c>
      <c r="BG108" s="22">
        <v>306859.74</v>
      </c>
      <c r="BH108" s="22">
        <v>322726.14</v>
      </c>
      <c r="BI108" s="18">
        <f t="shared" si="409"/>
        <v>1.1158535999999999</v>
      </c>
      <c r="BJ108" s="18">
        <f t="shared" si="266"/>
        <v>0.95083633448471194</v>
      </c>
      <c r="BK108" s="22">
        <v>0</v>
      </c>
      <c r="BL108" s="22">
        <v>0</v>
      </c>
      <c r="BM108" s="22"/>
      <c r="BN108" s="18"/>
      <c r="BO108" s="18" t="str">
        <f t="shared" si="268"/>
        <v xml:space="preserve"> </v>
      </c>
      <c r="BP108" s="22">
        <v>0</v>
      </c>
      <c r="BQ108" s="22">
        <v>0</v>
      </c>
      <c r="BR108" s="22"/>
      <c r="BS108" s="18" t="str">
        <f t="shared" si="410"/>
        <v xml:space="preserve"> </v>
      </c>
      <c r="BT108" s="18" t="str">
        <f t="shared" si="270"/>
        <v xml:space="preserve"> </v>
      </c>
      <c r="BU108" s="22">
        <v>100000</v>
      </c>
      <c r="BV108" s="22">
        <v>115546.6</v>
      </c>
      <c r="BW108" s="22"/>
      <c r="BX108" s="18">
        <f t="shared" si="394"/>
        <v>1.1554660000000001</v>
      </c>
      <c r="BY108" s="18" t="str">
        <f t="shared" si="272"/>
        <v xml:space="preserve"> </v>
      </c>
      <c r="BZ108" s="22">
        <v>75000</v>
      </c>
      <c r="CA108" s="22">
        <v>75000</v>
      </c>
      <c r="CB108" s="22">
        <v>86125</v>
      </c>
      <c r="CC108" s="18">
        <f t="shared" si="426"/>
        <v>1</v>
      </c>
      <c r="CD108" s="18">
        <f t="shared" si="273"/>
        <v>0.8708272859216255</v>
      </c>
      <c r="CE108" s="17">
        <v>207200</v>
      </c>
      <c r="CF108" s="17">
        <v>305485.18</v>
      </c>
      <c r="CG108" s="17">
        <v>157788.57</v>
      </c>
      <c r="CH108" s="18">
        <f t="shared" ref="CH108:CH116" si="430">IF(CF108&lt;=0," ",IF(CE108&lt;=0," ",IF(CF108/CE108*100&gt;200,"СВ.200",CF108/CE108)))</f>
        <v>1.4743493243243242</v>
      </c>
      <c r="CI108" s="18">
        <f t="shared" si="289"/>
        <v>1.9360412481081486</v>
      </c>
      <c r="CJ108" s="22">
        <v>207200</v>
      </c>
      <c r="CK108" s="22">
        <v>305485.18</v>
      </c>
      <c r="CL108" s="22">
        <v>157788.57</v>
      </c>
      <c r="CM108" s="18">
        <f t="shared" si="275"/>
        <v>1.4743493243243242</v>
      </c>
      <c r="CN108" s="18">
        <f t="shared" si="290"/>
        <v>1.9360412481081486</v>
      </c>
      <c r="CO108" s="22">
        <v>0</v>
      </c>
      <c r="CP108" s="22">
        <v>0</v>
      </c>
      <c r="CQ108" s="22"/>
      <c r="CR108" s="18" t="str">
        <f t="shared" si="276"/>
        <v xml:space="preserve"> </v>
      </c>
      <c r="CS108" s="18" t="str">
        <f t="shared" si="277"/>
        <v xml:space="preserve"> </v>
      </c>
      <c r="CT108" s="22">
        <v>0</v>
      </c>
      <c r="CU108" s="22">
        <v>0</v>
      </c>
      <c r="CV108" s="22"/>
      <c r="CW108" s="18" t="str">
        <f t="shared" si="291"/>
        <v xml:space="preserve"> </v>
      </c>
      <c r="CX108" s="18" t="str">
        <f t="shared" si="292"/>
        <v xml:space="preserve"> </v>
      </c>
      <c r="CY108" s="22">
        <v>0</v>
      </c>
      <c r="CZ108" s="22">
        <v>0</v>
      </c>
      <c r="DA108" s="22"/>
      <c r="DB108" s="18" t="str">
        <f t="shared" si="411"/>
        <v xml:space="preserve"> </v>
      </c>
      <c r="DC108" s="18" t="str">
        <f t="shared" si="279"/>
        <v xml:space="preserve"> </v>
      </c>
      <c r="DD108" s="22">
        <v>0</v>
      </c>
      <c r="DE108" s="22">
        <v>0</v>
      </c>
      <c r="DF108" s="22"/>
      <c r="DG108" s="18" t="str">
        <f t="shared" si="412"/>
        <v xml:space="preserve"> </v>
      </c>
      <c r="DH108" s="18" t="str">
        <f t="shared" si="281"/>
        <v xml:space="preserve"> </v>
      </c>
      <c r="DI108" s="22">
        <v>0</v>
      </c>
      <c r="DJ108" s="22"/>
      <c r="DK108" s="18" t="str">
        <f>IF(DJ108=0," ",IF(DI108/DJ108*100&gt;200,"св.200",DI108/DJ108))</f>
        <v xml:space="preserve"> </v>
      </c>
      <c r="DL108" s="22">
        <v>0</v>
      </c>
      <c r="DM108" s="22">
        <v>0</v>
      </c>
      <c r="DN108" s="22"/>
      <c r="DO108" s="18" t="str">
        <f t="shared" si="413"/>
        <v xml:space="preserve"> </v>
      </c>
      <c r="DP108" s="18" t="str">
        <f t="shared" si="428"/>
        <v xml:space="preserve"> </v>
      </c>
      <c r="DQ108" s="38">
        <v>94955.19</v>
      </c>
      <c r="DR108" s="38">
        <v>94955.19</v>
      </c>
      <c r="DS108" s="22">
        <v>92686.79</v>
      </c>
      <c r="DT108" s="18">
        <f t="shared" si="384"/>
        <v>1</v>
      </c>
      <c r="DU108" s="18"/>
    </row>
    <row r="109" spans="1:125" s="13" customFormat="1" ht="16.5" customHeight="1" outlineLevel="1" x14ac:dyDescent="0.25">
      <c r="A109" s="12">
        <f>A108+1</f>
        <v>88</v>
      </c>
      <c r="B109" s="6" t="s">
        <v>20</v>
      </c>
      <c r="C109" s="17">
        <v>2939803.76</v>
      </c>
      <c r="D109" s="17">
        <v>3458548.45</v>
      </c>
      <c r="E109" s="17">
        <v>2664116.33</v>
      </c>
      <c r="F109" s="18">
        <f t="shared" si="422"/>
        <v>1.1764555502167262</v>
      </c>
      <c r="G109" s="18">
        <f t="shared" si="421"/>
        <v>1.2981972337521763</v>
      </c>
      <c r="H109" s="11">
        <v>2421891.7599999998</v>
      </c>
      <c r="I109" s="11">
        <v>2675106.23</v>
      </c>
      <c r="J109" s="11">
        <v>2660783.1</v>
      </c>
      <c r="K109" s="18">
        <f t="shared" si="401"/>
        <v>1.104552347954642</v>
      </c>
      <c r="L109" s="18">
        <f t="shared" si="247"/>
        <v>1.005383050576351</v>
      </c>
      <c r="M109" s="22">
        <v>967589.63</v>
      </c>
      <c r="N109" s="22">
        <v>952730.23</v>
      </c>
      <c r="O109" s="22">
        <v>882022.53</v>
      </c>
      <c r="P109" s="18">
        <f t="shared" si="402"/>
        <v>0.98464286972567072</v>
      </c>
      <c r="Q109" s="18">
        <f t="shared" si="249"/>
        <v>1.0801654125547109</v>
      </c>
      <c r="R109" s="22">
        <v>0</v>
      </c>
      <c r="S109" s="22">
        <v>0</v>
      </c>
      <c r="T109" s="22">
        <v>0</v>
      </c>
      <c r="U109" s="18" t="str">
        <f t="shared" si="403"/>
        <v xml:space="preserve"> </v>
      </c>
      <c r="V109" s="18" t="str">
        <f t="shared" ref="V109:V113" si="431">IF(S109=0," ",IF(S109/T109*100&gt;200,"св.200",S109/T109))</f>
        <v xml:space="preserve"> </v>
      </c>
      <c r="W109" s="22">
        <v>54302.13</v>
      </c>
      <c r="X109" s="22">
        <v>54283.8</v>
      </c>
      <c r="Y109" s="22">
        <v>19545</v>
      </c>
      <c r="Z109" s="18">
        <f t="shared" si="404"/>
        <v>0.99966244418036654</v>
      </c>
      <c r="AA109" s="18" t="str">
        <f t="shared" si="253"/>
        <v>св.200</v>
      </c>
      <c r="AB109" s="22">
        <v>100000</v>
      </c>
      <c r="AC109" s="22">
        <v>374002.78</v>
      </c>
      <c r="AD109" s="22">
        <v>379753.27</v>
      </c>
      <c r="AE109" s="18" t="str">
        <f t="shared" si="405"/>
        <v>СВ.200</v>
      </c>
      <c r="AF109" s="18">
        <f t="shared" si="255"/>
        <v>0.98485729958296342</v>
      </c>
      <c r="AG109" s="22">
        <v>1300000</v>
      </c>
      <c r="AH109" s="22">
        <v>1294089.42</v>
      </c>
      <c r="AI109" s="22">
        <v>1379462.3</v>
      </c>
      <c r="AJ109" s="18">
        <f>IF(AH109&lt;=0," ",IF(AG109&lt;=0," ",IF(AH109/AG109*100&gt;200,"СВ.200",AH109/AG109)))</f>
        <v>0.99545339999999993</v>
      </c>
      <c r="AK109" s="18">
        <f t="shared" si="257"/>
        <v>0.93811148010351564</v>
      </c>
      <c r="AL109" s="22">
        <v>0</v>
      </c>
      <c r="AM109" s="22">
        <v>0</v>
      </c>
      <c r="AN109" s="22">
        <v>0</v>
      </c>
      <c r="AO109" s="18" t="str">
        <f t="shared" si="388"/>
        <v xml:space="preserve"> </v>
      </c>
      <c r="AP109" s="18" t="str">
        <f t="shared" si="258"/>
        <v xml:space="preserve"> </v>
      </c>
      <c r="AQ109" s="7">
        <v>517912</v>
      </c>
      <c r="AR109" s="7">
        <v>783442.22</v>
      </c>
      <c r="AS109" s="7">
        <v>3333.23</v>
      </c>
      <c r="AT109" s="18">
        <f t="shared" si="407"/>
        <v>1.5126937008603778</v>
      </c>
      <c r="AU109" s="18" t="str">
        <f>IF(AR109=0," ",IF(AR109/AS109*100&gt;200,"св.200",AR109/AS109))</f>
        <v>св.200</v>
      </c>
      <c r="AV109" s="22">
        <v>0</v>
      </c>
      <c r="AW109" s="22">
        <v>0</v>
      </c>
      <c r="AX109" s="22">
        <v>0</v>
      </c>
      <c r="AY109" s="18" t="str">
        <f t="shared" si="408"/>
        <v xml:space="preserve"> </v>
      </c>
      <c r="AZ109" s="18" t="str">
        <f t="shared" si="262"/>
        <v xml:space="preserve"> </v>
      </c>
      <c r="BA109" s="22">
        <v>0</v>
      </c>
      <c r="BB109" s="22">
        <v>0</v>
      </c>
      <c r="BC109" s="22"/>
      <c r="BD109" s="18" t="str">
        <f t="shared" si="263"/>
        <v xml:space="preserve"> </v>
      </c>
      <c r="BE109" s="18" t="str">
        <f t="shared" si="264"/>
        <v xml:space="preserve"> </v>
      </c>
      <c r="BF109" s="22">
        <v>0</v>
      </c>
      <c r="BG109" s="22">
        <v>0</v>
      </c>
      <c r="BH109" s="22"/>
      <c r="BI109" s="18" t="str">
        <f t="shared" si="409"/>
        <v xml:space="preserve"> </v>
      </c>
      <c r="BJ109" s="18" t="str">
        <f>IF(BG109=0," ",IF(BG109/BH109*100&gt;200,"св.200",BG109/BH109))</f>
        <v xml:space="preserve"> </v>
      </c>
      <c r="BK109" s="22">
        <v>0</v>
      </c>
      <c r="BL109" s="22">
        <v>0</v>
      </c>
      <c r="BM109" s="22"/>
      <c r="BN109" s="18"/>
      <c r="BO109" s="18" t="str">
        <f t="shared" si="268"/>
        <v xml:space="preserve"> </v>
      </c>
      <c r="BP109" s="22">
        <v>0</v>
      </c>
      <c r="BQ109" s="22">
        <v>0</v>
      </c>
      <c r="BR109" s="22"/>
      <c r="BS109" s="18" t="str">
        <f t="shared" si="410"/>
        <v xml:space="preserve"> </v>
      </c>
      <c r="BT109" s="18" t="str">
        <f t="shared" si="270"/>
        <v xml:space="preserve"> </v>
      </c>
      <c r="BU109" s="22">
        <v>0</v>
      </c>
      <c r="BV109" s="22">
        <v>0</v>
      </c>
      <c r="BW109" s="22"/>
      <c r="BX109" s="18" t="str">
        <f t="shared" si="394"/>
        <v xml:space="preserve"> </v>
      </c>
      <c r="BY109" s="18" t="str">
        <f t="shared" si="272"/>
        <v xml:space="preserve"> </v>
      </c>
      <c r="BZ109" s="22">
        <v>517912</v>
      </c>
      <c r="CA109" s="22">
        <v>517912</v>
      </c>
      <c r="CB109" s="22"/>
      <c r="CC109" s="18">
        <f t="shared" si="426"/>
        <v>1</v>
      </c>
      <c r="CD109" s="18" t="str">
        <f t="shared" si="273"/>
        <v xml:space="preserve"> </v>
      </c>
      <c r="CE109" s="17">
        <v>0</v>
      </c>
      <c r="CF109" s="17">
        <v>265530.21999999997</v>
      </c>
      <c r="CG109" s="17">
        <v>3333.23</v>
      </c>
      <c r="CH109" s="18" t="str">
        <f t="shared" si="430"/>
        <v xml:space="preserve"> </v>
      </c>
      <c r="CI109" s="18" t="str">
        <f t="shared" si="289"/>
        <v>св.200</v>
      </c>
      <c r="CJ109" s="22">
        <v>0</v>
      </c>
      <c r="CK109" s="22">
        <v>0</v>
      </c>
      <c r="CL109" s="22"/>
      <c r="CM109" s="18" t="str">
        <f t="shared" si="275"/>
        <v xml:space="preserve"> </v>
      </c>
      <c r="CN109" s="18" t="str">
        <f t="shared" si="290"/>
        <v xml:space="preserve"> </v>
      </c>
      <c r="CO109" s="22">
        <v>0</v>
      </c>
      <c r="CP109" s="22">
        <v>265530.21999999997</v>
      </c>
      <c r="CQ109" s="22">
        <v>3333.23</v>
      </c>
      <c r="CR109" s="18" t="str">
        <f t="shared" si="276"/>
        <v xml:space="preserve"> </v>
      </c>
      <c r="CS109" s="18" t="str">
        <f t="shared" si="277"/>
        <v>св.200</v>
      </c>
      <c r="CT109" s="22">
        <v>0</v>
      </c>
      <c r="CU109" s="22">
        <v>0</v>
      </c>
      <c r="CV109" s="22"/>
      <c r="CW109" s="18" t="str">
        <f t="shared" si="291"/>
        <v xml:space="preserve"> </v>
      </c>
      <c r="CX109" s="18" t="str">
        <f t="shared" si="292"/>
        <v xml:space="preserve"> </v>
      </c>
      <c r="CY109" s="22">
        <v>0</v>
      </c>
      <c r="CZ109" s="22">
        <v>0</v>
      </c>
      <c r="DA109" s="22"/>
      <c r="DB109" s="18" t="str">
        <f t="shared" si="411"/>
        <v xml:space="preserve"> </v>
      </c>
      <c r="DC109" s="18" t="str">
        <f t="shared" si="279"/>
        <v xml:space="preserve"> </v>
      </c>
      <c r="DD109" s="22">
        <v>0</v>
      </c>
      <c r="DE109" s="22">
        <v>0</v>
      </c>
      <c r="DF109" s="22"/>
      <c r="DG109" s="18" t="str">
        <f t="shared" si="412"/>
        <v xml:space="preserve"> </v>
      </c>
      <c r="DH109" s="18" t="str">
        <f t="shared" si="281"/>
        <v xml:space="preserve"> </v>
      </c>
      <c r="DI109" s="22">
        <v>0</v>
      </c>
      <c r="DJ109" s="22"/>
      <c r="DK109" s="18" t="str">
        <f>IF(DJ109=0," ",IF(DI109/DJ109*100&gt;200,"св.200",DI109/DJ109))</f>
        <v xml:space="preserve"> </v>
      </c>
      <c r="DL109" s="22">
        <v>0</v>
      </c>
      <c r="DM109" s="22">
        <v>0</v>
      </c>
      <c r="DN109" s="22"/>
      <c r="DO109" s="18" t="str">
        <f t="shared" si="413"/>
        <v xml:space="preserve"> </v>
      </c>
      <c r="DP109" s="18" t="str">
        <f t="shared" si="428"/>
        <v xml:space="preserve"> </v>
      </c>
      <c r="DQ109" s="38">
        <v>0</v>
      </c>
      <c r="DR109" s="38">
        <v>0</v>
      </c>
      <c r="DS109" s="22"/>
      <c r="DT109" s="18" t="str">
        <f t="shared" si="384"/>
        <v xml:space="preserve"> </v>
      </c>
      <c r="DU109" s="18" t="str">
        <f t="shared" si="429"/>
        <v xml:space="preserve"> </v>
      </c>
    </row>
    <row r="110" spans="1:125" s="13" customFormat="1" ht="15.75" customHeight="1" outlineLevel="1" x14ac:dyDescent="0.25">
      <c r="A110" s="12">
        <f t="shared" ref="A110:A113" si="432">A109+1</f>
        <v>89</v>
      </c>
      <c r="B110" s="6" t="s">
        <v>28</v>
      </c>
      <c r="C110" s="17">
        <v>1065992.05</v>
      </c>
      <c r="D110" s="17">
        <v>1020170.38</v>
      </c>
      <c r="E110" s="17">
        <v>1131092.8600000001</v>
      </c>
      <c r="F110" s="18">
        <f t="shared" si="422"/>
        <v>0.95701499837639503</v>
      </c>
      <c r="G110" s="18">
        <f t="shared" si="421"/>
        <v>0.90193335673606845</v>
      </c>
      <c r="H110" s="11">
        <v>1041992.05</v>
      </c>
      <c r="I110" s="11">
        <v>996135.73</v>
      </c>
      <c r="J110" s="11">
        <v>1092789.8</v>
      </c>
      <c r="K110" s="18">
        <f t="shared" si="401"/>
        <v>0.95599167959102949</v>
      </c>
      <c r="L110" s="18">
        <f t="shared" si="247"/>
        <v>0.91155291713008302</v>
      </c>
      <c r="M110" s="22">
        <v>462972.72</v>
      </c>
      <c r="N110" s="22">
        <v>443940.17</v>
      </c>
      <c r="O110" s="22">
        <v>475746.41</v>
      </c>
      <c r="P110" s="18">
        <f t="shared" si="402"/>
        <v>0.95889055838970383</v>
      </c>
      <c r="Q110" s="18">
        <f t="shared" si="249"/>
        <v>0.93314455068615232</v>
      </c>
      <c r="R110" s="22">
        <v>0</v>
      </c>
      <c r="S110" s="22">
        <v>0</v>
      </c>
      <c r="T110" s="22">
        <v>0</v>
      </c>
      <c r="U110" s="18" t="str">
        <f t="shared" si="403"/>
        <v xml:space="preserve"> </v>
      </c>
      <c r="V110" s="18" t="str">
        <f t="shared" si="431"/>
        <v xml:space="preserve"> </v>
      </c>
      <c r="W110" s="22">
        <v>10127.66</v>
      </c>
      <c r="X110" s="22">
        <v>10124.24</v>
      </c>
      <c r="Y110" s="22">
        <v>20197</v>
      </c>
      <c r="Z110" s="18">
        <f t="shared" si="404"/>
        <v>0.9996623109385584</v>
      </c>
      <c r="AA110" s="18">
        <f t="shared" si="253"/>
        <v>0.50127444670000498</v>
      </c>
      <c r="AB110" s="22">
        <v>115600</v>
      </c>
      <c r="AC110" s="22">
        <v>116055.9</v>
      </c>
      <c r="AD110" s="22">
        <v>127576.94</v>
      </c>
      <c r="AE110" s="18">
        <f t="shared" si="405"/>
        <v>1.0039437716262976</v>
      </c>
      <c r="AF110" s="18">
        <f t="shared" si="255"/>
        <v>0.90969339756855738</v>
      </c>
      <c r="AG110" s="22">
        <v>453291.67</v>
      </c>
      <c r="AH110" s="22">
        <v>426015.42</v>
      </c>
      <c r="AI110" s="22">
        <v>469269.45</v>
      </c>
      <c r="AJ110" s="18">
        <f>IF(AH110&lt;=0," ",IF(AG110&lt;=0," ",IF(AH110/AG110*100&gt;200,"СВ.200",AH110/AG110)))</f>
        <v>0.93982627123944285</v>
      </c>
      <c r="AK110" s="18">
        <f t="shared" si="257"/>
        <v>0.907826878566248</v>
      </c>
      <c r="AL110" s="22">
        <v>0</v>
      </c>
      <c r="AM110" s="22">
        <v>0</v>
      </c>
      <c r="AN110" s="22">
        <v>0</v>
      </c>
      <c r="AO110" s="18" t="str">
        <f t="shared" si="388"/>
        <v xml:space="preserve"> </v>
      </c>
      <c r="AP110" s="18" t="str">
        <f t="shared" si="258"/>
        <v xml:space="preserve"> </v>
      </c>
      <c r="AQ110" s="7">
        <v>24000</v>
      </c>
      <c r="AR110" s="7">
        <v>24034.65</v>
      </c>
      <c r="AS110" s="7">
        <v>38303.06</v>
      </c>
      <c r="AT110" s="18">
        <f t="shared" si="407"/>
        <v>1.00144375</v>
      </c>
      <c r="AU110" s="18">
        <f t="shared" si="260"/>
        <v>0.62748642014502243</v>
      </c>
      <c r="AV110" s="22">
        <v>0</v>
      </c>
      <c r="AW110" s="22">
        <v>0</v>
      </c>
      <c r="AX110" s="22">
        <v>0</v>
      </c>
      <c r="AY110" s="18" t="str">
        <f t="shared" si="408"/>
        <v xml:space="preserve"> </v>
      </c>
      <c r="AZ110" s="18" t="str">
        <f t="shared" si="262"/>
        <v xml:space="preserve"> </v>
      </c>
      <c r="BA110" s="22">
        <v>0</v>
      </c>
      <c r="BB110" s="22">
        <v>0</v>
      </c>
      <c r="BC110" s="22"/>
      <c r="BD110" s="18" t="str">
        <f t="shared" si="263"/>
        <v xml:space="preserve"> </v>
      </c>
      <c r="BE110" s="18" t="str">
        <f t="shared" si="264"/>
        <v xml:space="preserve"> </v>
      </c>
      <c r="BF110" s="22">
        <v>0</v>
      </c>
      <c r="BG110" s="22">
        <v>0</v>
      </c>
      <c r="BH110" s="22">
        <v>-4494.9399999999996</v>
      </c>
      <c r="BI110" s="18" t="str">
        <f t="shared" si="409"/>
        <v xml:space="preserve"> </v>
      </c>
      <c r="BJ110" s="18">
        <f t="shared" si="266"/>
        <v>0</v>
      </c>
      <c r="BK110" s="22">
        <v>0</v>
      </c>
      <c r="BL110" s="22">
        <v>0</v>
      </c>
      <c r="BM110" s="22"/>
      <c r="BN110" s="18"/>
      <c r="BO110" s="18" t="str">
        <f t="shared" si="268"/>
        <v xml:space="preserve"> </v>
      </c>
      <c r="BP110" s="22">
        <v>0</v>
      </c>
      <c r="BQ110" s="22">
        <v>0</v>
      </c>
      <c r="BR110" s="22"/>
      <c r="BS110" s="18" t="str">
        <f t="shared" si="410"/>
        <v xml:space="preserve"> </v>
      </c>
      <c r="BT110" s="18" t="str">
        <f t="shared" si="270"/>
        <v xml:space="preserve"> </v>
      </c>
      <c r="BU110" s="22">
        <v>24000</v>
      </c>
      <c r="BV110" s="22">
        <v>24034.65</v>
      </c>
      <c r="BW110" s="22"/>
      <c r="BX110" s="18">
        <f t="shared" si="394"/>
        <v>1.00144375</v>
      </c>
      <c r="BY110" s="18" t="str">
        <f t="shared" si="272"/>
        <v xml:space="preserve"> </v>
      </c>
      <c r="BZ110" s="22">
        <v>0</v>
      </c>
      <c r="CA110" s="22">
        <v>0</v>
      </c>
      <c r="CB110" s="22">
        <v>42798</v>
      </c>
      <c r="CC110" s="18" t="str">
        <f t="shared" si="426"/>
        <v xml:space="preserve"> </v>
      </c>
      <c r="CD110" s="18">
        <f t="shared" si="273"/>
        <v>0</v>
      </c>
      <c r="CE110" s="17">
        <v>0</v>
      </c>
      <c r="CF110" s="17">
        <v>0</v>
      </c>
      <c r="CG110" s="17">
        <v>0</v>
      </c>
      <c r="CH110" s="18" t="str">
        <f t="shared" si="430"/>
        <v xml:space="preserve"> </v>
      </c>
      <c r="CI110" s="18" t="str">
        <f t="shared" si="289"/>
        <v xml:space="preserve"> </v>
      </c>
      <c r="CJ110" s="22">
        <v>0</v>
      </c>
      <c r="CK110" s="22">
        <v>0</v>
      </c>
      <c r="CL110" s="22"/>
      <c r="CM110" s="18" t="str">
        <f t="shared" si="275"/>
        <v xml:space="preserve"> </v>
      </c>
      <c r="CN110" s="18" t="str">
        <f t="shared" si="290"/>
        <v xml:space="preserve"> </v>
      </c>
      <c r="CO110" s="22">
        <v>0</v>
      </c>
      <c r="CP110" s="22">
        <v>0</v>
      </c>
      <c r="CQ110" s="22"/>
      <c r="CR110" s="18" t="str">
        <f t="shared" si="276"/>
        <v xml:space="preserve"> </v>
      </c>
      <c r="CS110" s="18" t="str">
        <f t="shared" si="277"/>
        <v xml:space="preserve"> </v>
      </c>
      <c r="CT110" s="22">
        <v>0</v>
      </c>
      <c r="CU110" s="22">
        <v>0</v>
      </c>
      <c r="CV110" s="22"/>
      <c r="CW110" s="18" t="str">
        <f t="shared" si="291"/>
        <v xml:space="preserve"> </v>
      </c>
      <c r="CX110" s="18" t="str">
        <f t="shared" si="292"/>
        <v xml:space="preserve"> </v>
      </c>
      <c r="CY110" s="22">
        <v>0</v>
      </c>
      <c r="CZ110" s="22">
        <v>0</v>
      </c>
      <c r="DA110" s="22"/>
      <c r="DB110" s="18" t="str">
        <f t="shared" si="411"/>
        <v xml:space="preserve"> </v>
      </c>
      <c r="DC110" s="18" t="str">
        <f t="shared" si="279"/>
        <v xml:space="preserve"> </v>
      </c>
      <c r="DD110" s="22">
        <v>0</v>
      </c>
      <c r="DE110" s="22">
        <v>0</v>
      </c>
      <c r="DF110" s="22"/>
      <c r="DG110" s="18" t="str">
        <f t="shared" si="412"/>
        <v xml:space="preserve"> </v>
      </c>
      <c r="DH110" s="18" t="str">
        <f t="shared" si="281"/>
        <v xml:space="preserve"> </v>
      </c>
      <c r="DI110" s="22">
        <v>0</v>
      </c>
      <c r="DJ110" s="22"/>
      <c r="DK110" s="18" t="str">
        <f t="shared" si="282"/>
        <v xml:space="preserve"> </v>
      </c>
      <c r="DL110" s="22">
        <v>0</v>
      </c>
      <c r="DM110" s="22">
        <v>0</v>
      </c>
      <c r="DN110" s="22"/>
      <c r="DO110" s="18" t="str">
        <f t="shared" si="413"/>
        <v xml:space="preserve"> </v>
      </c>
      <c r="DP110" s="18" t="str">
        <f t="shared" si="428"/>
        <v xml:space="preserve"> </v>
      </c>
      <c r="DQ110" s="38">
        <v>0</v>
      </c>
      <c r="DR110" s="38">
        <v>0</v>
      </c>
      <c r="DS110" s="22"/>
      <c r="DT110" s="18" t="str">
        <f t="shared" si="384"/>
        <v xml:space="preserve"> </v>
      </c>
      <c r="DU110" s="18" t="str">
        <f t="shared" si="429"/>
        <v xml:space="preserve"> </v>
      </c>
    </row>
    <row r="111" spans="1:125" s="13" customFormat="1" ht="15.75" customHeight="1" outlineLevel="1" x14ac:dyDescent="0.25">
      <c r="A111" s="12">
        <f t="shared" si="432"/>
        <v>90</v>
      </c>
      <c r="B111" s="6" t="s">
        <v>50</v>
      </c>
      <c r="C111" s="17">
        <v>2280888.62</v>
      </c>
      <c r="D111" s="17">
        <v>2311544.88</v>
      </c>
      <c r="E111" s="17">
        <v>1523729.6500000001</v>
      </c>
      <c r="F111" s="18">
        <f t="shared" si="422"/>
        <v>1.0134404896982649</v>
      </c>
      <c r="G111" s="18">
        <f t="shared" si="421"/>
        <v>1.5170308459902972</v>
      </c>
      <c r="H111" s="11">
        <v>2035888.62</v>
      </c>
      <c r="I111" s="11">
        <v>2066544.88</v>
      </c>
      <c r="J111" s="11">
        <v>1523729.6500000001</v>
      </c>
      <c r="K111" s="18">
        <f t="shared" si="401"/>
        <v>1.0150579259095225</v>
      </c>
      <c r="L111" s="18">
        <f t="shared" si="247"/>
        <v>1.3562411678475901</v>
      </c>
      <c r="M111" s="22">
        <v>421505.89</v>
      </c>
      <c r="N111" s="22">
        <v>396216.8</v>
      </c>
      <c r="O111" s="22">
        <v>446065.72</v>
      </c>
      <c r="P111" s="18">
        <f t="shared" si="402"/>
        <v>0.9400029973483881</v>
      </c>
      <c r="Q111" s="18">
        <f t="shared" si="249"/>
        <v>0.88824758827017691</v>
      </c>
      <c r="R111" s="22">
        <v>0</v>
      </c>
      <c r="S111" s="22">
        <v>0</v>
      </c>
      <c r="T111" s="22">
        <v>0</v>
      </c>
      <c r="U111" s="18" t="str">
        <f t="shared" si="403"/>
        <v xml:space="preserve"> </v>
      </c>
      <c r="V111" s="18" t="str">
        <f t="shared" si="431"/>
        <v xml:space="preserve"> </v>
      </c>
      <c r="W111" s="22">
        <v>209031.66</v>
      </c>
      <c r="X111" s="22">
        <v>208961.11</v>
      </c>
      <c r="Y111" s="22">
        <v>89259.87</v>
      </c>
      <c r="Z111" s="18">
        <f t="shared" si="404"/>
        <v>0.99966249131830065</v>
      </c>
      <c r="AA111" s="18" t="str">
        <f t="shared" si="253"/>
        <v>св.200</v>
      </c>
      <c r="AB111" s="22">
        <v>174118.56</v>
      </c>
      <c r="AC111" s="22">
        <v>192251.59</v>
      </c>
      <c r="AD111" s="22">
        <v>94130.11</v>
      </c>
      <c r="AE111" s="18">
        <f t="shared" si="405"/>
        <v>1.1041418559859444</v>
      </c>
      <c r="AF111" s="18" t="str">
        <f t="shared" si="255"/>
        <v>св.200</v>
      </c>
      <c r="AG111" s="22">
        <v>1231232.51</v>
      </c>
      <c r="AH111" s="22">
        <v>1269115.3799999999</v>
      </c>
      <c r="AI111" s="22">
        <v>894273.95</v>
      </c>
      <c r="AJ111" s="18">
        <f>IF(AH111&lt;=0," ",IF(AG111&lt;=0," ",IF(AH111/AG111*100&gt;200,"СВ.200",AH111/AG111)))</f>
        <v>1.0307682502633071</v>
      </c>
      <c r="AK111" s="18">
        <f t="shared" si="257"/>
        <v>1.4191572727797785</v>
      </c>
      <c r="AL111" s="22">
        <v>0</v>
      </c>
      <c r="AM111" s="22">
        <v>0</v>
      </c>
      <c r="AN111" s="22">
        <v>0</v>
      </c>
      <c r="AO111" s="18" t="str">
        <f t="shared" si="388"/>
        <v xml:space="preserve"> </v>
      </c>
      <c r="AP111" s="18" t="str">
        <f t="shared" si="258"/>
        <v xml:space="preserve"> </v>
      </c>
      <c r="AQ111" s="7">
        <v>245000</v>
      </c>
      <c r="AR111" s="7">
        <v>245000</v>
      </c>
      <c r="AS111" s="7">
        <v>0</v>
      </c>
      <c r="AT111" s="18">
        <f t="shared" si="407"/>
        <v>1</v>
      </c>
      <c r="AU111" s="18" t="str">
        <f t="shared" si="260"/>
        <v xml:space="preserve"> </v>
      </c>
      <c r="AV111" s="22">
        <v>0</v>
      </c>
      <c r="AW111" s="22">
        <v>0</v>
      </c>
      <c r="AX111" s="22">
        <v>0</v>
      </c>
      <c r="AY111" s="18" t="str">
        <f t="shared" si="408"/>
        <v xml:space="preserve"> </v>
      </c>
      <c r="AZ111" s="18" t="str">
        <f t="shared" si="262"/>
        <v xml:space="preserve"> </v>
      </c>
      <c r="BA111" s="22">
        <v>0</v>
      </c>
      <c r="BB111" s="22">
        <v>0</v>
      </c>
      <c r="BC111" s="22"/>
      <c r="BD111" s="18" t="str">
        <f t="shared" si="263"/>
        <v xml:space="preserve"> </v>
      </c>
      <c r="BE111" s="18" t="str">
        <f t="shared" si="264"/>
        <v xml:space="preserve"> </v>
      </c>
      <c r="BF111" s="22">
        <v>0</v>
      </c>
      <c r="BG111" s="22">
        <v>0</v>
      </c>
      <c r="BH111" s="22"/>
      <c r="BI111" s="18" t="str">
        <f t="shared" si="409"/>
        <v xml:space="preserve"> </v>
      </c>
      <c r="BJ111" s="18" t="str">
        <f t="shared" si="266"/>
        <v xml:space="preserve"> </v>
      </c>
      <c r="BK111" s="22">
        <v>0</v>
      </c>
      <c r="BL111" s="22">
        <v>0</v>
      </c>
      <c r="BM111" s="22"/>
      <c r="BN111" s="18"/>
      <c r="BO111" s="18" t="str">
        <f t="shared" si="268"/>
        <v xml:space="preserve"> </v>
      </c>
      <c r="BP111" s="22">
        <v>0</v>
      </c>
      <c r="BQ111" s="22">
        <v>0</v>
      </c>
      <c r="BR111" s="22"/>
      <c r="BS111" s="18" t="str">
        <f t="shared" si="410"/>
        <v xml:space="preserve"> </v>
      </c>
      <c r="BT111" s="18" t="str">
        <f t="shared" si="270"/>
        <v xml:space="preserve"> </v>
      </c>
      <c r="BU111" s="22">
        <v>4000</v>
      </c>
      <c r="BV111" s="22">
        <v>4000</v>
      </c>
      <c r="BW111" s="22"/>
      <c r="BX111" s="18">
        <f t="shared" si="394"/>
        <v>1</v>
      </c>
      <c r="BY111" s="18" t="str">
        <f t="shared" si="272"/>
        <v xml:space="preserve"> </v>
      </c>
      <c r="BZ111" s="22">
        <v>241000</v>
      </c>
      <c r="CA111" s="22">
        <v>241000</v>
      </c>
      <c r="CB111" s="22"/>
      <c r="CC111" s="18">
        <f t="shared" si="426"/>
        <v>1</v>
      </c>
      <c r="CD111" s="18" t="e">
        <f>IF(CA111=0," ",IF(CA111/CB111*100&gt;200,"св.200",CA111/CB111))</f>
        <v>#DIV/0!</v>
      </c>
      <c r="CE111" s="17">
        <v>0</v>
      </c>
      <c r="CF111" s="17">
        <v>0</v>
      </c>
      <c r="CG111" s="17">
        <v>0</v>
      </c>
      <c r="CH111" s="18" t="str">
        <f t="shared" si="430"/>
        <v xml:space="preserve"> </v>
      </c>
      <c r="CI111" s="18" t="str">
        <f t="shared" si="289"/>
        <v xml:space="preserve"> </v>
      </c>
      <c r="CJ111" s="22">
        <v>0</v>
      </c>
      <c r="CK111" s="22">
        <v>0</v>
      </c>
      <c r="CL111" s="22"/>
      <c r="CM111" s="18" t="str">
        <f t="shared" si="275"/>
        <v xml:space="preserve"> </v>
      </c>
      <c r="CN111" s="18" t="str">
        <f t="shared" si="290"/>
        <v xml:space="preserve"> </v>
      </c>
      <c r="CO111" s="22">
        <v>0</v>
      </c>
      <c r="CP111" s="22">
        <v>0</v>
      </c>
      <c r="CQ111" s="22"/>
      <c r="CR111" s="18" t="str">
        <f t="shared" si="276"/>
        <v xml:space="preserve"> </v>
      </c>
      <c r="CS111" s="18" t="str">
        <f t="shared" si="277"/>
        <v xml:space="preserve"> </v>
      </c>
      <c r="CT111" s="22">
        <v>0</v>
      </c>
      <c r="CU111" s="22">
        <v>0</v>
      </c>
      <c r="CV111" s="22"/>
      <c r="CW111" s="18" t="str">
        <f t="shared" si="291"/>
        <v xml:space="preserve"> </v>
      </c>
      <c r="CX111" s="18" t="str">
        <f t="shared" si="292"/>
        <v xml:space="preserve"> </v>
      </c>
      <c r="CY111" s="22">
        <v>0</v>
      </c>
      <c r="CZ111" s="22">
        <v>0</v>
      </c>
      <c r="DA111" s="22"/>
      <c r="DB111" s="18" t="str">
        <f t="shared" si="411"/>
        <v xml:space="preserve"> </v>
      </c>
      <c r="DC111" s="18" t="str">
        <f t="shared" si="279"/>
        <v xml:space="preserve"> </v>
      </c>
      <c r="DD111" s="22">
        <v>0</v>
      </c>
      <c r="DE111" s="22">
        <v>0</v>
      </c>
      <c r="DF111" s="22"/>
      <c r="DG111" s="18" t="str">
        <f t="shared" si="412"/>
        <v xml:space="preserve"> </v>
      </c>
      <c r="DH111" s="18" t="str">
        <f t="shared" si="281"/>
        <v xml:space="preserve"> </v>
      </c>
      <c r="DI111" s="22">
        <v>0</v>
      </c>
      <c r="DJ111" s="22"/>
      <c r="DK111" s="18" t="str">
        <f t="shared" si="282"/>
        <v xml:space="preserve"> </v>
      </c>
      <c r="DL111" s="22">
        <v>0</v>
      </c>
      <c r="DM111" s="22">
        <v>0</v>
      </c>
      <c r="DN111" s="22"/>
      <c r="DO111" s="18" t="str">
        <f t="shared" si="413"/>
        <v xml:space="preserve"> </v>
      </c>
      <c r="DP111" s="18" t="str">
        <f t="shared" si="428"/>
        <v xml:space="preserve"> </v>
      </c>
      <c r="DQ111" s="38">
        <v>0</v>
      </c>
      <c r="DR111" s="38">
        <v>0</v>
      </c>
      <c r="DS111" s="22"/>
      <c r="DT111" s="18" t="str">
        <f t="shared" si="384"/>
        <v xml:space="preserve"> </v>
      </c>
      <c r="DU111" s="18" t="str">
        <f t="shared" si="429"/>
        <v xml:space="preserve"> </v>
      </c>
    </row>
    <row r="112" spans="1:125" s="13" customFormat="1" ht="15.75" customHeight="1" outlineLevel="1" x14ac:dyDescent="0.25">
      <c r="A112" s="12">
        <f t="shared" si="432"/>
        <v>91</v>
      </c>
      <c r="B112" s="6" t="s">
        <v>12</v>
      </c>
      <c r="C112" s="17">
        <v>705957.32</v>
      </c>
      <c r="D112" s="17">
        <v>646191.85</v>
      </c>
      <c r="E112" s="17">
        <v>390165.28</v>
      </c>
      <c r="F112" s="18">
        <f t="shared" si="422"/>
        <v>0.91534124187564203</v>
      </c>
      <c r="G112" s="18">
        <f t="shared" si="421"/>
        <v>1.6562002902974862</v>
      </c>
      <c r="H112" s="11">
        <v>382711.98</v>
      </c>
      <c r="I112" s="11">
        <v>388691.85</v>
      </c>
      <c r="J112" s="11">
        <v>390165.28</v>
      </c>
      <c r="K112" s="18">
        <f t="shared" si="401"/>
        <v>1.0156249877518859</v>
      </c>
      <c r="L112" s="18">
        <f t="shared" si="247"/>
        <v>0.99622357478861256</v>
      </c>
      <c r="M112" s="22">
        <v>178064</v>
      </c>
      <c r="N112" s="22">
        <v>184870.37</v>
      </c>
      <c r="O112" s="22">
        <v>189346.31</v>
      </c>
      <c r="P112" s="18">
        <f t="shared" si="402"/>
        <v>1.03822429014287</v>
      </c>
      <c r="Q112" s="18">
        <f t="shared" si="249"/>
        <v>0.97636109201177457</v>
      </c>
      <c r="R112" s="22">
        <v>0</v>
      </c>
      <c r="S112" s="22">
        <v>0</v>
      </c>
      <c r="T112" s="22">
        <v>0</v>
      </c>
      <c r="U112" s="18" t="str">
        <f t="shared" si="403"/>
        <v xml:space="preserve"> </v>
      </c>
      <c r="V112" s="18" t="str">
        <f t="shared" si="431"/>
        <v xml:space="preserve"> </v>
      </c>
      <c r="W112" s="22">
        <v>0</v>
      </c>
      <c r="X112" s="22">
        <v>0</v>
      </c>
      <c r="Y112" s="22"/>
      <c r="Z112" s="18" t="str">
        <f t="shared" si="404"/>
        <v xml:space="preserve"> </v>
      </c>
      <c r="AA112" s="18" t="str">
        <f>IF(X112=0," ",IF(X112/Y112*100&gt;200,"св.200",X112/Y112))</f>
        <v xml:space="preserve"> </v>
      </c>
      <c r="AB112" s="22">
        <v>59647.98</v>
      </c>
      <c r="AC112" s="22">
        <v>83062.33</v>
      </c>
      <c r="AD112" s="22">
        <v>69825.399999999994</v>
      </c>
      <c r="AE112" s="18">
        <f t="shared" si="405"/>
        <v>1.3925422118234347</v>
      </c>
      <c r="AF112" s="18">
        <f t="shared" si="255"/>
        <v>1.1895718463481773</v>
      </c>
      <c r="AG112" s="22">
        <v>145000</v>
      </c>
      <c r="AH112" s="22">
        <v>120759.15</v>
      </c>
      <c r="AI112" s="22">
        <v>130993.57</v>
      </c>
      <c r="AJ112" s="18">
        <f>IF(AH112&lt;=0," ",IF(AG112&lt;=0," ",IF(AH112/AG112*100&gt;200,"СВ.200",AH112/AG112)))</f>
        <v>0.83282172413793099</v>
      </c>
      <c r="AK112" s="18">
        <f t="shared" si="257"/>
        <v>0.92187082159834244</v>
      </c>
      <c r="AL112" s="22">
        <v>0</v>
      </c>
      <c r="AM112" s="22">
        <v>0</v>
      </c>
      <c r="AN112" s="22">
        <v>0</v>
      </c>
      <c r="AO112" s="18" t="str">
        <f t="shared" si="388"/>
        <v xml:space="preserve"> </v>
      </c>
      <c r="AP112" s="18" t="str">
        <f t="shared" si="258"/>
        <v xml:space="preserve"> </v>
      </c>
      <c r="AQ112" s="7">
        <v>323245.34000000003</v>
      </c>
      <c r="AR112" s="7">
        <v>257500</v>
      </c>
      <c r="AS112" s="7">
        <v>0</v>
      </c>
      <c r="AT112" s="18">
        <f t="shared" si="407"/>
        <v>0.79660854507600942</v>
      </c>
      <c r="AU112" s="18" t="str">
        <f t="shared" si="260"/>
        <v xml:space="preserve"> </v>
      </c>
      <c r="AV112" s="22">
        <v>0</v>
      </c>
      <c r="AW112" s="22">
        <v>0</v>
      </c>
      <c r="AX112" s="22">
        <v>0</v>
      </c>
      <c r="AY112" s="18" t="str">
        <f t="shared" si="408"/>
        <v xml:space="preserve"> </v>
      </c>
      <c r="AZ112" s="18" t="str">
        <f t="shared" si="262"/>
        <v xml:space="preserve"> </v>
      </c>
      <c r="BA112" s="22">
        <v>0</v>
      </c>
      <c r="BB112" s="22">
        <v>0</v>
      </c>
      <c r="BC112" s="22"/>
      <c r="BD112" s="18" t="str">
        <f t="shared" si="263"/>
        <v xml:space="preserve"> </v>
      </c>
      <c r="BE112" s="18" t="str">
        <f t="shared" si="264"/>
        <v xml:space="preserve"> </v>
      </c>
      <c r="BF112" s="22">
        <v>0</v>
      </c>
      <c r="BG112" s="22">
        <v>0</v>
      </c>
      <c r="BH112" s="22"/>
      <c r="BI112" s="18" t="str">
        <f t="shared" si="409"/>
        <v xml:space="preserve"> </v>
      </c>
      <c r="BJ112" s="18" t="str">
        <f t="shared" si="266"/>
        <v xml:space="preserve"> </v>
      </c>
      <c r="BK112" s="22">
        <v>0</v>
      </c>
      <c r="BL112" s="22">
        <v>0</v>
      </c>
      <c r="BM112" s="22"/>
      <c r="BN112" s="18"/>
      <c r="BO112" s="18" t="str">
        <f t="shared" si="268"/>
        <v xml:space="preserve"> </v>
      </c>
      <c r="BP112" s="22">
        <v>0</v>
      </c>
      <c r="BQ112" s="22">
        <v>0</v>
      </c>
      <c r="BR112" s="22"/>
      <c r="BS112" s="18" t="str">
        <f t="shared" si="410"/>
        <v xml:space="preserve"> </v>
      </c>
      <c r="BT112" s="18" t="str">
        <f t="shared" si="270"/>
        <v xml:space="preserve"> </v>
      </c>
      <c r="BU112" s="22">
        <v>7500</v>
      </c>
      <c r="BV112" s="22">
        <v>7500</v>
      </c>
      <c r="BW112" s="22"/>
      <c r="BX112" s="18">
        <f t="shared" si="394"/>
        <v>1</v>
      </c>
      <c r="BY112" s="18" t="str">
        <f t="shared" si="272"/>
        <v xml:space="preserve"> </v>
      </c>
      <c r="BZ112" s="22">
        <v>315745.34000000003</v>
      </c>
      <c r="CA112" s="22">
        <v>250000</v>
      </c>
      <c r="CB112" s="22"/>
      <c r="CC112" s="18">
        <f t="shared" si="426"/>
        <v>0.79177732282604707</v>
      </c>
      <c r="CD112" s="18" t="str">
        <f t="shared" si="273"/>
        <v xml:space="preserve"> </v>
      </c>
      <c r="CE112" s="17">
        <v>0</v>
      </c>
      <c r="CF112" s="17">
        <v>0</v>
      </c>
      <c r="CG112" s="17">
        <v>0</v>
      </c>
      <c r="CH112" s="18" t="str">
        <f t="shared" si="430"/>
        <v xml:space="preserve"> </v>
      </c>
      <c r="CI112" s="18" t="str">
        <f t="shared" si="289"/>
        <v xml:space="preserve"> </v>
      </c>
      <c r="CJ112" s="22">
        <v>0</v>
      </c>
      <c r="CK112" s="22">
        <v>0</v>
      </c>
      <c r="CL112" s="22"/>
      <c r="CM112" s="18" t="str">
        <f t="shared" si="275"/>
        <v xml:space="preserve"> </v>
      </c>
      <c r="CN112" s="18" t="str">
        <f t="shared" si="290"/>
        <v xml:space="preserve"> </v>
      </c>
      <c r="CO112" s="22">
        <v>0</v>
      </c>
      <c r="CP112" s="22">
        <v>0</v>
      </c>
      <c r="CQ112" s="22"/>
      <c r="CR112" s="18" t="str">
        <f t="shared" si="276"/>
        <v xml:space="preserve"> </v>
      </c>
      <c r="CS112" s="18" t="str">
        <f t="shared" si="277"/>
        <v xml:space="preserve"> </v>
      </c>
      <c r="CT112" s="22">
        <v>0</v>
      </c>
      <c r="CU112" s="22">
        <v>0</v>
      </c>
      <c r="CV112" s="22"/>
      <c r="CW112" s="18" t="str">
        <f t="shared" si="291"/>
        <v xml:space="preserve"> </v>
      </c>
      <c r="CX112" s="18" t="str">
        <f t="shared" si="292"/>
        <v xml:space="preserve"> </v>
      </c>
      <c r="CY112" s="22">
        <v>0</v>
      </c>
      <c r="CZ112" s="22">
        <v>0</v>
      </c>
      <c r="DA112" s="22"/>
      <c r="DB112" s="18" t="str">
        <f t="shared" si="411"/>
        <v xml:space="preserve"> </v>
      </c>
      <c r="DC112" s="18" t="str">
        <f t="shared" si="279"/>
        <v xml:space="preserve"> </v>
      </c>
      <c r="DD112" s="22">
        <v>0</v>
      </c>
      <c r="DE112" s="22">
        <v>0</v>
      </c>
      <c r="DF112" s="22"/>
      <c r="DG112" s="18" t="str">
        <f>IF(DE112&lt;=0," ",IF(DF112&lt;=0," ",IF(DE112/DF112*100&gt;200,"СВ.200",DE112/DF112)))</f>
        <v xml:space="preserve"> </v>
      </c>
      <c r="DH112" s="18" t="str">
        <f t="shared" si="281"/>
        <v xml:space="preserve"> </v>
      </c>
      <c r="DI112" s="22">
        <v>0</v>
      </c>
      <c r="DJ112" s="22"/>
      <c r="DK112" s="18" t="str">
        <f t="shared" si="282"/>
        <v xml:space="preserve"> </v>
      </c>
      <c r="DL112" s="22">
        <v>0</v>
      </c>
      <c r="DM112" s="22">
        <v>0</v>
      </c>
      <c r="DN112" s="22"/>
      <c r="DO112" s="18" t="str">
        <f t="shared" si="413"/>
        <v xml:space="preserve"> </v>
      </c>
      <c r="DP112" s="18" t="str">
        <f t="shared" si="428"/>
        <v xml:space="preserve"> </v>
      </c>
      <c r="DQ112" s="38">
        <v>0</v>
      </c>
      <c r="DR112" s="38">
        <v>0</v>
      </c>
      <c r="DS112" s="22"/>
      <c r="DT112" s="18" t="str">
        <f t="shared" si="384"/>
        <v xml:space="preserve"> </v>
      </c>
      <c r="DU112" s="18" t="str">
        <f t="shared" si="429"/>
        <v xml:space="preserve"> </v>
      </c>
    </row>
    <row r="113" spans="1:125" s="13" customFormat="1" ht="16.5" customHeight="1" outlineLevel="1" x14ac:dyDescent="0.25">
      <c r="A113" s="12">
        <f t="shared" si="432"/>
        <v>92</v>
      </c>
      <c r="B113" s="6" t="s">
        <v>95</v>
      </c>
      <c r="C113" s="17">
        <v>4691666.92</v>
      </c>
      <c r="D113" s="17">
        <v>4789185.42</v>
      </c>
      <c r="E113" s="17">
        <v>3595678.03</v>
      </c>
      <c r="F113" s="18">
        <f t="shared" si="422"/>
        <v>1.020785469570376</v>
      </c>
      <c r="G113" s="18">
        <f t="shared" si="421"/>
        <v>1.3319283261855346</v>
      </c>
      <c r="H113" s="11">
        <v>3893905.73</v>
      </c>
      <c r="I113" s="11">
        <v>3991424.23</v>
      </c>
      <c r="J113" s="11">
        <v>3282585.38</v>
      </c>
      <c r="K113" s="18">
        <f t="shared" si="401"/>
        <v>1.025043877988284</v>
      </c>
      <c r="L113" s="18">
        <f t="shared" si="247"/>
        <v>1.2159391966828295</v>
      </c>
      <c r="M113" s="22">
        <v>727267.18</v>
      </c>
      <c r="N113" s="22">
        <v>722795.29</v>
      </c>
      <c r="O113" s="22">
        <v>748293.56</v>
      </c>
      <c r="P113" s="18">
        <f t="shared" si="402"/>
        <v>0.99385110434929835</v>
      </c>
      <c r="Q113" s="18">
        <f t="shared" si="249"/>
        <v>0.96592477690172818</v>
      </c>
      <c r="R113" s="22">
        <v>0</v>
      </c>
      <c r="S113" s="22">
        <v>0</v>
      </c>
      <c r="T113" s="22">
        <v>0</v>
      </c>
      <c r="U113" s="18" t="str">
        <f t="shared" si="403"/>
        <v xml:space="preserve"> </v>
      </c>
      <c r="V113" s="18" t="str">
        <f t="shared" si="431"/>
        <v xml:space="preserve"> </v>
      </c>
      <c r="W113" s="22">
        <v>1638.55</v>
      </c>
      <c r="X113" s="22">
        <v>1638</v>
      </c>
      <c r="Y113" s="22">
        <v>662.25</v>
      </c>
      <c r="Z113" s="18">
        <f t="shared" si="404"/>
        <v>0.99966433737145655</v>
      </c>
      <c r="AA113" s="18" t="str">
        <f t="shared" si="253"/>
        <v>св.200</v>
      </c>
      <c r="AB113" s="22">
        <v>200000</v>
      </c>
      <c r="AC113" s="22">
        <v>172486.21</v>
      </c>
      <c r="AD113" s="22">
        <v>207908.3</v>
      </c>
      <c r="AE113" s="18">
        <f t="shared" si="405"/>
        <v>0.86243104999999998</v>
      </c>
      <c r="AF113" s="18">
        <f t="shared" si="255"/>
        <v>0.82962637855246757</v>
      </c>
      <c r="AG113" s="22">
        <v>2965000</v>
      </c>
      <c r="AH113" s="22">
        <v>3094504.73</v>
      </c>
      <c r="AI113" s="22">
        <v>2325721.27</v>
      </c>
      <c r="AJ113" s="18">
        <f t="shared" si="406"/>
        <v>1.0436778178752109</v>
      </c>
      <c r="AK113" s="18">
        <f t="shared" si="257"/>
        <v>1.3305570060852563</v>
      </c>
      <c r="AL113" s="22">
        <v>0</v>
      </c>
      <c r="AM113" s="22">
        <v>0</v>
      </c>
      <c r="AN113" s="22">
        <v>0</v>
      </c>
      <c r="AO113" s="18" t="str">
        <f t="shared" si="388"/>
        <v xml:space="preserve"> </v>
      </c>
      <c r="AP113" s="18" t="str">
        <f t="shared" si="258"/>
        <v xml:space="preserve"> </v>
      </c>
      <c r="AQ113" s="7">
        <v>797761.19000000006</v>
      </c>
      <c r="AR113" s="7">
        <v>797761.19000000006</v>
      </c>
      <c r="AS113" s="7">
        <v>313092.65000000002</v>
      </c>
      <c r="AT113" s="18">
        <f t="shared" si="407"/>
        <v>1</v>
      </c>
      <c r="AU113" s="18" t="str">
        <f t="shared" si="260"/>
        <v>св.200</v>
      </c>
      <c r="AV113" s="22">
        <v>0</v>
      </c>
      <c r="AW113" s="22">
        <v>0</v>
      </c>
      <c r="AX113" s="22">
        <v>0</v>
      </c>
      <c r="AY113" s="18" t="str">
        <f t="shared" si="408"/>
        <v xml:space="preserve"> </v>
      </c>
      <c r="AZ113" s="18" t="str">
        <f t="shared" si="262"/>
        <v xml:space="preserve"> </v>
      </c>
      <c r="BA113" s="22">
        <v>17249.580000000002</v>
      </c>
      <c r="BB113" s="22">
        <v>17249.580000000002</v>
      </c>
      <c r="BC113" s="22">
        <v>6358.97</v>
      </c>
      <c r="BD113" s="18">
        <f t="shared" si="263"/>
        <v>1</v>
      </c>
      <c r="BE113" s="18" t="str">
        <f t="shared" si="264"/>
        <v>св.200</v>
      </c>
      <c r="BF113" s="22">
        <v>160573.21</v>
      </c>
      <c r="BG113" s="22">
        <v>160573.21</v>
      </c>
      <c r="BH113" s="22">
        <v>146733.68</v>
      </c>
      <c r="BI113" s="18">
        <f t="shared" si="409"/>
        <v>1</v>
      </c>
      <c r="BJ113" s="18">
        <f t="shared" si="266"/>
        <v>1.0943173373693074</v>
      </c>
      <c r="BK113" s="22">
        <v>0</v>
      </c>
      <c r="BL113" s="22">
        <v>0</v>
      </c>
      <c r="BM113" s="22"/>
      <c r="BN113" s="18"/>
      <c r="BO113" s="18" t="str">
        <f t="shared" si="268"/>
        <v xml:space="preserve"> </v>
      </c>
      <c r="BP113" s="22">
        <v>0</v>
      </c>
      <c r="BQ113" s="22">
        <v>0</v>
      </c>
      <c r="BR113" s="22"/>
      <c r="BS113" s="18" t="str">
        <f t="shared" si="410"/>
        <v xml:space="preserve"> </v>
      </c>
      <c r="BT113" s="18" t="str">
        <f t="shared" si="270"/>
        <v xml:space="preserve"> </v>
      </c>
      <c r="BU113" s="22">
        <v>0</v>
      </c>
      <c r="BV113" s="22">
        <v>0</v>
      </c>
      <c r="BW113" s="22"/>
      <c r="BX113" s="18" t="str">
        <f t="shared" si="394"/>
        <v xml:space="preserve"> </v>
      </c>
      <c r="BY113" s="18" t="str">
        <f t="shared" si="272"/>
        <v xml:space="preserve"> </v>
      </c>
      <c r="BZ113" s="22">
        <v>0</v>
      </c>
      <c r="CA113" s="22">
        <v>0</v>
      </c>
      <c r="CB113" s="22">
        <v>160000</v>
      </c>
      <c r="CC113" s="18" t="str">
        <f t="shared" si="426"/>
        <v xml:space="preserve"> </v>
      </c>
      <c r="CD113" s="18">
        <f t="shared" si="273"/>
        <v>0</v>
      </c>
      <c r="CE113" s="17">
        <v>0</v>
      </c>
      <c r="CF113" s="17">
        <v>0</v>
      </c>
      <c r="CG113" s="17">
        <v>0</v>
      </c>
      <c r="CH113" s="18" t="str">
        <f t="shared" si="430"/>
        <v xml:space="preserve"> </v>
      </c>
      <c r="CI113" s="18" t="str">
        <f t="shared" si="289"/>
        <v xml:space="preserve"> </v>
      </c>
      <c r="CJ113" s="22">
        <v>0</v>
      </c>
      <c r="CK113" s="22">
        <v>0</v>
      </c>
      <c r="CL113" s="22"/>
      <c r="CM113" s="18" t="str">
        <f t="shared" si="275"/>
        <v xml:space="preserve"> </v>
      </c>
      <c r="CN113" s="18" t="str">
        <f t="shared" si="290"/>
        <v xml:space="preserve"> </v>
      </c>
      <c r="CO113" s="22">
        <v>0</v>
      </c>
      <c r="CP113" s="22">
        <v>0</v>
      </c>
      <c r="CQ113" s="22"/>
      <c r="CR113" s="18" t="str">
        <f t="shared" si="276"/>
        <v xml:space="preserve"> </v>
      </c>
      <c r="CS113" s="18" t="str">
        <f t="shared" si="277"/>
        <v xml:space="preserve"> </v>
      </c>
      <c r="CT113" s="22">
        <v>0</v>
      </c>
      <c r="CU113" s="22">
        <v>0</v>
      </c>
      <c r="CV113" s="22"/>
      <c r="CW113" s="18" t="str">
        <f t="shared" si="291"/>
        <v xml:space="preserve"> </v>
      </c>
      <c r="CX113" s="18" t="str">
        <f t="shared" si="292"/>
        <v xml:space="preserve"> </v>
      </c>
      <c r="CY113" s="22">
        <v>0</v>
      </c>
      <c r="CZ113" s="22">
        <v>0</v>
      </c>
      <c r="DA113" s="22"/>
      <c r="DB113" s="18" t="str">
        <f t="shared" si="411"/>
        <v xml:space="preserve"> </v>
      </c>
      <c r="DC113" s="18" t="str">
        <f t="shared" si="279"/>
        <v xml:space="preserve"> </v>
      </c>
      <c r="DD113" s="22">
        <v>0</v>
      </c>
      <c r="DE113" s="22">
        <v>0</v>
      </c>
      <c r="DF113" s="22"/>
      <c r="DG113" s="18" t="str">
        <f>IF(DE113&lt;=0," ",IF(DF113&lt;=0," ",IF(DE113/DF113*100&gt;200,"СВ.200",DE113/DF113)))</f>
        <v xml:space="preserve"> </v>
      </c>
      <c r="DH113" s="18" t="str">
        <f t="shared" si="281"/>
        <v xml:space="preserve"> </v>
      </c>
      <c r="DI113" s="22">
        <v>0</v>
      </c>
      <c r="DJ113" s="22"/>
      <c r="DK113" s="18" t="str">
        <f t="shared" si="282"/>
        <v xml:space="preserve"> </v>
      </c>
      <c r="DL113" s="22">
        <v>619938.4</v>
      </c>
      <c r="DM113" s="22">
        <v>619938.4</v>
      </c>
      <c r="DN113" s="22"/>
      <c r="DO113" s="18">
        <f t="shared" si="413"/>
        <v>1</v>
      </c>
      <c r="DP113" s="18" t="str">
        <f t="shared" si="284"/>
        <v xml:space="preserve"> </v>
      </c>
      <c r="DQ113" s="38">
        <v>0</v>
      </c>
      <c r="DR113" s="38">
        <v>0</v>
      </c>
      <c r="DS113" s="22"/>
      <c r="DT113" s="18" t="str">
        <f t="shared" si="384"/>
        <v xml:space="preserve"> </v>
      </c>
      <c r="DU113" s="18" t="str">
        <f t="shared" ref="DU113:DU120" si="433">IF(DS113=0," ",IF(DR113/DS113*100&gt;200,"св.200",DR113/DS113))</f>
        <v xml:space="preserve"> </v>
      </c>
    </row>
    <row r="114" spans="1:125" s="54" customFormat="1" ht="15.75" x14ac:dyDescent="0.2">
      <c r="A114" s="48"/>
      <c r="B114" s="49" t="s">
        <v>152</v>
      </c>
      <c r="C114" s="55">
        <f>SUM(C115:C120)</f>
        <v>201407637.43000001</v>
      </c>
      <c r="D114" s="55">
        <f t="shared" ref="D114" si="434">SUM(D115:D120)</f>
        <v>215978976.71000001</v>
      </c>
      <c r="E114" s="55">
        <v>183336486.64000002</v>
      </c>
      <c r="F114" s="51">
        <f t="shared" si="422"/>
        <v>1.072347501147092</v>
      </c>
      <c r="G114" s="51">
        <f t="shared" si="421"/>
        <v>1.1780468834558659</v>
      </c>
      <c r="H114" s="50">
        <v>193810315</v>
      </c>
      <c r="I114" s="50">
        <v>206806595.27000001</v>
      </c>
      <c r="J114" s="50">
        <v>175291820.86000004</v>
      </c>
      <c r="K114" s="51">
        <f t="shared" si="401"/>
        <v>1.0670567006198819</v>
      </c>
      <c r="L114" s="51">
        <f t="shared" si="247"/>
        <v>1.1797846257479965</v>
      </c>
      <c r="M114" s="50">
        <f>SUM(M115:M120)</f>
        <v>159703463.44999999</v>
      </c>
      <c r="N114" s="50">
        <v>173004658.75</v>
      </c>
      <c r="O114" s="50">
        <v>142931124.35000002</v>
      </c>
      <c r="P114" s="51">
        <f t="shared" si="402"/>
        <v>1.0832868305587147</v>
      </c>
      <c r="Q114" s="51">
        <f t="shared" si="249"/>
        <v>1.2104057778651343</v>
      </c>
      <c r="R114" s="50">
        <f>SUM(R115:R120)</f>
        <v>3559410</v>
      </c>
      <c r="S114" s="50">
        <f>SUM(S115:S120)</f>
        <v>4107339.58</v>
      </c>
      <c r="T114" s="50">
        <f>SUM(T115:T120)</f>
        <v>3471861.49</v>
      </c>
      <c r="U114" s="51">
        <f t="shared" si="403"/>
        <v>1.1539383156197236</v>
      </c>
      <c r="V114" s="51">
        <f t="shared" si="251"/>
        <v>1.1830367057644342</v>
      </c>
      <c r="W114" s="50">
        <f>SUM(W115:W120)</f>
        <v>1045.2</v>
      </c>
      <c r="X114" s="50">
        <f>SUM(X115:X120)</f>
        <v>1197.53</v>
      </c>
      <c r="Y114" s="50">
        <v>20178.400000000001</v>
      </c>
      <c r="Z114" s="51">
        <f t="shared" si="404"/>
        <v>1.145742441637964</v>
      </c>
      <c r="AA114" s="51">
        <f t="shared" si="253"/>
        <v>5.9347123656979736E-2</v>
      </c>
      <c r="AB114" s="50">
        <v>10973000</v>
      </c>
      <c r="AC114" s="50">
        <v>10587823.500000002</v>
      </c>
      <c r="AD114" s="50">
        <f>SUM(AD115:AD120)</f>
        <v>9240542.0800000001</v>
      </c>
      <c r="AE114" s="51">
        <f t="shared" si="405"/>
        <v>0.96489779458671299</v>
      </c>
      <c r="AF114" s="51">
        <f t="shared" si="255"/>
        <v>1.1458011238232466</v>
      </c>
      <c r="AG114" s="50">
        <v>19573396.350000001</v>
      </c>
      <c r="AH114" s="50">
        <v>19105575.910000004</v>
      </c>
      <c r="AI114" s="50">
        <f>SUM(AI115:AI120)</f>
        <v>19626644.539999999</v>
      </c>
      <c r="AJ114" s="51">
        <f t="shared" si="406"/>
        <v>0.97609916891096937</v>
      </c>
      <c r="AK114" s="51">
        <f t="shared" si="257"/>
        <v>0.9734509569917551</v>
      </c>
      <c r="AL114" s="50">
        <v>0</v>
      </c>
      <c r="AM114" s="50">
        <v>0</v>
      </c>
      <c r="AN114" s="50">
        <f>SUM(AN115:AN120)</f>
        <v>1470</v>
      </c>
      <c r="AO114" s="51" t="str">
        <f t="shared" si="388"/>
        <v xml:space="preserve"> </v>
      </c>
      <c r="AP114" s="51">
        <f t="shared" si="258"/>
        <v>0</v>
      </c>
      <c r="AQ114" s="50">
        <v>7597322.4300000006</v>
      </c>
      <c r="AR114" s="50">
        <v>9172381.4399999976</v>
      </c>
      <c r="AS114" s="50">
        <v>8044665.7800000003</v>
      </c>
      <c r="AT114" s="51">
        <f t="shared" si="407"/>
        <v>1.2073176470410769</v>
      </c>
      <c r="AU114" s="51">
        <f t="shared" si="260"/>
        <v>1.1401817913683416</v>
      </c>
      <c r="AV114" s="50">
        <v>1200000</v>
      </c>
      <c r="AW114" s="50">
        <v>1047936.53</v>
      </c>
      <c r="AX114" s="50">
        <v>896312.61</v>
      </c>
      <c r="AY114" s="51">
        <f t="shared" si="408"/>
        <v>0.87328044166666674</v>
      </c>
      <c r="AZ114" s="51">
        <f t="shared" si="262"/>
        <v>1.1691641044746655</v>
      </c>
      <c r="BA114" s="50">
        <v>0</v>
      </c>
      <c r="BB114" s="50">
        <v>0</v>
      </c>
      <c r="BC114" s="50">
        <v>0</v>
      </c>
      <c r="BD114" s="51" t="str">
        <f t="shared" si="263"/>
        <v xml:space="preserve"> </v>
      </c>
      <c r="BE114" s="51" t="str">
        <f t="shared" si="264"/>
        <v xml:space="preserve"> </v>
      </c>
      <c r="BF114" s="50">
        <v>650000</v>
      </c>
      <c r="BG114" s="50">
        <v>1194951.04</v>
      </c>
      <c r="BH114" s="50">
        <v>1329993.6499999999</v>
      </c>
      <c r="BI114" s="51">
        <f t="shared" si="409"/>
        <v>1.8383862153846156</v>
      </c>
      <c r="BJ114" s="51">
        <f t="shared" si="266"/>
        <v>0.89846371822903071</v>
      </c>
      <c r="BK114" s="50">
        <v>0</v>
      </c>
      <c r="BL114" s="50">
        <v>0</v>
      </c>
      <c r="BM114" s="50">
        <v>0</v>
      </c>
      <c r="BN114" s="51" t="str">
        <f t="shared" ref="BN114:BN142" si="435">IF(BL114&lt;=0," ",IF(BK114&lt;=0," ",IF(BL114/BK114*100&gt;200,"СВ.200",BL114/BK114)))</f>
        <v xml:space="preserve"> </v>
      </c>
      <c r="BO114" s="51" t="str">
        <f t="shared" si="268"/>
        <v xml:space="preserve"> </v>
      </c>
      <c r="BP114" s="50">
        <v>2337100</v>
      </c>
      <c r="BQ114" s="50">
        <v>2430501.36</v>
      </c>
      <c r="BR114" s="50">
        <v>2871387.9799999995</v>
      </c>
      <c r="BS114" s="51">
        <f t="shared" si="410"/>
        <v>1.0399646399383851</v>
      </c>
      <c r="BT114" s="51">
        <f t="shared" si="270"/>
        <v>0.84645522546207785</v>
      </c>
      <c r="BU114" s="50">
        <v>2092349.49</v>
      </c>
      <c r="BV114" s="50">
        <v>2115749.21</v>
      </c>
      <c r="BW114" s="50">
        <v>1827765.73</v>
      </c>
      <c r="BX114" s="51">
        <f t="shared" si="394"/>
        <v>1.0111834662955852</v>
      </c>
      <c r="BY114" s="51">
        <f t="shared" si="272"/>
        <v>1.1575603893175084</v>
      </c>
      <c r="BZ114" s="50">
        <v>0</v>
      </c>
      <c r="CA114" s="50">
        <v>0</v>
      </c>
      <c r="CB114" s="50">
        <v>325248</v>
      </c>
      <c r="CC114" s="51" t="str">
        <f t="shared" si="426"/>
        <v xml:space="preserve"> </v>
      </c>
      <c r="CD114" s="51">
        <f t="shared" si="273"/>
        <v>0</v>
      </c>
      <c r="CE114" s="55">
        <v>800000</v>
      </c>
      <c r="CF114" s="55">
        <v>1418698.5</v>
      </c>
      <c r="CG114" s="55">
        <v>590479.56999999995</v>
      </c>
      <c r="CH114" s="51">
        <f t="shared" si="430"/>
        <v>1.773373125</v>
      </c>
      <c r="CI114" s="51" t="str">
        <f t="shared" si="289"/>
        <v>св.200</v>
      </c>
      <c r="CJ114" s="50">
        <v>800000</v>
      </c>
      <c r="CK114" s="50">
        <v>1418698.5</v>
      </c>
      <c r="CL114" s="50">
        <v>590479.56999999995</v>
      </c>
      <c r="CM114" s="51">
        <f t="shared" si="275"/>
        <v>1.773373125</v>
      </c>
      <c r="CN114" s="51" t="str">
        <f t="shared" si="290"/>
        <v>св.200</v>
      </c>
      <c r="CO114" s="50">
        <v>0</v>
      </c>
      <c r="CP114" s="50">
        <v>0</v>
      </c>
      <c r="CQ114" s="50">
        <v>0</v>
      </c>
      <c r="CR114" s="51" t="str">
        <f t="shared" si="276"/>
        <v xml:space="preserve"> </v>
      </c>
      <c r="CS114" s="51" t="str">
        <f>IF(CP114=0," ",IF(CP114/CQ114*100&gt;200,"св.200",CP114/CQ114))</f>
        <v xml:space="preserve"> </v>
      </c>
      <c r="CT114" s="50">
        <v>130000</v>
      </c>
      <c r="CU114" s="50">
        <v>178500.89</v>
      </c>
      <c r="CV114" s="50">
        <v>81193.990000000005</v>
      </c>
      <c r="CW114" s="53">
        <f t="shared" si="291"/>
        <v>1.3730837692307694</v>
      </c>
      <c r="CX114" s="53" t="str">
        <f t="shared" si="292"/>
        <v>св.200</v>
      </c>
      <c r="CY114" s="50">
        <v>0</v>
      </c>
      <c r="CZ114" s="50">
        <v>0</v>
      </c>
      <c r="DA114" s="50">
        <v>0</v>
      </c>
      <c r="DB114" s="51" t="str">
        <f t="shared" si="411"/>
        <v xml:space="preserve"> </v>
      </c>
      <c r="DC114" s="51" t="str">
        <f t="shared" si="279"/>
        <v xml:space="preserve"> </v>
      </c>
      <c r="DD114" s="50">
        <v>311872.94</v>
      </c>
      <c r="DE114" s="50">
        <v>723802.06</v>
      </c>
      <c r="DF114" s="50">
        <v>29459.41</v>
      </c>
      <c r="DG114" s="51" t="str">
        <f t="shared" si="412"/>
        <v>СВ.200</v>
      </c>
      <c r="DH114" s="51" t="str">
        <f>IF(DE114&lt;=0," ",IF(DE114/DF114*100&gt;200,"св.200",DE114/DF114))</f>
        <v>св.200</v>
      </c>
      <c r="DI114" s="50">
        <v>-13758.15</v>
      </c>
      <c r="DJ114" s="50">
        <v>13758.15</v>
      </c>
      <c r="DK114" s="51">
        <f t="shared" si="282"/>
        <v>-1</v>
      </c>
      <c r="DL114" s="50">
        <v>0</v>
      </c>
      <c r="DM114" s="50">
        <v>0</v>
      </c>
      <c r="DN114" s="50">
        <v>0</v>
      </c>
      <c r="DO114" s="51" t="str">
        <f t="shared" si="413"/>
        <v xml:space="preserve"> </v>
      </c>
      <c r="DP114" s="51" t="str">
        <f t="shared" si="284"/>
        <v xml:space="preserve"> </v>
      </c>
      <c r="DQ114" s="50">
        <v>76000</v>
      </c>
      <c r="DR114" s="50">
        <v>76000</v>
      </c>
      <c r="DS114" s="50">
        <v>77133.72</v>
      </c>
      <c r="DT114" s="51">
        <f t="shared" si="384"/>
        <v>1</v>
      </c>
      <c r="DU114" s="51">
        <f t="shared" si="433"/>
        <v>0.98530188872000468</v>
      </c>
    </row>
    <row r="115" spans="1:125" s="13" customFormat="1" ht="16.5" customHeight="1" outlineLevel="1" x14ac:dyDescent="0.25">
      <c r="A115" s="12">
        <v>93</v>
      </c>
      <c r="B115" s="6" t="s">
        <v>14</v>
      </c>
      <c r="C115" s="17">
        <v>190610186.24000001</v>
      </c>
      <c r="D115" s="17">
        <v>200343621.69</v>
      </c>
      <c r="E115" s="17">
        <v>171813859.44000003</v>
      </c>
      <c r="F115" s="18">
        <f t="shared" si="422"/>
        <v>1.0510646132927255</v>
      </c>
      <c r="G115" s="18">
        <f t="shared" si="421"/>
        <v>1.1660504125976112</v>
      </c>
      <c r="H115" s="11">
        <v>184000363.81</v>
      </c>
      <c r="I115" s="11">
        <v>192705690.15000001</v>
      </c>
      <c r="J115" s="11">
        <v>165823983.54000002</v>
      </c>
      <c r="K115" s="18">
        <f t="shared" si="401"/>
        <v>1.0473114626500912</v>
      </c>
      <c r="L115" s="18">
        <f t="shared" si="247"/>
        <v>1.1621098832396315</v>
      </c>
      <c r="M115" s="22">
        <v>155999953.81</v>
      </c>
      <c r="N115" s="22">
        <v>166105108.50999999</v>
      </c>
      <c r="O115" s="22">
        <v>139549249.21000001</v>
      </c>
      <c r="P115" s="18">
        <f t="shared" si="402"/>
        <v>1.0647766518720099</v>
      </c>
      <c r="Q115" s="18">
        <f t="shared" si="249"/>
        <v>1.1902974000242561</v>
      </c>
      <c r="R115" s="22">
        <v>3559410</v>
      </c>
      <c r="S115" s="22">
        <v>4107339.58</v>
      </c>
      <c r="T115" s="22">
        <v>3471861.49</v>
      </c>
      <c r="U115" s="18">
        <f t="shared" si="403"/>
        <v>1.1539383156197236</v>
      </c>
      <c r="V115" s="18">
        <f t="shared" si="251"/>
        <v>1.1830367057644342</v>
      </c>
      <c r="W115" s="22">
        <v>0</v>
      </c>
      <c r="X115" s="22">
        <v>0</v>
      </c>
      <c r="Y115" s="22"/>
      <c r="Z115" s="18" t="str">
        <f t="shared" si="404"/>
        <v xml:space="preserve"> </v>
      </c>
      <c r="AA115" s="18" t="str">
        <f t="shared" si="253"/>
        <v xml:space="preserve"> </v>
      </c>
      <c r="AB115" s="22">
        <v>9650000</v>
      </c>
      <c r="AC115" s="22">
        <v>9322364.5800000001</v>
      </c>
      <c r="AD115" s="22">
        <v>8009422.25</v>
      </c>
      <c r="AE115" s="18">
        <f t="shared" si="405"/>
        <v>0.96604814300518138</v>
      </c>
      <c r="AF115" s="18">
        <f t="shared" si="255"/>
        <v>1.1639247237839159</v>
      </c>
      <c r="AG115" s="22">
        <v>14791000</v>
      </c>
      <c r="AH115" s="22">
        <v>13170877.48</v>
      </c>
      <c r="AI115" s="22">
        <v>14793450.59</v>
      </c>
      <c r="AJ115" s="18">
        <f t="shared" si="406"/>
        <v>0.89046565343790141</v>
      </c>
      <c r="AK115" s="18">
        <f t="shared" si="257"/>
        <v>0.89031814449721303</v>
      </c>
      <c r="AL115" s="22">
        <v>0</v>
      </c>
      <c r="AM115" s="22">
        <v>0</v>
      </c>
      <c r="AN115" s="22">
        <v>0</v>
      </c>
      <c r="AO115" s="18" t="str">
        <f t="shared" si="388"/>
        <v xml:space="preserve"> </v>
      </c>
      <c r="AP115" s="18" t="str">
        <f t="shared" si="258"/>
        <v xml:space="preserve"> </v>
      </c>
      <c r="AQ115" s="7">
        <v>6609822.4300000006</v>
      </c>
      <c r="AR115" s="7">
        <v>7637931.5399999991</v>
      </c>
      <c r="AS115" s="7">
        <v>5989875.9000000004</v>
      </c>
      <c r="AT115" s="18">
        <f t="shared" si="407"/>
        <v>1.1555426217402935</v>
      </c>
      <c r="AU115" s="18">
        <f t="shared" si="260"/>
        <v>1.2751401978127792</v>
      </c>
      <c r="AV115" s="22">
        <v>1200000</v>
      </c>
      <c r="AW115" s="22">
        <v>1047936.53</v>
      </c>
      <c r="AX115" s="22">
        <v>896312.61</v>
      </c>
      <c r="AY115" s="18">
        <f t="shared" si="408"/>
        <v>0.87328044166666674</v>
      </c>
      <c r="AZ115" s="18">
        <f t="shared" si="262"/>
        <v>1.1691641044746655</v>
      </c>
      <c r="BA115" s="22">
        <v>0</v>
      </c>
      <c r="BB115" s="22">
        <v>0</v>
      </c>
      <c r="BC115" s="22"/>
      <c r="BD115" s="18" t="str">
        <f t="shared" si="263"/>
        <v xml:space="preserve"> </v>
      </c>
      <c r="BE115" s="18" t="str">
        <f t="shared" si="264"/>
        <v xml:space="preserve"> </v>
      </c>
      <c r="BF115" s="22">
        <v>0</v>
      </c>
      <c r="BG115" s="22">
        <v>0</v>
      </c>
      <c r="BH115" s="22">
        <v>132295.67999999999</v>
      </c>
      <c r="BI115" s="18" t="str">
        <f t="shared" si="409"/>
        <v xml:space="preserve"> </v>
      </c>
      <c r="BJ115" s="18">
        <f t="shared" si="266"/>
        <v>0</v>
      </c>
      <c r="BK115" s="22">
        <v>0</v>
      </c>
      <c r="BL115" s="22">
        <v>0</v>
      </c>
      <c r="BM115" s="22"/>
      <c r="BN115" s="18" t="str">
        <f t="shared" si="435"/>
        <v xml:space="preserve"> </v>
      </c>
      <c r="BO115" s="18" t="str">
        <f t="shared" si="268"/>
        <v xml:space="preserve"> </v>
      </c>
      <c r="BP115" s="22">
        <v>2161100</v>
      </c>
      <c r="BQ115" s="22">
        <v>2267224.7799999998</v>
      </c>
      <c r="BR115" s="22">
        <v>2682691.7599999998</v>
      </c>
      <c r="BS115" s="18">
        <f t="shared" si="410"/>
        <v>1.0491068344824395</v>
      </c>
      <c r="BT115" s="18">
        <f t="shared" si="270"/>
        <v>0.84513055648256807</v>
      </c>
      <c r="BU115" s="22">
        <v>1942349.49</v>
      </c>
      <c r="BV115" s="22">
        <v>1961186.18</v>
      </c>
      <c r="BW115" s="22">
        <v>1486126.72</v>
      </c>
      <c r="BX115" s="18">
        <f t="shared" si="394"/>
        <v>1.0096978891270489</v>
      </c>
      <c r="BY115" s="18">
        <f t="shared" si="272"/>
        <v>1.3196628212162149</v>
      </c>
      <c r="BZ115" s="22">
        <v>0</v>
      </c>
      <c r="CA115" s="22">
        <v>0</v>
      </c>
      <c r="CB115" s="22"/>
      <c r="CC115" s="18" t="str">
        <f t="shared" si="426"/>
        <v xml:space="preserve"> </v>
      </c>
      <c r="CD115" s="18" t="str">
        <f t="shared" si="273"/>
        <v xml:space="preserve"> </v>
      </c>
      <c r="CE115" s="17">
        <v>800000</v>
      </c>
      <c r="CF115" s="17">
        <v>1418698.5</v>
      </c>
      <c r="CG115" s="17">
        <v>590479.56999999995</v>
      </c>
      <c r="CH115" s="18">
        <f t="shared" si="430"/>
        <v>1.773373125</v>
      </c>
      <c r="CI115" s="18" t="str">
        <f t="shared" si="289"/>
        <v>св.200</v>
      </c>
      <c r="CJ115" s="22">
        <v>800000</v>
      </c>
      <c r="CK115" s="22">
        <v>1418698.5</v>
      </c>
      <c r="CL115" s="22">
        <v>590479.56999999995</v>
      </c>
      <c r="CM115" s="18">
        <f t="shared" si="275"/>
        <v>1.773373125</v>
      </c>
      <c r="CN115" s="18" t="str">
        <f t="shared" si="290"/>
        <v>св.200</v>
      </c>
      <c r="CO115" s="22">
        <v>0</v>
      </c>
      <c r="CP115" s="22">
        <v>0</v>
      </c>
      <c r="CQ115" s="22"/>
      <c r="CR115" s="18" t="str">
        <f t="shared" si="276"/>
        <v xml:space="preserve"> </v>
      </c>
      <c r="CS115" s="18" t="str">
        <f t="shared" si="277"/>
        <v xml:space="preserve"> </v>
      </c>
      <c r="CT115" s="22">
        <v>130000</v>
      </c>
      <c r="CU115" s="22">
        <v>178500.89</v>
      </c>
      <c r="CV115" s="22">
        <v>81193.990000000005</v>
      </c>
      <c r="CW115" s="18">
        <f t="shared" si="291"/>
        <v>1.3730837692307694</v>
      </c>
      <c r="CX115" s="18" t="str">
        <f t="shared" si="292"/>
        <v>св.200</v>
      </c>
      <c r="CY115" s="22">
        <v>0</v>
      </c>
      <c r="CZ115" s="22">
        <v>0</v>
      </c>
      <c r="DA115" s="22"/>
      <c r="DB115" s="18" t="str">
        <f t="shared" si="411"/>
        <v xml:space="preserve"> </v>
      </c>
      <c r="DC115" s="18" t="str">
        <f t="shared" si="279"/>
        <v xml:space="preserve"> </v>
      </c>
      <c r="DD115" s="22">
        <v>311872.94</v>
      </c>
      <c r="DE115" s="22">
        <v>713642.81</v>
      </c>
      <c r="DF115" s="22">
        <v>29459.41</v>
      </c>
      <c r="DG115" s="18" t="str">
        <f>IF(DE115&lt;=0," ",IF(DF115&lt;=0," ",IF(DE115/DF115*100&gt;200,"СВ.200",DE115/DF115)))</f>
        <v>СВ.200</v>
      </c>
      <c r="DH115" s="18" t="str">
        <f>IF(DE115&lt;=0," ",IF(DE115/DF115*100&gt;200,"св.200",DE115/DF115))</f>
        <v>св.200</v>
      </c>
      <c r="DI115" s="45">
        <v>-13758.15</v>
      </c>
      <c r="DJ115" s="22">
        <v>13758.15</v>
      </c>
      <c r="DK115" s="18">
        <f t="shared" si="282"/>
        <v>-1</v>
      </c>
      <c r="DL115" s="22">
        <v>0</v>
      </c>
      <c r="DM115" s="22">
        <v>0</v>
      </c>
      <c r="DN115" s="22"/>
      <c r="DO115" s="18" t="str">
        <f t="shared" si="413"/>
        <v xml:space="preserve"> </v>
      </c>
      <c r="DP115" s="18" t="str">
        <f t="shared" si="284"/>
        <v xml:space="preserve"> </v>
      </c>
      <c r="DQ115" s="38">
        <v>64500</v>
      </c>
      <c r="DR115" s="38">
        <v>64500</v>
      </c>
      <c r="DS115" s="22">
        <v>77133.72</v>
      </c>
      <c r="DT115" s="18">
        <f t="shared" si="384"/>
        <v>1</v>
      </c>
      <c r="DU115" s="18">
        <f t="shared" si="433"/>
        <v>0.83621015555842504</v>
      </c>
    </row>
    <row r="116" spans="1:125" s="13" customFormat="1" ht="16.5" customHeight="1" outlineLevel="1" x14ac:dyDescent="0.25">
      <c r="A116" s="12">
        <f>A115+1</f>
        <v>94</v>
      </c>
      <c r="B116" s="6" t="s">
        <v>55</v>
      </c>
      <c r="C116" s="17">
        <v>1461698</v>
      </c>
      <c r="D116" s="17">
        <v>1642949.68</v>
      </c>
      <c r="E116" s="17">
        <v>2149329.5</v>
      </c>
      <c r="F116" s="18">
        <f t="shared" si="422"/>
        <v>1.1240007717052358</v>
      </c>
      <c r="G116" s="18">
        <f t="shared" si="421"/>
        <v>0.76440102832069257</v>
      </c>
      <c r="H116" s="11">
        <v>1196698</v>
      </c>
      <c r="I116" s="11">
        <v>1249050.71</v>
      </c>
      <c r="J116" s="11">
        <v>1436915.31</v>
      </c>
      <c r="K116" s="18">
        <f t="shared" si="401"/>
        <v>1.0437476372484955</v>
      </c>
      <c r="L116" s="18">
        <f t="shared" si="247"/>
        <v>0.869258404658518</v>
      </c>
      <c r="M116" s="22">
        <v>546698</v>
      </c>
      <c r="N116" s="22">
        <v>541294.76</v>
      </c>
      <c r="O116" s="22">
        <v>614052.49</v>
      </c>
      <c r="P116" s="18">
        <f t="shared" si="402"/>
        <v>0.99011659087832771</v>
      </c>
      <c r="Q116" s="18">
        <f t="shared" si="249"/>
        <v>0.88151219776016221</v>
      </c>
      <c r="R116" s="22">
        <v>0</v>
      </c>
      <c r="S116" s="22">
        <v>0</v>
      </c>
      <c r="T116" s="22">
        <v>0</v>
      </c>
      <c r="U116" s="18" t="str">
        <f t="shared" si="403"/>
        <v xml:space="preserve"> </v>
      </c>
      <c r="V116" s="18" t="str">
        <f t="shared" ref="V116:V120" si="436">IF(S116=0," ",IF(S116/T116*100&gt;200,"св.200",S116/T116))</f>
        <v xml:space="preserve"> </v>
      </c>
      <c r="W116" s="22">
        <v>0</v>
      </c>
      <c r="X116" s="22">
        <v>0</v>
      </c>
      <c r="Y116" s="22"/>
      <c r="Z116" s="18" t="str">
        <f t="shared" si="404"/>
        <v xml:space="preserve"> </v>
      </c>
      <c r="AA116" s="18" t="str">
        <f t="shared" si="253"/>
        <v xml:space="preserve"> </v>
      </c>
      <c r="AB116" s="22">
        <v>65000</v>
      </c>
      <c r="AC116" s="22">
        <v>84152.21</v>
      </c>
      <c r="AD116" s="22">
        <v>57126.52</v>
      </c>
      <c r="AE116" s="18">
        <f t="shared" si="405"/>
        <v>1.2946493846153848</v>
      </c>
      <c r="AF116" s="18">
        <f t="shared" si="255"/>
        <v>1.4730848299528838</v>
      </c>
      <c r="AG116" s="22">
        <v>585000</v>
      </c>
      <c r="AH116" s="22">
        <v>623603.74</v>
      </c>
      <c r="AI116" s="22">
        <v>765736.3</v>
      </c>
      <c r="AJ116" s="18">
        <f t="shared" si="406"/>
        <v>1.0659892991452991</v>
      </c>
      <c r="AK116" s="18">
        <f t="shared" si="257"/>
        <v>0.81438445584987929</v>
      </c>
      <c r="AL116" s="22">
        <v>0</v>
      </c>
      <c r="AM116" s="22">
        <v>0</v>
      </c>
      <c r="AN116" s="22">
        <v>0</v>
      </c>
      <c r="AO116" s="18" t="str">
        <f t="shared" si="388"/>
        <v xml:space="preserve"> </v>
      </c>
      <c r="AP116" s="18" t="str">
        <f t="shared" si="258"/>
        <v xml:space="preserve"> </v>
      </c>
      <c r="AQ116" s="7">
        <v>265000</v>
      </c>
      <c r="AR116" s="7">
        <v>393898.97</v>
      </c>
      <c r="AS116" s="7">
        <v>712414.19000000006</v>
      </c>
      <c r="AT116" s="18">
        <f t="shared" si="407"/>
        <v>1.4864112075471696</v>
      </c>
      <c r="AU116" s="18">
        <f t="shared" si="260"/>
        <v>0.5529072490821666</v>
      </c>
      <c r="AV116" s="22">
        <v>0</v>
      </c>
      <c r="AW116" s="22">
        <v>0</v>
      </c>
      <c r="AX116" s="22">
        <v>0</v>
      </c>
      <c r="AY116" s="18" t="str">
        <f t="shared" si="408"/>
        <v xml:space="preserve"> </v>
      </c>
      <c r="AZ116" s="18" t="str">
        <f t="shared" si="262"/>
        <v xml:space="preserve"> </v>
      </c>
      <c r="BA116" s="22">
        <v>0</v>
      </c>
      <c r="BB116" s="22">
        <v>0</v>
      </c>
      <c r="BC116" s="22"/>
      <c r="BD116" s="18" t="str">
        <f t="shared" si="263"/>
        <v xml:space="preserve"> </v>
      </c>
      <c r="BE116" s="18" t="str">
        <f t="shared" si="264"/>
        <v xml:space="preserve"> </v>
      </c>
      <c r="BF116" s="22">
        <v>100000</v>
      </c>
      <c r="BG116" s="22">
        <v>209181.76</v>
      </c>
      <c r="BH116" s="22">
        <v>339726.5</v>
      </c>
      <c r="BI116" s="18" t="str">
        <f t="shared" si="409"/>
        <v>СВ.200</v>
      </c>
      <c r="BJ116" s="18">
        <f t="shared" si="266"/>
        <v>0.61573577569015081</v>
      </c>
      <c r="BK116" s="22">
        <v>0</v>
      </c>
      <c r="BL116" s="22">
        <v>0</v>
      </c>
      <c r="BM116" s="22"/>
      <c r="BN116" s="18" t="str">
        <f t="shared" si="435"/>
        <v xml:space="preserve"> </v>
      </c>
      <c r="BO116" s="18" t="str">
        <f t="shared" si="268"/>
        <v xml:space="preserve"> </v>
      </c>
      <c r="BP116" s="22">
        <v>15000</v>
      </c>
      <c r="BQ116" s="22">
        <v>30154.18</v>
      </c>
      <c r="BR116" s="22">
        <v>38540</v>
      </c>
      <c r="BS116" s="18" t="str">
        <f t="shared" si="410"/>
        <v>СВ.200</v>
      </c>
      <c r="BT116" s="18">
        <f t="shared" si="270"/>
        <v>0.78241255838090296</v>
      </c>
      <c r="BU116" s="22">
        <v>150000</v>
      </c>
      <c r="BV116" s="22">
        <v>154563.03</v>
      </c>
      <c r="BW116" s="22">
        <v>332639.01</v>
      </c>
      <c r="BX116" s="18">
        <f t="shared" si="394"/>
        <v>1.0304202</v>
      </c>
      <c r="BY116" s="18">
        <f t="shared" si="272"/>
        <v>0.46465695650068223</v>
      </c>
      <c r="BZ116" s="22">
        <v>0</v>
      </c>
      <c r="CA116" s="22">
        <v>0</v>
      </c>
      <c r="CB116" s="22"/>
      <c r="CC116" s="18" t="str">
        <f t="shared" si="426"/>
        <v xml:space="preserve"> </v>
      </c>
      <c r="CD116" s="18" t="str">
        <f t="shared" si="273"/>
        <v xml:space="preserve"> </v>
      </c>
      <c r="CE116" s="17">
        <v>0</v>
      </c>
      <c r="CF116" s="17">
        <v>0</v>
      </c>
      <c r="CG116" s="17">
        <v>0</v>
      </c>
      <c r="CH116" s="18" t="str">
        <f t="shared" si="430"/>
        <v xml:space="preserve"> </v>
      </c>
      <c r="CI116" s="18" t="str">
        <f t="shared" si="289"/>
        <v xml:space="preserve"> </v>
      </c>
      <c r="CJ116" s="22">
        <v>0</v>
      </c>
      <c r="CK116" s="22">
        <v>0</v>
      </c>
      <c r="CL116" s="22"/>
      <c r="CM116" s="18" t="str">
        <f t="shared" si="275"/>
        <v xml:space="preserve"> </v>
      </c>
      <c r="CN116" s="18" t="str">
        <f t="shared" si="290"/>
        <v xml:space="preserve"> </v>
      </c>
      <c r="CO116" s="22">
        <v>0</v>
      </c>
      <c r="CP116" s="22">
        <v>0</v>
      </c>
      <c r="CQ116" s="22"/>
      <c r="CR116" s="18" t="str">
        <f t="shared" si="276"/>
        <v xml:space="preserve"> </v>
      </c>
      <c r="CS116" s="18" t="str">
        <f t="shared" si="277"/>
        <v xml:space="preserve"> </v>
      </c>
      <c r="CT116" s="22">
        <v>0</v>
      </c>
      <c r="CU116" s="22">
        <v>0</v>
      </c>
      <c r="CV116" s="22"/>
      <c r="CW116" s="18" t="str">
        <f t="shared" si="291"/>
        <v xml:space="preserve"> </v>
      </c>
      <c r="CX116" s="18" t="str">
        <f t="shared" si="292"/>
        <v xml:space="preserve"> </v>
      </c>
      <c r="CY116" s="22">
        <v>0</v>
      </c>
      <c r="CZ116" s="22">
        <v>0</v>
      </c>
      <c r="DA116" s="22"/>
      <c r="DB116" s="18" t="str">
        <f t="shared" si="411"/>
        <v xml:space="preserve"> </v>
      </c>
      <c r="DC116" s="18" t="str">
        <f t="shared" si="279"/>
        <v xml:space="preserve"> </v>
      </c>
      <c r="DD116" s="22">
        <v>0</v>
      </c>
      <c r="DE116" s="22">
        <v>0</v>
      </c>
      <c r="DF116" s="22"/>
      <c r="DG116" s="18" t="str">
        <f>IF(DE116&lt;=0," ",IF(DF116&lt;=0," ",IF(DE116/DF116*100&gt;200,"СВ.200",DE116/DF116)))</f>
        <v xml:space="preserve"> </v>
      </c>
      <c r="DH116" s="18" t="str">
        <f t="shared" si="281"/>
        <v xml:space="preserve"> </v>
      </c>
      <c r="DI116" s="22">
        <v>0</v>
      </c>
      <c r="DJ116" s="22"/>
      <c r="DK116" s="18" t="str">
        <f t="shared" si="282"/>
        <v xml:space="preserve"> </v>
      </c>
      <c r="DL116" s="22">
        <v>0</v>
      </c>
      <c r="DM116" s="22">
        <v>0</v>
      </c>
      <c r="DN116" s="22"/>
      <c r="DO116" s="18" t="str">
        <f t="shared" si="413"/>
        <v xml:space="preserve"> </v>
      </c>
      <c r="DP116" s="18" t="str">
        <f t="shared" si="284"/>
        <v xml:space="preserve"> </v>
      </c>
      <c r="DQ116" s="38">
        <v>0</v>
      </c>
      <c r="DR116" s="38">
        <v>0</v>
      </c>
      <c r="DS116" s="22"/>
      <c r="DT116" s="18" t="str">
        <f t="shared" si="384"/>
        <v xml:space="preserve"> </v>
      </c>
      <c r="DU116" s="18" t="str">
        <f t="shared" si="433"/>
        <v xml:space="preserve"> </v>
      </c>
    </row>
    <row r="117" spans="1:125" s="13" customFormat="1" ht="16.5" customHeight="1" outlineLevel="1" x14ac:dyDescent="0.25">
      <c r="A117" s="12">
        <f t="shared" ref="A117:A120" si="437">A116+1</f>
        <v>95</v>
      </c>
      <c r="B117" s="6" t="s">
        <v>21</v>
      </c>
      <c r="C117" s="17">
        <v>1909500</v>
      </c>
      <c r="D117" s="17">
        <v>2190301.71</v>
      </c>
      <c r="E117" s="17">
        <v>2192517.87</v>
      </c>
      <c r="F117" s="18">
        <f t="shared" si="422"/>
        <v>1.1470550981932444</v>
      </c>
      <c r="G117" s="18">
        <f t="shared" si="421"/>
        <v>0.99898921690430731</v>
      </c>
      <c r="H117" s="11">
        <v>1827000</v>
      </c>
      <c r="I117" s="11">
        <v>2062104.6700000002</v>
      </c>
      <c r="J117" s="11">
        <v>2102224.73</v>
      </c>
      <c r="K117" s="18">
        <f t="shared" si="401"/>
        <v>1.128683453749316</v>
      </c>
      <c r="L117" s="18">
        <f t="shared" si="247"/>
        <v>0.9809154276289006</v>
      </c>
      <c r="M117" s="22">
        <v>324000</v>
      </c>
      <c r="N117" s="22">
        <v>309675.58</v>
      </c>
      <c r="O117" s="22">
        <v>319822.98</v>
      </c>
      <c r="P117" s="18">
        <f t="shared" si="402"/>
        <v>0.95578882716049385</v>
      </c>
      <c r="Q117" s="18">
        <f t="shared" si="249"/>
        <v>0.96827182336929019</v>
      </c>
      <c r="R117" s="22">
        <v>0</v>
      </c>
      <c r="S117" s="22">
        <v>0</v>
      </c>
      <c r="T117" s="22">
        <v>0</v>
      </c>
      <c r="U117" s="18" t="str">
        <f t="shared" si="403"/>
        <v xml:space="preserve"> </v>
      </c>
      <c r="V117" s="18" t="str">
        <f t="shared" si="436"/>
        <v xml:space="preserve"> </v>
      </c>
      <c r="W117" s="22">
        <v>0</v>
      </c>
      <c r="X117" s="22">
        <v>0</v>
      </c>
      <c r="Y117" s="22"/>
      <c r="Z117" s="18" t="str">
        <f t="shared" si="404"/>
        <v xml:space="preserve"> </v>
      </c>
      <c r="AA117" s="18" t="str">
        <f t="shared" si="253"/>
        <v xml:space="preserve"> </v>
      </c>
      <c r="AB117" s="22">
        <v>423000</v>
      </c>
      <c r="AC117" s="22">
        <v>449459.21</v>
      </c>
      <c r="AD117" s="22">
        <v>432815.64</v>
      </c>
      <c r="AE117" s="18">
        <f t="shared" si="405"/>
        <v>1.0625513238770685</v>
      </c>
      <c r="AF117" s="18">
        <f t="shared" si="255"/>
        <v>1.0384541787815247</v>
      </c>
      <c r="AG117" s="22">
        <v>1080000</v>
      </c>
      <c r="AH117" s="22">
        <v>1302969.8799999999</v>
      </c>
      <c r="AI117" s="22">
        <v>1348886.11</v>
      </c>
      <c r="AJ117" s="18">
        <f t="shared" si="406"/>
        <v>1.2064535925925925</v>
      </c>
      <c r="AK117" s="18">
        <f t="shared" si="257"/>
        <v>0.96595989115789749</v>
      </c>
      <c r="AL117" s="22">
        <v>0</v>
      </c>
      <c r="AM117" s="22">
        <v>0</v>
      </c>
      <c r="AN117" s="22">
        <v>700</v>
      </c>
      <c r="AO117" s="18" t="str">
        <f t="shared" si="388"/>
        <v xml:space="preserve"> </v>
      </c>
      <c r="AP117" s="18">
        <f t="shared" si="258"/>
        <v>0</v>
      </c>
      <c r="AQ117" s="7">
        <v>82500</v>
      </c>
      <c r="AR117" s="7">
        <v>128197.04</v>
      </c>
      <c r="AS117" s="7">
        <v>90293.14</v>
      </c>
      <c r="AT117" s="18">
        <f t="shared" si="407"/>
        <v>1.553903515151515</v>
      </c>
      <c r="AU117" s="18">
        <f t="shared" si="260"/>
        <v>1.4197871510504563</v>
      </c>
      <c r="AV117" s="22">
        <v>0</v>
      </c>
      <c r="AW117" s="22">
        <v>0</v>
      </c>
      <c r="AX117" s="22">
        <v>0</v>
      </c>
      <c r="AY117" s="18" t="str">
        <f t="shared" si="408"/>
        <v xml:space="preserve"> </v>
      </c>
      <c r="AZ117" s="18" t="str">
        <f t="shared" si="262"/>
        <v xml:space="preserve"> </v>
      </c>
      <c r="BA117" s="22">
        <v>0</v>
      </c>
      <c r="BB117" s="22">
        <v>0</v>
      </c>
      <c r="BC117" s="22"/>
      <c r="BD117" s="18" t="str">
        <f t="shared" si="263"/>
        <v xml:space="preserve"> </v>
      </c>
      <c r="BE117" s="18" t="str">
        <f t="shared" si="264"/>
        <v xml:space="preserve"> </v>
      </c>
      <c r="BF117" s="22">
        <v>0</v>
      </c>
      <c r="BG117" s="22">
        <v>0</v>
      </c>
      <c r="BH117" s="22"/>
      <c r="BI117" s="18" t="str">
        <f t="shared" si="409"/>
        <v xml:space="preserve"> </v>
      </c>
      <c r="BJ117" s="18" t="str">
        <f>IF(BG117=0," ",IF(BG117/BH117*100&gt;200,"св.200",BG117/BH117))</f>
        <v xml:space="preserve"> </v>
      </c>
      <c r="BK117" s="22">
        <v>0</v>
      </c>
      <c r="BL117" s="22">
        <v>0</v>
      </c>
      <c r="BM117" s="22"/>
      <c r="BN117" s="18" t="str">
        <f t="shared" si="435"/>
        <v xml:space="preserve"> </v>
      </c>
      <c r="BO117" s="18" t="str">
        <f t="shared" si="268"/>
        <v xml:space="preserve"> </v>
      </c>
      <c r="BP117" s="22">
        <v>71000</v>
      </c>
      <c r="BQ117" s="22">
        <v>106537.79</v>
      </c>
      <c r="BR117" s="22">
        <v>90293.14</v>
      </c>
      <c r="BS117" s="18">
        <f t="shared" si="410"/>
        <v>1.5005322535211267</v>
      </c>
      <c r="BT117" s="18">
        <f t="shared" si="270"/>
        <v>1.1799101238477252</v>
      </c>
      <c r="BU117" s="22">
        <v>0</v>
      </c>
      <c r="BV117" s="22">
        <v>0</v>
      </c>
      <c r="BW117" s="22"/>
      <c r="BX117" s="18" t="str">
        <f t="shared" si="394"/>
        <v xml:space="preserve"> </v>
      </c>
      <c r="BY117" s="18" t="str">
        <f t="shared" si="272"/>
        <v xml:space="preserve"> </v>
      </c>
      <c r="BZ117" s="22">
        <v>0</v>
      </c>
      <c r="CA117" s="22">
        <v>0</v>
      </c>
      <c r="CB117" s="22"/>
      <c r="CC117" s="18" t="str">
        <f t="shared" si="426"/>
        <v xml:space="preserve"> </v>
      </c>
      <c r="CD117" s="18" t="str">
        <f t="shared" si="273"/>
        <v xml:space="preserve"> </v>
      </c>
      <c r="CE117" s="17">
        <v>0</v>
      </c>
      <c r="CF117" s="17">
        <v>0</v>
      </c>
      <c r="CG117" s="17">
        <v>0</v>
      </c>
      <c r="CH117" s="18" t="str">
        <f t="shared" si="274"/>
        <v xml:space="preserve"> </v>
      </c>
      <c r="CI117" s="18" t="str">
        <f t="shared" si="289"/>
        <v xml:space="preserve"> </v>
      </c>
      <c r="CJ117" s="22">
        <v>0</v>
      </c>
      <c r="CK117" s="22">
        <v>0</v>
      </c>
      <c r="CL117" s="22"/>
      <c r="CM117" s="18" t="str">
        <f t="shared" si="275"/>
        <v xml:space="preserve"> </v>
      </c>
      <c r="CN117" s="18" t="str">
        <f t="shared" si="290"/>
        <v xml:space="preserve"> </v>
      </c>
      <c r="CO117" s="22">
        <v>0</v>
      </c>
      <c r="CP117" s="22">
        <v>0</v>
      </c>
      <c r="CQ117" s="22"/>
      <c r="CR117" s="18" t="str">
        <f t="shared" si="276"/>
        <v xml:space="preserve"> </v>
      </c>
      <c r="CS117" s="18" t="str">
        <f t="shared" si="277"/>
        <v xml:space="preserve"> </v>
      </c>
      <c r="CT117" s="22">
        <v>0</v>
      </c>
      <c r="CU117" s="22">
        <v>0</v>
      </c>
      <c r="CV117" s="22"/>
      <c r="CW117" s="18" t="str">
        <f t="shared" si="291"/>
        <v xml:space="preserve"> </v>
      </c>
      <c r="CX117" s="18" t="str">
        <f t="shared" si="292"/>
        <v xml:space="preserve"> </v>
      </c>
      <c r="CY117" s="22">
        <v>0</v>
      </c>
      <c r="CZ117" s="22">
        <v>0</v>
      </c>
      <c r="DA117" s="22"/>
      <c r="DB117" s="18" t="str">
        <f t="shared" si="411"/>
        <v xml:space="preserve"> </v>
      </c>
      <c r="DC117" s="18" t="str">
        <f t="shared" si="279"/>
        <v xml:space="preserve"> </v>
      </c>
      <c r="DD117" s="22">
        <v>0</v>
      </c>
      <c r="DE117" s="22">
        <v>10159.25</v>
      </c>
      <c r="DF117" s="22"/>
      <c r="DG117" s="18" t="str">
        <f>IF(DE117&lt;=0," ",IF(DF117&lt;=0," ",IF(DE117/DF117*100&gt;200,"СВ.200",DE117/DF117)))</f>
        <v xml:space="preserve"> </v>
      </c>
      <c r="DH117" s="18" t="str">
        <f t="shared" si="281"/>
        <v xml:space="preserve"> </v>
      </c>
      <c r="DI117" s="22">
        <v>0</v>
      </c>
      <c r="DJ117" s="22"/>
      <c r="DK117" s="18" t="str">
        <f t="shared" si="282"/>
        <v xml:space="preserve"> </v>
      </c>
      <c r="DL117" s="22">
        <v>0</v>
      </c>
      <c r="DM117" s="22">
        <v>0</v>
      </c>
      <c r="DN117" s="22"/>
      <c r="DO117" s="18" t="str">
        <f t="shared" si="413"/>
        <v xml:space="preserve"> </v>
      </c>
      <c r="DP117" s="18" t="str">
        <f t="shared" si="284"/>
        <v xml:space="preserve"> </v>
      </c>
      <c r="DQ117" s="38">
        <v>11500</v>
      </c>
      <c r="DR117" s="38">
        <v>11500</v>
      </c>
      <c r="DS117" s="22"/>
      <c r="DT117" s="18">
        <f t="shared" si="384"/>
        <v>1</v>
      </c>
      <c r="DU117" s="18" t="str">
        <f t="shared" si="433"/>
        <v xml:space="preserve"> </v>
      </c>
    </row>
    <row r="118" spans="1:125" s="13" customFormat="1" ht="16.5" customHeight="1" outlineLevel="1" x14ac:dyDescent="0.25">
      <c r="A118" s="12">
        <f t="shared" si="437"/>
        <v>96</v>
      </c>
      <c r="B118" s="6" t="s">
        <v>25</v>
      </c>
      <c r="C118" s="17">
        <v>2990703.19</v>
      </c>
      <c r="D118" s="17">
        <v>6878990.8799999999</v>
      </c>
      <c r="E118" s="17">
        <v>2536740.0099999998</v>
      </c>
      <c r="F118" s="18" t="str">
        <f t="shared" si="422"/>
        <v>СВ.200</v>
      </c>
      <c r="G118" s="18" t="str">
        <f t="shared" si="421"/>
        <v>св.200</v>
      </c>
      <c r="H118" s="11">
        <v>2980703.19</v>
      </c>
      <c r="I118" s="11">
        <v>6875767.6200000001</v>
      </c>
      <c r="J118" s="11">
        <v>2528411.71</v>
      </c>
      <c r="K118" s="18" t="str">
        <f t="shared" si="401"/>
        <v>СВ.200</v>
      </c>
      <c r="L118" s="18" t="str">
        <f t="shared" si="247"/>
        <v>св.200</v>
      </c>
      <c r="M118" s="22">
        <v>1789703.19</v>
      </c>
      <c r="N118" s="22">
        <v>5064079.59</v>
      </c>
      <c r="O118" s="22">
        <v>1447022.35</v>
      </c>
      <c r="P118" s="18" t="str">
        <f t="shared" si="402"/>
        <v>СВ.200</v>
      </c>
      <c r="Q118" s="18" t="str">
        <f t="shared" si="249"/>
        <v>св.200</v>
      </c>
      <c r="R118" s="22">
        <v>0</v>
      </c>
      <c r="S118" s="22">
        <v>0</v>
      </c>
      <c r="T118" s="22">
        <v>0</v>
      </c>
      <c r="U118" s="18" t="str">
        <f t="shared" si="403"/>
        <v xml:space="preserve"> </v>
      </c>
      <c r="V118" s="18" t="str">
        <f t="shared" si="436"/>
        <v xml:space="preserve"> </v>
      </c>
      <c r="W118" s="22">
        <v>0</v>
      </c>
      <c r="X118" s="22">
        <v>0</v>
      </c>
      <c r="Y118" s="22"/>
      <c r="Z118" s="18" t="str">
        <f t="shared" si="404"/>
        <v xml:space="preserve"> </v>
      </c>
      <c r="AA118" s="18" t="str">
        <f t="shared" si="253"/>
        <v xml:space="preserve"> </v>
      </c>
      <c r="AB118" s="22">
        <v>250000</v>
      </c>
      <c r="AC118" s="22">
        <v>241577.2</v>
      </c>
      <c r="AD118" s="22">
        <v>263902.3</v>
      </c>
      <c r="AE118" s="18">
        <f t="shared" si="405"/>
        <v>0.96630880000000008</v>
      </c>
      <c r="AF118" s="18">
        <f t="shared" si="255"/>
        <v>0.91540392031444984</v>
      </c>
      <c r="AG118" s="22">
        <v>941000</v>
      </c>
      <c r="AH118" s="22">
        <v>1570110.83</v>
      </c>
      <c r="AI118" s="22">
        <v>816717.06</v>
      </c>
      <c r="AJ118" s="18">
        <f t="shared" si="406"/>
        <v>1.6685556110520723</v>
      </c>
      <c r="AK118" s="18">
        <f t="shared" si="257"/>
        <v>1.9224660618697005</v>
      </c>
      <c r="AL118" s="22">
        <v>0</v>
      </c>
      <c r="AM118" s="22">
        <v>0</v>
      </c>
      <c r="AN118" s="22">
        <v>770</v>
      </c>
      <c r="AO118" s="18" t="str">
        <f t="shared" ref="AO118:AO142" si="438">IF(AM118&lt;=0," ",IF(AL118&lt;=0," ",IF(AM118/AL118*100&gt;200,"СВ.200",AM118/AL118)))</f>
        <v xml:space="preserve"> </v>
      </c>
      <c r="AP118" s="18">
        <f t="shared" si="258"/>
        <v>0</v>
      </c>
      <c r="AQ118" s="7">
        <v>10000</v>
      </c>
      <c r="AR118" s="7">
        <v>3223.26</v>
      </c>
      <c r="AS118" s="7">
        <v>8328.2999999999993</v>
      </c>
      <c r="AT118" s="18">
        <f t="shared" si="407"/>
        <v>0.322326</v>
      </c>
      <c r="AU118" s="18">
        <f t="shared" si="260"/>
        <v>0.38702496307769901</v>
      </c>
      <c r="AV118" s="22">
        <v>0</v>
      </c>
      <c r="AW118" s="22">
        <v>0</v>
      </c>
      <c r="AX118" s="22">
        <v>0</v>
      </c>
      <c r="AY118" s="18" t="str">
        <f t="shared" si="408"/>
        <v xml:space="preserve"> </v>
      </c>
      <c r="AZ118" s="18" t="str">
        <f t="shared" si="262"/>
        <v xml:space="preserve"> </v>
      </c>
      <c r="BA118" s="22">
        <v>0</v>
      </c>
      <c r="BB118" s="22">
        <v>0</v>
      </c>
      <c r="BC118" s="22"/>
      <c r="BD118" s="18" t="str">
        <f t="shared" si="263"/>
        <v xml:space="preserve"> </v>
      </c>
      <c r="BE118" s="18" t="str">
        <f t="shared" si="264"/>
        <v xml:space="preserve"> </v>
      </c>
      <c r="BF118" s="22">
        <v>0</v>
      </c>
      <c r="BG118" s="22">
        <v>0</v>
      </c>
      <c r="BH118" s="22"/>
      <c r="BI118" s="18" t="str">
        <f t="shared" si="409"/>
        <v xml:space="preserve"> </v>
      </c>
      <c r="BJ118" s="18" t="str">
        <f t="shared" si="266"/>
        <v xml:space="preserve"> </v>
      </c>
      <c r="BK118" s="22">
        <v>0</v>
      </c>
      <c r="BL118" s="22">
        <v>0</v>
      </c>
      <c r="BM118" s="22"/>
      <c r="BN118" s="18" t="str">
        <f t="shared" si="435"/>
        <v xml:space="preserve"> </v>
      </c>
      <c r="BO118" s="18" t="str">
        <f t="shared" si="268"/>
        <v xml:space="preserve"> </v>
      </c>
      <c r="BP118" s="22">
        <v>10000</v>
      </c>
      <c r="BQ118" s="22">
        <v>3223.26</v>
      </c>
      <c r="BR118" s="22">
        <v>8328.2999999999993</v>
      </c>
      <c r="BS118" s="18">
        <f t="shared" si="410"/>
        <v>0.322326</v>
      </c>
      <c r="BT118" s="18">
        <f t="shared" si="270"/>
        <v>0.38702496307769901</v>
      </c>
      <c r="BU118" s="22">
        <v>0</v>
      </c>
      <c r="BV118" s="22">
        <v>0</v>
      </c>
      <c r="BW118" s="22"/>
      <c r="BX118" s="18" t="str">
        <f t="shared" si="394"/>
        <v xml:space="preserve"> </v>
      </c>
      <c r="BY118" s="18" t="str">
        <f t="shared" si="272"/>
        <v xml:space="preserve"> </v>
      </c>
      <c r="BZ118" s="22">
        <v>0</v>
      </c>
      <c r="CA118" s="22">
        <v>0</v>
      </c>
      <c r="CB118" s="22"/>
      <c r="CC118" s="18" t="str">
        <f t="shared" si="426"/>
        <v xml:space="preserve"> </v>
      </c>
      <c r="CD118" s="18" t="str">
        <f t="shared" si="273"/>
        <v xml:space="preserve"> </v>
      </c>
      <c r="CE118" s="17">
        <v>0</v>
      </c>
      <c r="CF118" s="17">
        <v>0</v>
      </c>
      <c r="CG118" s="17">
        <v>0</v>
      </c>
      <c r="CH118" s="18" t="str">
        <f t="shared" si="274"/>
        <v xml:space="preserve"> </v>
      </c>
      <c r="CI118" s="18" t="str">
        <f t="shared" si="289"/>
        <v xml:space="preserve"> </v>
      </c>
      <c r="CJ118" s="22">
        <v>0</v>
      </c>
      <c r="CK118" s="22">
        <v>0</v>
      </c>
      <c r="CL118" s="22"/>
      <c r="CM118" s="18" t="str">
        <f t="shared" si="275"/>
        <v xml:space="preserve"> </v>
      </c>
      <c r="CN118" s="18" t="str">
        <f t="shared" si="290"/>
        <v xml:space="preserve"> </v>
      </c>
      <c r="CO118" s="22">
        <v>0</v>
      </c>
      <c r="CP118" s="22">
        <v>0</v>
      </c>
      <c r="CQ118" s="22"/>
      <c r="CR118" s="18" t="str">
        <f t="shared" si="276"/>
        <v xml:space="preserve"> </v>
      </c>
      <c r="CS118" s="18" t="str">
        <f t="shared" si="277"/>
        <v xml:space="preserve"> </v>
      </c>
      <c r="CT118" s="22">
        <v>0</v>
      </c>
      <c r="CU118" s="22">
        <v>0</v>
      </c>
      <c r="CV118" s="22"/>
      <c r="CW118" s="18" t="str">
        <f t="shared" si="291"/>
        <v xml:space="preserve"> </v>
      </c>
      <c r="CX118" s="18" t="str">
        <f t="shared" si="292"/>
        <v xml:space="preserve"> </v>
      </c>
      <c r="CY118" s="22">
        <v>0</v>
      </c>
      <c r="CZ118" s="22">
        <v>0</v>
      </c>
      <c r="DA118" s="22"/>
      <c r="DB118" s="18" t="str">
        <f t="shared" si="411"/>
        <v xml:space="preserve"> </v>
      </c>
      <c r="DC118" s="18" t="str">
        <f t="shared" si="279"/>
        <v xml:space="preserve"> </v>
      </c>
      <c r="DD118" s="22">
        <v>0</v>
      </c>
      <c r="DE118" s="22">
        <v>0</v>
      </c>
      <c r="DF118" s="22"/>
      <c r="DG118" s="18" t="str">
        <f t="shared" si="412"/>
        <v xml:space="preserve"> </v>
      </c>
      <c r="DH118" s="18" t="str">
        <f t="shared" si="281"/>
        <v xml:space="preserve"> </v>
      </c>
      <c r="DI118" s="22">
        <v>0</v>
      </c>
      <c r="DJ118" s="22"/>
      <c r="DK118" s="18" t="str">
        <f t="shared" si="282"/>
        <v xml:space="preserve"> </v>
      </c>
      <c r="DL118" s="22">
        <v>0</v>
      </c>
      <c r="DM118" s="22">
        <v>0</v>
      </c>
      <c r="DN118" s="22"/>
      <c r="DO118" s="18" t="str">
        <f t="shared" si="413"/>
        <v xml:space="preserve"> </v>
      </c>
      <c r="DP118" s="18" t="str">
        <f t="shared" si="284"/>
        <v xml:space="preserve"> </v>
      </c>
      <c r="DQ118" s="38">
        <v>0</v>
      </c>
      <c r="DR118" s="38">
        <v>0</v>
      </c>
      <c r="DS118" s="22"/>
      <c r="DT118" s="18" t="str">
        <f t="shared" si="384"/>
        <v xml:space="preserve"> </v>
      </c>
      <c r="DU118" s="18" t="str">
        <f t="shared" si="433"/>
        <v xml:space="preserve"> </v>
      </c>
    </row>
    <row r="119" spans="1:125" s="13" customFormat="1" ht="16.5" customHeight="1" outlineLevel="1" x14ac:dyDescent="0.25">
      <c r="A119" s="12">
        <f t="shared" si="437"/>
        <v>97</v>
      </c>
      <c r="B119" s="6" t="s">
        <v>63</v>
      </c>
      <c r="C119" s="17">
        <v>2885650</v>
      </c>
      <c r="D119" s="17">
        <v>3148043.07</v>
      </c>
      <c r="E119" s="17">
        <v>3090818.01</v>
      </c>
      <c r="F119" s="18">
        <f t="shared" si="422"/>
        <v>1.0909303172595428</v>
      </c>
      <c r="G119" s="18">
        <f t="shared" si="421"/>
        <v>1.0185145355743543</v>
      </c>
      <c r="H119" s="11">
        <v>2275650</v>
      </c>
      <c r="I119" s="11">
        <v>2156120.31</v>
      </c>
      <c r="J119" s="11">
        <v>1863651.02</v>
      </c>
      <c r="K119" s="18">
        <f t="shared" si="401"/>
        <v>0.94747448421330172</v>
      </c>
      <c r="L119" s="18">
        <f t="shared" si="247"/>
        <v>1.1569335067892701</v>
      </c>
      <c r="M119" s="22">
        <v>988208.45</v>
      </c>
      <c r="N119" s="22">
        <v>919595.74</v>
      </c>
      <c r="O119" s="22">
        <v>936486.49</v>
      </c>
      <c r="P119" s="18">
        <f t="shared" si="402"/>
        <v>0.93056858601037062</v>
      </c>
      <c r="Q119" s="18">
        <f t="shared" si="249"/>
        <v>0.9819637013663699</v>
      </c>
      <c r="R119" s="22">
        <v>0</v>
      </c>
      <c r="S119" s="22">
        <v>0</v>
      </c>
      <c r="T119" s="22">
        <v>0</v>
      </c>
      <c r="U119" s="18" t="str">
        <f t="shared" si="403"/>
        <v xml:space="preserve"> </v>
      </c>
      <c r="V119" s="18" t="str">
        <f t="shared" si="436"/>
        <v xml:space="preserve"> </v>
      </c>
      <c r="W119" s="22">
        <v>0</v>
      </c>
      <c r="X119" s="22">
        <v>0</v>
      </c>
      <c r="Y119" s="22"/>
      <c r="Z119" s="18" t="str">
        <f t="shared" si="404"/>
        <v xml:space="preserve"> </v>
      </c>
      <c r="AA119" s="18" t="str">
        <f t="shared" si="253"/>
        <v xml:space="preserve"> </v>
      </c>
      <c r="AB119" s="22">
        <v>200000</v>
      </c>
      <c r="AC119" s="22">
        <v>124712.71</v>
      </c>
      <c r="AD119" s="22">
        <v>147541.09</v>
      </c>
      <c r="AE119" s="18">
        <f t="shared" si="405"/>
        <v>0.62356355000000008</v>
      </c>
      <c r="AF119" s="18">
        <f t="shared" si="255"/>
        <v>0.8452744249076648</v>
      </c>
      <c r="AG119" s="22">
        <v>1087441.55</v>
      </c>
      <c r="AH119" s="22">
        <v>1111811.8600000001</v>
      </c>
      <c r="AI119" s="22">
        <v>779623.44</v>
      </c>
      <c r="AJ119" s="18">
        <f>IF(AH119&lt;=0," ",IF(AG119&lt;=0," ",IF(AH119/AG119*100&gt;200,"СВ.200",AH119/AG119)))</f>
        <v>1.0224106849696888</v>
      </c>
      <c r="AK119" s="18">
        <f t="shared" si="257"/>
        <v>1.4260882920605877</v>
      </c>
      <c r="AL119" s="22">
        <v>0</v>
      </c>
      <c r="AM119" s="22">
        <v>0</v>
      </c>
      <c r="AN119" s="22">
        <v>0</v>
      </c>
      <c r="AO119" s="18" t="str">
        <f t="shared" si="438"/>
        <v xml:space="preserve"> </v>
      </c>
      <c r="AP119" s="18" t="str">
        <f t="shared" si="258"/>
        <v xml:space="preserve"> </v>
      </c>
      <c r="AQ119" s="7">
        <v>610000</v>
      </c>
      <c r="AR119" s="7">
        <v>991922.76</v>
      </c>
      <c r="AS119" s="7">
        <v>1227166.99</v>
      </c>
      <c r="AT119" s="18">
        <f t="shared" si="407"/>
        <v>1.6261028852459016</v>
      </c>
      <c r="AU119" s="18">
        <f t="shared" si="260"/>
        <v>0.80830300039279901</v>
      </c>
      <c r="AV119" s="22">
        <v>0</v>
      </c>
      <c r="AW119" s="22">
        <v>0</v>
      </c>
      <c r="AX119" s="22">
        <v>0</v>
      </c>
      <c r="AY119" s="18" t="str">
        <f t="shared" si="408"/>
        <v xml:space="preserve"> </v>
      </c>
      <c r="AZ119" s="18" t="str">
        <f t="shared" si="262"/>
        <v xml:space="preserve"> </v>
      </c>
      <c r="BA119" s="22">
        <v>0</v>
      </c>
      <c r="BB119" s="22">
        <v>0</v>
      </c>
      <c r="BC119" s="22"/>
      <c r="BD119" s="18" t="str">
        <f t="shared" si="263"/>
        <v xml:space="preserve"> </v>
      </c>
      <c r="BE119" s="18" t="str">
        <f t="shared" si="264"/>
        <v xml:space="preserve"> </v>
      </c>
      <c r="BF119" s="22">
        <v>550000</v>
      </c>
      <c r="BG119" s="22">
        <v>985769.28</v>
      </c>
      <c r="BH119" s="22">
        <v>857971.47</v>
      </c>
      <c r="BI119" s="18">
        <f t="shared" si="409"/>
        <v>1.7923077818181818</v>
      </c>
      <c r="BJ119" s="18">
        <f t="shared" si="266"/>
        <v>1.1489534494660993</v>
      </c>
      <c r="BK119" s="22">
        <v>0</v>
      </c>
      <c r="BL119" s="22">
        <v>0</v>
      </c>
      <c r="BM119" s="22"/>
      <c r="BN119" s="18" t="str">
        <f t="shared" si="435"/>
        <v xml:space="preserve"> </v>
      </c>
      <c r="BO119" s="18" t="str">
        <f t="shared" si="268"/>
        <v xml:space="preserve"> </v>
      </c>
      <c r="BP119" s="22">
        <v>60000</v>
      </c>
      <c r="BQ119" s="22">
        <v>6153.48</v>
      </c>
      <c r="BR119" s="22">
        <v>34947.519999999997</v>
      </c>
      <c r="BS119" s="18">
        <f t="shared" si="410"/>
        <v>0.102558</v>
      </c>
      <c r="BT119" s="18">
        <f>IF(BQ119=0," ",IF(BQ119/BR119*100&gt;200,"св.200",BQ119/BR119))</f>
        <v>0.17607773026526632</v>
      </c>
      <c r="BU119" s="22">
        <v>0</v>
      </c>
      <c r="BV119" s="22">
        <v>0</v>
      </c>
      <c r="BW119" s="22">
        <v>9000</v>
      </c>
      <c r="BX119" s="18" t="str">
        <f>IF(BV119&lt;=0," ",IF(BU119&lt;=0," ",IF(BV119/BU119*100&gt;200,"СВ.200",BV119/BU119)))</f>
        <v xml:space="preserve"> </v>
      </c>
      <c r="BY119" s="18">
        <f t="shared" si="272"/>
        <v>0</v>
      </c>
      <c r="BZ119" s="22">
        <v>0</v>
      </c>
      <c r="CA119" s="22">
        <v>0</v>
      </c>
      <c r="CB119" s="22">
        <v>325248</v>
      </c>
      <c r="CC119" s="18" t="str">
        <f t="shared" si="426"/>
        <v xml:space="preserve"> </v>
      </c>
      <c r="CD119" s="18">
        <f t="shared" si="273"/>
        <v>0</v>
      </c>
      <c r="CE119" s="17">
        <v>0</v>
      </c>
      <c r="CF119" s="17">
        <v>0</v>
      </c>
      <c r="CG119" s="17">
        <v>0</v>
      </c>
      <c r="CH119" s="18" t="str">
        <f t="shared" si="274"/>
        <v xml:space="preserve"> </v>
      </c>
      <c r="CI119" s="18" t="str">
        <f>IF(CF119=0," ",IF(CF119/CG119*100&gt;200,"св.200",CF119/CG119))</f>
        <v xml:space="preserve"> </v>
      </c>
      <c r="CJ119" s="22">
        <v>0</v>
      </c>
      <c r="CK119" s="22">
        <v>0</v>
      </c>
      <c r="CL119" s="22"/>
      <c r="CM119" s="18" t="str">
        <f t="shared" si="275"/>
        <v xml:space="preserve"> </v>
      </c>
      <c r="CN119" s="18" t="str">
        <f t="shared" si="290"/>
        <v xml:space="preserve"> </v>
      </c>
      <c r="CO119" s="22">
        <v>0</v>
      </c>
      <c r="CP119" s="22">
        <v>0</v>
      </c>
      <c r="CQ119" s="22"/>
      <c r="CR119" s="18" t="str">
        <f t="shared" si="276"/>
        <v xml:space="preserve"> </v>
      </c>
      <c r="CS119" s="18" t="str">
        <f>IF(CP119=0," ",IF(CP119/CQ119*100&gt;200,"св.200",CP119/CQ119))</f>
        <v xml:space="preserve"> </v>
      </c>
      <c r="CT119" s="22">
        <v>0</v>
      </c>
      <c r="CU119" s="22">
        <v>0</v>
      </c>
      <c r="CV119" s="22"/>
      <c r="CW119" s="18" t="str">
        <f t="shared" si="291"/>
        <v xml:space="preserve"> </v>
      </c>
      <c r="CX119" s="18" t="str">
        <f t="shared" si="292"/>
        <v xml:space="preserve"> </v>
      </c>
      <c r="CY119" s="22">
        <v>0</v>
      </c>
      <c r="CZ119" s="22">
        <v>0</v>
      </c>
      <c r="DA119" s="22"/>
      <c r="DB119" s="18" t="str">
        <f t="shared" si="411"/>
        <v xml:space="preserve"> </v>
      </c>
      <c r="DC119" s="18" t="str">
        <f t="shared" si="279"/>
        <v xml:space="preserve"> </v>
      </c>
      <c r="DD119" s="22">
        <v>0</v>
      </c>
      <c r="DE119" s="22">
        <v>0</v>
      </c>
      <c r="DF119" s="22"/>
      <c r="DG119" s="18" t="str">
        <f t="shared" si="412"/>
        <v xml:space="preserve"> </v>
      </c>
      <c r="DH119" s="18" t="str">
        <f t="shared" si="281"/>
        <v xml:space="preserve"> </v>
      </c>
      <c r="DI119" s="22">
        <v>0</v>
      </c>
      <c r="DJ119" s="22"/>
      <c r="DK119" s="18" t="str">
        <f t="shared" si="282"/>
        <v xml:space="preserve"> </v>
      </c>
      <c r="DL119" s="22">
        <v>0</v>
      </c>
      <c r="DM119" s="22">
        <v>0</v>
      </c>
      <c r="DN119" s="22"/>
      <c r="DO119" s="18" t="str">
        <f t="shared" si="413"/>
        <v xml:space="preserve"> </v>
      </c>
      <c r="DP119" s="18" t="str">
        <f t="shared" si="284"/>
        <v xml:space="preserve"> </v>
      </c>
      <c r="DQ119" s="38">
        <v>0</v>
      </c>
      <c r="DR119" s="38">
        <v>0</v>
      </c>
      <c r="DS119" s="22"/>
      <c r="DT119" s="18" t="str">
        <f t="shared" si="384"/>
        <v xml:space="preserve"> </v>
      </c>
      <c r="DU119" s="18" t="str">
        <f t="shared" si="433"/>
        <v xml:space="preserve"> </v>
      </c>
    </row>
    <row r="120" spans="1:125" s="13" customFormat="1" ht="16.5" customHeight="1" outlineLevel="1" x14ac:dyDescent="0.25">
      <c r="A120" s="12">
        <f t="shared" si="437"/>
        <v>98</v>
      </c>
      <c r="B120" s="6" t="s">
        <v>85</v>
      </c>
      <c r="C120" s="17">
        <v>1549900</v>
      </c>
      <c r="D120" s="17">
        <v>1775069.68</v>
      </c>
      <c r="E120" s="17">
        <v>1553221.81</v>
      </c>
      <c r="F120" s="18">
        <f t="shared" si="422"/>
        <v>1.1452801342022065</v>
      </c>
      <c r="G120" s="18">
        <f t="shared" si="421"/>
        <v>1.142830771865095</v>
      </c>
      <c r="H120" s="11">
        <v>1529900</v>
      </c>
      <c r="I120" s="11">
        <v>1757861.81</v>
      </c>
      <c r="J120" s="11">
        <v>1536634.55</v>
      </c>
      <c r="K120" s="18">
        <f t="shared" si="401"/>
        <v>1.1490043859075756</v>
      </c>
      <c r="L120" s="18">
        <f t="shared" si="247"/>
        <v>1.1439686879355928</v>
      </c>
      <c r="M120" s="22">
        <v>54900</v>
      </c>
      <c r="N120" s="22">
        <v>64904.57</v>
      </c>
      <c r="O120" s="22">
        <v>64490.83</v>
      </c>
      <c r="P120" s="18">
        <f t="shared" si="402"/>
        <v>1.1822326047358833</v>
      </c>
      <c r="Q120" s="18">
        <f t="shared" si="249"/>
        <v>1.0064154857364993</v>
      </c>
      <c r="R120" s="22">
        <v>0</v>
      </c>
      <c r="S120" s="22">
        <v>0</v>
      </c>
      <c r="T120" s="22">
        <v>0</v>
      </c>
      <c r="U120" s="18" t="str">
        <f t="shared" si="403"/>
        <v xml:space="preserve"> </v>
      </c>
      <c r="V120" s="18" t="str">
        <f t="shared" si="436"/>
        <v xml:space="preserve"> </v>
      </c>
      <c r="W120" s="22">
        <v>1045.2</v>
      </c>
      <c r="X120" s="22">
        <v>1197.53</v>
      </c>
      <c r="Y120" s="22">
        <v>20178.400000000001</v>
      </c>
      <c r="Z120" s="18">
        <f t="shared" si="404"/>
        <v>1.145742441637964</v>
      </c>
      <c r="AA120" s="18">
        <f t="shared" si="253"/>
        <v>5.9347123656979736E-2</v>
      </c>
      <c r="AB120" s="22">
        <v>385000</v>
      </c>
      <c r="AC120" s="22">
        <v>365557.59</v>
      </c>
      <c r="AD120" s="22">
        <v>329734.28000000003</v>
      </c>
      <c r="AE120" s="18">
        <f t="shared" si="405"/>
        <v>0.94950023376623383</v>
      </c>
      <c r="AF120" s="18">
        <f t="shared" si="255"/>
        <v>1.1086429654811747</v>
      </c>
      <c r="AG120" s="22">
        <v>1088954.8</v>
      </c>
      <c r="AH120" s="22">
        <v>1326202.1200000001</v>
      </c>
      <c r="AI120" s="22">
        <v>1122231.04</v>
      </c>
      <c r="AJ120" s="18">
        <f t="shared" si="406"/>
        <v>1.2178670042135817</v>
      </c>
      <c r="AK120" s="18">
        <f t="shared" si="257"/>
        <v>1.181754979794535</v>
      </c>
      <c r="AL120" s="22">
        <v>0</v>
      </c>
      <c r="AM120" s="22">
        <v>0</v>
      </c>
      <c r="AN120" s="22">
        <v>0</v>
      </c>
      <c r="AO120" s="18" t="str">
        <f t="shared" si="438"/>
        <v xml:space="preserve"> </v>
      </c>
      <c r="AP120" s="18" t="str">
        <f t="shared" si="258"/>
        <v xml:space="preserve"> </v>
      </c>
      <c r="AQ120" s="7">
        <v>20000</v>
      </c>
      <c r="AR120" s="7">
        <v>17207.87</v>
      </c>
      <c r="AS120" s="7">
        <v>16587.259999999998</v>
      </c>
      <c r="AT120" s="18">
        <f t="shared" si="407"/>
        <v>0.86039349999999992</v>
      </c>
      <c r="AU120" s="18">
        <f t="shared" si="260"/>
        <v>1.0374148593559154</v>
      </c>
      <c r="AV120" s="22">
        <v>0</v>
      </c>
      <c r="AW120" s="22">
        <v>0</v>
      </c>
      <c r="AX120" s="22">
        <v>0</v>
      </c>
      <c r="AY120" s="18" t="str">
        <f t="shared" si="408"/>
        <v xml:space="preserve"> </v>
      </c>
      <c r="AZ120" s="18" t="str">
        <f t="shared" si="262"/>
        <v xml:space="preserve"> </v>
      </c>
      <c r="BA120" s="22">
        <v>0</v>
      </c>
      <c r="BB120" s="22">
        <v>0</v>
      </c>
      <c r="BC120" s="22"/>
      <c r="BD120" s="18" t="str">
        <f t="shared" si="263"/>
        <v xml:space="preserve"> </v>
      </c>
      <c r="BE120" s="18" t="str">
        <f t="shared" si="264"/>
        <v xml:space="preserve"> </v>
      </c>
      <c r="BF120" s="22">
        <v>0</v>
      </c>
      <c r="BG120" s="22">
        <v>0</v>
      </c>
      <c r="BH120" s="22"/>
      <c r="BI120" s="18" t="str">
        <f t="shared" si="409"/>
        <v xml:space="preserve"> </v>
      </c>
      <c r="BJ120" s="18" t="str">
        <f t="shared" si="266"/>
        <v xml:space="preserve"> </v>
      </c>
      <c r="BK120" s="22">
        <v>0</v>
      </c>
      <c r="BL120" s="22">
        <v>0</v>
      </c>
      <c r="BM120" s="22"/>
      <c r="BN120" s="18" t="str">
        <f t="shared" si="435"/>
        <v xml:space="preserve"> </v>
      </c>
      <c r="BO120" s="18" t="str">
        <f t="shared" si="268"/>
        <v xml:space="preserve"> </v>
      </c>
      <c r="BP120" s="22">
        <v>20000</v>
      </c>
      <c r="BQ120" s="22">
        <v>17207.87</v>
      </c>
      <c r="BR120" s="22">
        <v>16587.259999999998</v>
      </c>
      <c r="BS120" s="18">
        <f t="shared" si="410"/>
        <v>0.86039349999999992</v>
      </c>
      <c r="BT120" s="18">
        <f t="shared" si="270"/>
        <v>1.0374148593559154</v>
      </c>
      <c r="BU120" s="22">
        <v>0</v>
      </c>
      <c r="BV120" s="22">
        <v>0</v>
      </c>
      <c r="BW120" s="22"/>
      <c r="BX120" s="18" t="str">
        <f t="shared" si="394"/>
        <v xml:space="preserve"> </v>
      </c>
      <c r="BY120" s="18" t="str">
        <f t="shared" si="272"/>
        <v xml:space="preserve"> </v>
      </c>
      <c r="BZ120" s="22">
        <v>0</v>
      </c>
      <c r="CA120" s="22">
        <v>0</v>
      </c>
      <c r="CB120" s="22"/>
      <c r="CC120" s="18" t="str">
        <f t="shared" si="426"/>
        <v xml:space="preserve"> </v>
      </c>
      <c r="CD120" s="18" t="str">
        <f t="shared" si="273"/>
        <v xml:space="preserve"> </v>
      </c>
      <c r="CE120" s="17">
        <v>0</v>
      </c>
      <c r="CF120" s="17">
        <v>0</v>
      </c>
      <c r="CG120" s="17">
        <v>0</v>
      </c>
      <c r="CH120" s="18" t="str">
        <f t="shared" si="274"/>
        <v xml:space="preserve"> </v>
      </c>
      <c r="CI120" s="18" t="str">
        <f t="shared" si="289"/>
        <v xml:space="preserve"> </v>
      </c>
      <c r="CJ120" s="22">
        <v>0</v>
      </c>
      <c r="CK120" s="22">
        <v>0</v>
      </c>
      <c r="CL120" s="22"/>
      <c r="CM120" s="18" t="str">
        <f t="shared" si="275"/>
        <v xml:space="preserve"> </v>
      </c>
      <c r="CN120" s="18" t="str">
        <f t="shared" si="290"/>
        <v xml:space="preserve"> </v>
      </c>
      <c r="CO120" s="22">
        <v>0</v>
      </c>
      <c r="CP120" s="22">
        <v>0</v>
      </c>
      <c r="CQ120" s="22"/>
      <c r="CR120" s="18" t="str">
        <f t="shared" si="276"/>
        <v xml:space="preserve"> </v>
      </c>
      <c r="CS120" s="18" t="str">
        <f t="shared" si="277"/>
        <v xml:space="preserve"> </v>
      </c>
      <c r="CT120" s="22">
        <v>0</v>
      </c>
      <c r="CU120" s="22">
        <v>0</v>
      </c>
      <c r="CV120" s="22"/>
      <c r="CW120" s="18" t="str">
        <f t="shared" si="291"/>
        <v xml:space="preserve"> </v>
      </c>
      <c r="CX120" s="18" t="str">
        <f t="shared" si="292"/>
        <v xml:space="preserve"> </v>
      </c>
      <c r="CY120" s="22">
        <v>0</v>
      </c>
      <c r="CZ120" s="22">
        <v>0</v>
      </c>
      <c r="DA120" s="22"/>
      <c r="DB120" s="18" t="str">
        <f t="shared" si="411"/>
        <v xml:space="preserve"> </v>
      </c>
      <c r="DC120" s="18" t="str">
        <f t="shared" si="279"/>
        <v xml:space="preserve"> </v>
      </c>
      <c r="DD120" s="22">
        <v>0</v>
      </c>
      <c r="DE120" s="22">
        <v>0</v>
      </c>
      <c r="DF120" s="22"/>
      <c r="DG120" s="18" t="str">
        <f t="shared" si="412"/>
        <v xml:space="preserve"> </v>
      </c>
      <c r="DH120" s="18" t="str">
        <f t="shared" si="281"/>
        <v xml:space="preserve"> </v>
      </c>
      <c r="DI120" s="22">
        <v>0</v>
      </c>
      <c r="DJ120" s="22"/>
      <c r="DK120" s="18" t="str">
        <f t="shared" si="282"/>
        <v xml:space="preserve"> </v>
      </c>
      <c r="DL120" s="22">
        <v>0</v>
      </c>
      <c r="DM120" s="22">
        <v>0</v>
      </c>
      <c r="DN120" s="22"/>
      <c r="DO120" s="18" t="str">
        <f t="shared" si="413"/>
        <v xml:space="preserve"> </v>
      </c>
      <c r="DP120" s="18" t="str">
        <f t="shared" si="284"/>
        <v xml:space="preserve"> </v>
      </c>
      <c r="DQ120" s="38">
        <v>0</v>
      </c>
      <c r="DR120" s="38">
        <v>0</v>
      </c>
      <c r="DS120" s="22"/>
      <c r="DT120" s="18" t="str">
        <f t="shared" si="384"/>
        <v xml:space="preserve"> </v>
      </c>
      <c r="DU120" s="18" t="str">
        <f t="shared" si="433"/>
        <v xml:space="preserve"> </v>
      </c>
    </row>
    <row r="121" spans="1:125" s="54" customFormat="1" ht="15.75" x14ac:dyDescent="0.2">
      <c r="A121" s="48"/>
      <c r="B121" s="49" t="s">
        <v>153</v>
      </c>
      <c r="C121" s="55">
        <f>SUM(C122:C129)</f>
        <v>25542932.580000002</v>
      </c>
      <c r="D121" s="55">
        <f t="shared" ref="D121" si="439">SUM(D122:D129)</f>
        <v>27722171.740000002</v>
      </c>
      <c r="E121" s="55">
        <f>E122+E123+E124+E125+E126+E127+E128+E129</f>
        <v>26900449.279999997</v>
      </c>
      <c r="F121" s="51">
        <f t="shared" si="422"/>
        <v>1.0853167173806164</v>
      </c>
      <c r="G121" s="51">
        <f t="shared" si="421"/>
        <v>1.030546793157501</v>
      </c>
      <c r="H121" s="50">
        <v>23146152</v>
      </c>
      <c r="I121" s="50">
        <v>25331701.100000001</v>
      </c>
      <c r="J121" s="50">
        <v>25506120.609999999</v>
      </c>
      <c r="K121" s="51">
        <f t="shared" si="401"/>
        <v>1.0944238636296868</v>
      </c>
      <c r="L121" s="51">
        <f t="shared" si="247"/>
        <v>0.99316166058073074</v>
      </c>
      <c r="M121" s="50">
        <f>SUM(M122:M129)</f>
        <v>9588223</v>
      </c>
      <c r="N121" s="50">
        <v>10718421.239999998</v>
      </c>
      <c r="O121" s="50">
        <v>9195639.3599999994</v>
      </c>
      <c r="P121" s="51">
        <f t="shared" si="402"/>
        <v>1.1178735872121455</v>
      </c>
      <c r="Q121" s="51">
        <f t="shared" si="249"/>
        <v>1.165598260260611</v>
      </c>
      <c r="R121" s="50">
        <f>SUM(R122:R129)</f>
        <v>1762190</v>
      </c>
      <c r="S121" s="50">
        <f>SUM(S122:S129)</f>
        <v>2033459.59</v>
      </c>
      <c r="T121" s="50">
        <f>SUM(T122:T129)</f>
        <v>1696833.19</v>
      </c>
      <c r="U121" s="51">
        <f t="shared" si="403"/>
        <v>1.1539388998916122</v>
      </c>
      <c r="V121" s="51">
        <f t="shared" si="251"/>
        <v>1.198385086986659</v>
      </c>
      <c r="W121" s="50">
        <f>SUM(W122:W129)</f>
        <v>1122526.8399999999</v>
      </c>
      <c r="X121" s="50">
        <f>SUM(X122:X129)</f>
        <v>1017088.89</v>
      </c>
      <c r="Y121" s="50">
        <v>957013.39999999991</v>
      </c>
      <c r="Z121" s="51">
        <f t="shared" si="404"/>
        <v>0.90607088735624364</v>
      </c>
      <c r="AA121" s="51">
        <f t="shared" si="253"/>
        <v>1.0627739277213883</v>
      </c>
      <c r="AB121" s="50">
        <v>1805200</v>
      </c>
      <c r="AC121" s="50">
        <v>2198905.8099999996</v>
      </c>
      <c r="AD121" s="50">
        <f>SUM(AD122:AD129)</f>
        <v>1855875.19</v>
      </c>
      <c r="AE121" s="51">
        <f t="shared" si="405"/>
        <v>1.2180953966319519</v>
      </c>
      <c r="AF121" s="51">
        <f t="shared" si="255"/>
        <v>1.1848349618812457</v>
      </c>
      <c r="AG121" s="50">
        <v>8823612.1600000001</v>
      </c>
      <c r="AH121" s="50">
        <v>9334825.5700000003</v>
      </c>
      <c r="AI121" s="50">
        <f>SUM(AI122:AI129)</f>
        <v>11724264.470000001</v>
      </c>
      <c r="AJ121" s="51">
        <f t="shared" si="406"/>
        <v>1.0579369764593098</v>
      </c>
      <c r="AK121" s="51">
        <f t="shared" si="257"/>
        <v>0.79619711700345153</v>
      </c>
      <c r="AL121" s="50">
        <v>44400</v>
      </c>
      <c r="AM121" s="50">
        <v>29000</v>
      </c>
      <c r="AN121" s="50">
        <f>SUM(AN122:AN129)</f>
        <v>76495</v>
      </c>
      <c r="AO121" s="51">
        <f t="shared" si="438"/>
        <v>0.65315315315315314</v>
      </c>
      <c r="AP121" s="51">
        <f t="shared" si="258"/>
        <v>0.37910974573501538</v>
      </c>
      <c r="AQ121" s="50">
        <v>2396780.58</v>
      </c>
      <c r="AR121" s="50">
        <f>AR122+AR123+AR124+AR125+AR126+AR127+AR128+AR129</f>
        <v>2385558.64</v>
      </c>
      <c r="AS121" s="50">
        <v>1399240.67</v>
      </c>
      <c r="AT121" s="51">
        <f t="shared" si="407"/>
        <v>0.99531791099542377</v>
      </c>
      <c r="AU121" s="51">
        <f t="shared" si="260"/>
        <v>1.7048951557418641</v>
      </c>
      <c r="AV121" s="50">
        <v>30000</v>
      </c>
      <c r="AW121" s="50">
        <v>35894.5</v>
      </c>
      <c r="AX121" s="50">
        <v>39617.26</v>
      </c>
      <c r="AY121" s="51">
        <f t="shared" si="408"/>
        <v>1.1964833333333333</v>
      </c>
      <c r="AZ121" s="51">
        <f t="shared" si="262"/>
        <v>0.90603186590894969</v>
      </c>
      <c r="BA121" s="50">
        <v>531556.05000000005</v>
      </c>
      <c r="BB121" s="50">
        <v>500288.93999999994</v>
      </c>
      <c r="BC121" s="50">
        <v>334472.58</v>
      </c>
      <c r="BD121" s="51">
        <f t="shared" si="263"/>
        <v>0.9411781504509259</v>
      </c>
      <c r="BE121" s="51">
        <f t="shared" si="264"/>
        <v>1.4957547192657763</v>
      </c>
      <c r="BF121" s="50">
        <v>275557.2</v>
      </c>
      <c r="BG121" s="50">
        <v>292687.28999999998</v>
      </c>
      <c r="BH121" s="50">
        <v>267329.81</v>
      </c>
      <c r="BI121" s="51">
        <f t="shared" si="409"/>
        <v>1.0621652782072106</v>
      </c>
      <c r="BJ121" s="51">
        <f t="shared" si="266"/>
        <v>1.0948546666007803</v>
      </c>
      <c r="BK121" s="50">
        <v>0</v>
      </c>
      <c r="BL121" s="50">
        <v>0</v>
      </c>
      <c r="BM121" s="50">
        <v>0</v>
      </c>
      <c r="BN121" s="51" t="str">
        <f t="shared" si="435"/>
        <v xml:space="preserve"> </v>
      </c>
      <c r="BO121" s="51" t="str">
        <f t="shared" si="268"/>
        <v xml:space="preserve"> </v>
      </c>
      <c r="BP121" s="50">
        <v>297145</v>
      </c>
      <c r="BQ121" s="50">
        <v>313071.8</v>
      </c>
      <c r="BR121" s="50">
        <v>287637</v>
      </c>
      <c r="BS121" s="51">
        <f t="shared" si="410"/>
        <v>1.0535994211580204</v>
      </c>
      <c r="BT121" s="51">
        <f t="shared" si="270"/>
        <v>1.0884267323049537</v>
      </c>
      <c r="BU121" s="50">
        <v>239690.41</v>
      </c>
      <c r="BV121" s="50">
        <v>248310.92</v>
      </c>
      <c r="BW121" s="50">
        <v>355215.57</v>
      </c>
      <c r="BX121" s="51">
        <f t="shared" ref="BX121:BX142" si="440">IF(BV121&lt;=0," ",IF(BU121&lt;=0," ",IF(BV121/BU121*100&gt;200,"СВ.200",BV121/BU121)))</f>
        <v>1.035965185257099</v>
      </c>
      <c r="BY121" s="51">
        <f t="shared" si="272"/>
        <v>0.69904289386864438</v>
      </c>
      <c r="BZ121" s="50">
        <v>290000</v>
      </c>
      <c r="CA121" s="50">
        <v>281400</v>
      </c>
      <c r="CB121" s="50">
        <v>0</v>
      </c>
      <c r="CC121" s="51">
        <f t="shared" si="426"/>
        <v>0.97034482758620688</v>
      </c>
      <c r="CD121" s="51" t="str">
        <f t="shared" si="273"/>
        <v xml:space="preserve"> </v>
      </c>
      <c r="CE121" s="55">
        <v>714996.75</v>
      </c>
      <c r="CF121" s="55">
        <v>720908.26</v>
      </c>
      <c r="CG121" s="55">
        <v>105683.95</v>
      </c>
      <c r="CH121" s="51">
        <f t="shared" si="274"/>
        <v>1.0082678837351358</v>
      </c>
      <c r="CI121" s="51" t="str">
        <f t="shared" si="289"/>
        <v>св.200</v>
      </c>
      <c r="CJ121" s="50">
        <v>224000</v>
      </c>
      <c r="CK121" s="50">
        <v>229914.61</v>
      </c>
      <c r="CL121" s="50">
        <v>105683.95</v>
      </c>
      <c r="CM121" s="51">
        <f t="shared" si="275"/>
        <v>1.0264045089285714</v>
      </c>
      <c r="CN121" s="51" t="str">
        <f t="shared" si="290"/>
        <v>св.200</v>
      </c>
      <c r="CO121" s="50">
        <v>490996.75</v>
      </c>
      <c r="CP121" s="50">
        <v>490993.65</v>
      </c>
      <c r="CQ121" s="50">
        <v>0</v>
      </c>
      <c r="CR121" s="51">
        <f t="shared" si="276"/>
        <v>0.99999368631258767</v>
      </c>
      <c r="CS121" s="51" t="str">
        <f t="shared" si="277"/>
        <v xml:space="preserve"> </v>
      </c>
      <c r="CT121" s="50">
        <v>0</v>
      </c>
      <c r="CU121" s="50">
        <v>0</v>
      </c>
      <c r="CV121" s="50">
        <v>0</v>
      </c>
      <c r="CW121" s="53" t="str">
        <f t="shared" si="291"/>
        <v xml:space="preserve"> </v>
      </c>
      <c r="CX121" s="53" t="str">
        <f t="shared" si="292"/>
        <v xml:space="preserve"> </v>
      </c>
      <c r="CY121" s="50">
        <v>0</v>
      </c>
      <c r="CZ121" s="50">
        <v>0</v>
      </c>
      <c r="DA121" s="50">
        <v>0</v>
      </c>
      <c r="DB121" s="51" t="str">
        <f t="shared" si="411"/>
        <v xml:space="preserve"> </v>
      </c>
      <c r="DC121" s="51" t="str">
        <f t="shared" si="279"/>
        <v xml:space="preserve"> </v>
      </c>
      <c r="DD121" s="50">
        <v>17835.169999999998</v>
      </c>
      <c r="DE121" s="50">
        <v>17835.169999999998</v>
      </c>
      <c r="DF121" s="50">
        <v>0</v>
      </c>
      <c r="DG121" s="51">
        <f t="shared" si="412"/>
        <v>1</v>
      </c>
      <c r="DH121" s="51" t="e">
        <f>IF(DE121=0," ",IF(DE121/DF121*100&gt;200,"св.200",DE121/DF121))</f>
        <v>#DIV/0!</v>
      </c>
      <c r="DI121" s="50">
        <v>-23625.239999999998</v>
      </c>
      <c r="DJ121" s="50">
        <f>DJ127</f>
        <v>4372.5</v>
      </c>
      <c r="DK121" s="51">
        <f t="shared" ref="DK121:DK126" si="441">IF(DI121=0," ",IF(DI121/DJ121*100&gt;200,"св.200",DI121/DJ121))</f>
        <v>-5.403142367066895</v>
      </c>
      <c r="DL121" s="50">
        <v>0</v>
      </c>
      <c r="DM121" s="50">
        <v>0</v>
      </c>
      <c r="DN121" s="50">
        <v>0</v>
      </c>
      <c r="DO121" s="51" t="str">
        <f t="shared" si="413"/>
        <v xml:space="preserve"> </v>
      </c>
      <c r="DP121" s="51" t="str">
        <f t="shared" ref="DP121:DP130" si="442">IF(DM121=0," ",IF(DM121/DN121*100&gt;200,"св.200",DM121/DN121))</f>
        <v xml:space="preserve"> </v>
      </c>
      <c r="DQ121" s="50">
        <v>0</v>
      </c>
      <c r="DR121" s="50">
        <v>0</v>
      </c>
      <c r="DS121" s="50">
        <v>0</v>
      </c>
      <c r="DT121" s="51" t="str">
        <f t="shared" si="384"/>
        <v xml:space="preserve"> </v>
      </c>
      <c r="DU121" s="51" t="str">
        <f t="shared" ref="DU121:DU130" si="443">IF(DR121=0," ",IF(DR121/DS121*100&gt;200,"св.200",DR121/DS121))</f>
        <v xml:space="preserve"> </v>
      </c>
    </row>
    <row r="122" spans="1:125" s="13" customFormat="1" ht="15.75" customHeight="1" outlineLevel="1" x14ac:dyDescent="0.25">
      <c r="A122" s="12">
        <v>99</v>
      </c>
      <c r="B122" s="6" t="s">
        <v>72</v>
      </c>
      <c r="C122" s="17">
        <v>9174875.8200000003</v>
      </c>
      <c r="D122" s="17">
        <v>10119917.9</v>
      </c>
      <c r="E122" s="17">
        <v>9348068.5899999999</v>
      </c>
      <c r="F122" s="18">
        <f t="shared" si="422"/>
        <v>1.103003255688751</v>
      </c>
      <c r="G122" s="18">
        <f t="shared" si="421"/>
        <v>1.0825677841972274</v>
      </c>
      <c r="H122" s="11">
        <v>8687165</v>
      </c>
      <c r="I122" s="11">
        <v>9661724.3300000001</v>
      </c>
      <c r="J122" s="11">
        <v>8970098.4800000004</v>
      </c>
      <c r="K122" s="18">
        <f t="shared" si="401"/>
        <v>1.1121838171601437</v>
      </c>
      <c r="L122" s="18">
        <f t="shared" si="247"/>
        <v>1.0771034845985326</v>
      </c>
      <c r="M122" s="22">
        <v>5324275</v>
      </c>
      <c r="N122" s="22">
        <v>6063442.2400000002</v>
      </c>
      <c r="O122" s="22">
        <v>5524394.4400000004</v>
      </c>
      <c r="P122" s="18">
        <f t="shared" si="402"/>
        <v>1.1388296509853455</v>
      </c>
      <c r="Q122" s="18">
        <f t="shared" si="249"/>
        <v>1.0975759073423439</v>
      </c>
      <c r="R122" s="22">
        <v>1762190</v>
      </c>
      <c r="S122" s="22">
        <v>2033459.59</v>
      </c>
      <c r="T122" s="22">
        <v>1696833.19</v>
      </c>
      <c r="U122" s="18">
        <f t="shared" si="403"/>
        <v>1.1539388998916122</v>
      </c>
      <c r="V122" s="18">
        <f t="shared" si="251"/>
        <v>1.198385086986659</v>
      </c>
      <c r="W122" s="22">
        <v>375000</v>
      </c>
      <c r="X122" s="22">
        <v>63467.23</v>
      </c>
      <c r="Y122" s="22">
        <v>203416.82</v>
      </c>
      <c r="Z122" s="18">
        <f>IF(X122&lt;=0," ",IF(W122&lt;=0," ",IF(X122/W122*100&gt;200,"СВ.200",X122/W122)))</f>
        <v>0.16924594666666667</v>
      </c>
      <c r="AA122" s="18">
        <f t="shared" si="253"/>
        <v>0.31200581151548823</v>
      </c>
      <c r="AB122" s="22">
        <v>70200</v>
      </c>
      <c r="AC122" s="22">
        <v>99492.54</v>
      </c>
      <c r="AD122" s="22">
        <v>113818.37</v>
      </c>
      <c r="AE122" s="18">
        <f t="shared" si="405"/>
        <v>1.4172726495726495</v>
      </c>
      <c r="AF122" s="18">
        <f t="shared" ref="AF122:AF129" si="444">IF(AD122=0," ",IF(AC122/AD122*100&gt;200,"св.200",AC122/AD122))</f>
        <v>0.87413428957030392</v>
      </c>
      <c r="AG122" s="22">
        <v>1145000</v>
      </c>
      <c r="AH122" s="22">
        <v>1395937.73</v>
      </c>
      <c r="AI122" s="22">
        <v>1413960.66</v>
      </c>
      <c r="AJ122" s="18">
        <f t="shared" si="406"/>
        <v>1.2191595895196505</v>
      </c>
      <c r="AK122" s="18">
        <f t="shared" si="257"/>
        <v>0.98725358455163814</v>
      </c>
      <c r="AL122" s="22">
        <v>10500</v>
      </c>
      <c r="AM122" s="22">
        <v>5925</v>
      </c>
      <c r="AN122" s="22">
        <v>17675</v>
      </c>
      <c r="AO122" s="18">
        <f t="shared" si="438"/>
        <v>0.56428571428571428</v>
      </c>
      <c r="AP122" s="18">
        <f t="shared" si="258"/>
        <v>0.33521923620933519</v>
      </c>
      <c r="AQ122" s="7">
        <v>487710.82</v>
      </c>
      <c r="AR122" s="7">
        <v>458193.57</v>
      </c>
      <c r="AS122" s="7">
        <v>377970.11000000004</v>
      </c>
      <c r="AT122" s="18">
        <f t="shared" si="407"/>
        <v>0.93947796770225434</v>
      </c>
      <c r="AU122" s="18">
        <f t="shared" si="260"/>
        <v>1.2122481589880214</v>
      </c>
      <c r="AV122" s="22">
        <v>30000</v>
      </c>
      <c r="AW122" s="22">
        <v>35894.5</v>
      </c>
      <c r="AX122" s="22">
        <v>39617.26</v>
      </c>
      <c r="AY122" s="18">
        <f t="shared" si="408"/>
        <v>1.1964833333333333</v>
      </c>
      <c r="AZ122" s="18">
        <f t="shared" si="262"/>
        <v>0.90603186590894969</v>
      </c>
      <c r="BA122" s="22">
        <v>90000</v>
      </c>
      <c r="BB122" s="22">
        <v>43201.41</v>
      </c>
      <c r="BC122" s="22">
        <v>92725.57</v>
      </c>
      <c r="BD122" s="18">
        <f t="shared" si="263"/>
        <v>0.48001566666666673</v>
      </c>
      <c r="BE122" s="18">
        <f t="shared" si="264"/>
        <v>0.46590611413874294</v>
      </c>
      <c r="BF122" s="22">
        <v>19852</v>
      </c>
      <c r="BG122" s="22">
        <v>18197.669999999998</v>
      </c>
      <c r="BH122" s="22">
        <v>21506.33</v>
      </c>
      <c r="BI122" s="18">
        <f t="shared" si="409"/>
        <v>0.91666683457586129</v>
      </c>
      <c r="BJ122" s="18">
        <f t="shared" si="266"/>
        <v>0.84615413229500325</v>
      </c>
      <c r="BK122" s="22">
        <v>0</v>
      </c>
      <c r="BL122" s="22">
        <v>0</v>
      </c>
      <c r="BM122" s="22"/>
      <c r="BN122" s="18" t="str">
        <f t="shared" si="435"/>
        <v xml:space="preserve"> </v>
      </c>
      <c r="BO122" s="18" t="str">
        <f t="shared" si="268"/>
        <v xml:space="preserve"> </v>
      </c>
      <c r="BP122" s="22">
        <v>70000</v>
      </c>
      <c r="BQ122" s="22">
        <v>87126.2</v>
      </c>
      <c r="BR122" s="22">
        <v>118437</v>
      </c>
      <c r="BS122" s="18">
        <f t="shared" si="410"/>
        <v>1.2446599999999999</v>
      </c>
      <c r="BT122" s="18">
        <f t="shared" si="270"/>
        <v>0.73563329027246549</v>
      </c>
      <c r="BU122" s="22">
        <v>2441.11</v>
      </c>
      <c r="BV122" s="22">
        <v>2441.11</v>
      </c>
      <c r="BW122" s="22"/>
      <c r="BX122" s="18">
        <f t="shared" si="440"/>
        <v>1</v>
      </c>
      <c r="BY122" s="18" t="str">
        <f t="shared" si="272"/>
        <v xml:space="preserve"> </v>
      </c>
      <c r="BZ122" s="22">
        <v>10000</v>
      </c>
      <c r="CA122" s="22">
        <v>0</v>
      </c>
      <c r="CB122" s="22"/>
      <c r="CC122" s="18" t="str">
        <f t="shared" si="426"/>
        <v xml:space="preserve"> </v>
      </c>
      <c r="CD122" s="18" t="str">
        <f t="shared" si="273"/>
        <v xml:space="preserve"> </v>
      </c>
      <c r="CE122" s="17">
        <v>258480</v>
      </c>
      <c r="CF122" s="17">
        <v>264394.96999999997</v>
      </c>
      <c r="CG122" s="17">
        <v>105683.95</v>
      </c>
      <c r="CH122" s="18">
        <f t="shared" si="274"/>
        <v>1.0228836660476632</v>
      </c>
      <c r="CI122" s="18" t="str">
        <f t="shared" si="289"/>
        <v>св.200</v>
      </c>
      <c r="CJ122" s="22">
        <v>224000</v>
      </c>
      <c r="CK122" s="22">
        <v>229914.61</v>
      </c>
      <c r="CL122" s="22">
        <v>105683.95</v>
      </c>
      <c r="CM122" s="18">
        <f t="shared" si="275"/>
        <v>1.0264045089285714</v>
      </c>
      <c r="CN122" s="18" t="str">
        <f t="shared" si="290"/>
        <v>св.200</v>
      </c>
      <c r="CO122" s="22">
        <v>34480</v>
      </c>
      <c r="CP122" s="22">
        <v>34480.36</v>
      </c>
      <c r="CQ122" s="22"/>
      <c r="CR122" s="18">
        <f t="shared" si="276"/>
        <v>1.0000104408352668</v>
      </c>
      <c r="CS122" s="18" t="str">
        <f t="shared" si="277"/>
        <v xml:space="preserve"> </v>
      </c>
      <c r="CT122" s="22">
        <v>0</v>
      </c>
      <c r="CU122" s="22">
        <v>0</v>
      </c>
      <c r="CV122" s="22"/>
      <c r="CW122" s="18" t="str">
        <f t="shared" si="291"/>
        <v xml:space="preserve"> </v>
      </c>
      <c r="CX122" s="18" t="str">
        <f t="shared" si="292"/>
        <v xml:space="preserve"> </v>
      </c>
      <c r="CY122" s="22">
        <v>0</v>
      </c>
      <c r="CZ122" s="22">
        <v>0</v>
      </c>
      <c r="DA122" s="22"/>
      <c r="DB122" s="18" t="str">
        <f t="shared" si="411"/>
        <v xml:space="preserve"> </v>
      </c>
      <c r="DC122" s="18" t="str">
        <f t="shared" si="279"/>
        <v xml:space="preserve"> </v>
      </c>
      <c r="DD122" s="22">
        <v>6937.71</v>
      </c>
      <c r="DE122" s="22">
        <v>6937.71</v>
      </c>
      <c r="DF122" s="22"/>
      <c r="DG122" s="18">
        <f t="shared" si="412"/>
        <v>1</v>
      </c>
      <c r="DH122" s="18" t="str">
        <f t="shared" si="281"/>
        <v xml:space="preserve"> </v>
      </c>
      <c r="DI122" s="69">
        <v>0</v>
      </c>
      <c r="DJ122" s="22"/>
      <c r="DK122" s="18" t="str">
        <f t="shared" si="441"/>
        <v xml:space="preserve"> </v>
      </c>
      <c r="DL122" s="22">
        <v>0</v>
      </c>
      <c r="DM122" s="22">
        <v>0</v>
      </c>
      <c r="DN122" s="22"/>
      <c r="DO122" s="18" t="str">
        <f t="shared" si="413"/>
        <v xml:space="preserve"> </v>
      </c>
      <c r="DP122" s="18" t="str">
        <f t="shared" si="442"/>
        <v xml:space="preserve"> </v>
      </c>
      <c r="DQ122" s="38">
        <v>0</v>
      </c>
      <c r="DR122" s="38">
        <v>0</v>
      </c>
      <c r="DS122" s="22"/>
      <c r="DT122" s="18" t="str">
        <f t="shared" si="384"/>
        <v xml:space="preserve"> </v>
      </c>
      <c r="DU122" s="18" t="str">
        <f t="shared" si="443"/>
        <v xml:space="preserve"> </v>
      </c>
    </row>
    <row r="123" spans="1:125" s="13" customFormat="1" ht="15.75" customHeight="1" outlineLevel="1" x14ac:dyDescent="0.25">
      <c r="A123" s="12">
        <f>A122+1</f>
        <v>100</v>
      </c>
      <c r="B123" s="6" t="s">
        <v>15</v>
      </c>
      <c r="C123" s="17">
        <v>1459795</v>
      </c>
      <c r="D123" s="17">
        <v>1241258.69</v>
      </c>
      <c r="E123" s="17">
        <v>1399575.09</v>
      </c>
      <c r="F123" s="18">
        <f t="shared" si="422"/>
        <v>0.85029657588908025</v>
      </c>
      <c r="G123" s="18">
        <f t="shared" si="421"/>
        <v>0.88688252518126764</v>
      </c>
      <c r="H123" s="11">
        <v>1385050</v>
      </c>
      <c r="I123" s="11">
        <v>1166513.4500000002</v>
      </c>
      <c r="J123" s="11">
        <v>1389173.4100000001</v>
      </c>
      <c r="K123" s="18">
        <f t="shared" si="401"/>
        <v>0.84221757337280256</v>
      </c>
      <c r="L123" s="18">
        <f t="shared" si="247"/>
        <v>0.83971766347010635</v>
      </c>
      <c r="M123" s="22">
        <v>310350</v>
      </c>
      <c r="N123" s="22">
        <v>334987.39</v>
      </c>
      <c r="O123" s="22">
        <v>312857.89</v>
      </c>
      <c r="P123" s="18">
        <f t="shared" si="402"/>
        <v>1.0793858224585147</v>
      </c>
      <c r="Q123" s="18">
        <f t="shared" si="249"/>
        <v>1.0707333927234504</v>
      </c>
      <c r="R123" s="22">
        <v>0</v>
      </c>
      <c r="S123" s="22">
        <v>0</v>
      </c>
      <c r="T123" s="22">
        <v>0</v>
      </c>
      <c r="U123" s="18" t="str">
        <f t="shared" si="403"/>
        <v xml:space="preserve"> </v>
      </c>
      <c r="V123" s="18" t="str">
        <f t="shared" ref="V123:V129" si="445">IF(S123=0," ",IF(S123/T123*100&gt;200,"св.200",S123/T123))</f>
        <v xml:space="preserve"> </v>
      </c>
      <c r="W123" s="22">
        <v>174700</v>
      </c>
      <c r="X123" s="22">
        <v>174699.9</v>
      </c>
      <c r="Y123" s="22">
        <v>65294.2</v>
      </c>
      <c r="Z123" s="18">
        <f t="shared" si="404"/>
        <v>0.99999942759015448</v>
      </c>
      <c r="AA123" s="18" t="str">
        <f t="shared" si="253"/>
        <v>св.200</v>
      </c>
      <c r="AB123" s="22">
        <v>110000</v>
      </c>
      <c r="AC123" s="22">
        <v>138192.07</v>
      </c>
      <c r="AD123" s="22">
        <v>79629.289999999994</v>
      </c>
      <c r="AE123" s="18">
        <f t="shared" si="405"/>
        <v>1.2562915454545456</v>
      </c>
      <c r="AF123" s="18">
        <f t="shared" si="444"/>
        <v>1.7354426995393279</v>
      </c>
      <c r="AG123" s="22">
        <v>790000</v>
      </c>
      <c r="AH123" s="22">
        <v>518634.09</v>
      </c>
      <c r="AI123" s="22">
        <v>931392.03</v>
      </c>
      <c r="AJ123" s="18">
        <f t="shared" si="406"/>
        <v>0.65649884810126591</v>
      </c>
      <c r="AK123" s="18">
        <f t="shared" si="257"/>
        <v>0.55683758642426862</v>
      </c>
      <c r="AL123" s="22">
        <v>0</v>
      </c>
      <c r="AM123" s="22">
        <v>0</v>
      </c>
      <c r="AN123" s="22">
        <v>0</v>
      </c>
      <c r="AO123" s="18" t="str">
        <f t="shared" si="438"/>
        <v xml:space="preserve"> </v>
      </c>
      <c r="AP123" s="18" t="str">
        <f t="shared" si="258"/>
        <v xml:space="preserve"> </v>
      </c>
      <c r="AQ123" s="7">
        <v>74745</v>
      </c>
      <c r="AR123" s="7">
        <v>74745.240000000005</v>
      </c>
      <c r="AS123" s="7">
        <v>10401.68</v>
      </c>
      <c r="AT123" s="18">
        <f t="shared" si="407"/>
        <v>1.0000032109171182</v>
      </c>
      <c r="AU123" s="18" t="str">
        <f t="shared" si="260"/>
        <v>св.200</v>
      </c>
      <c r="AV123" s="22">
        <v>0</v>
      </c>
      <c r="AW123" s="22">
        <v>0</v>
      </c>
      <c r="AX123" s="22">
        <v>0</v>
      </c>
      <c r="AY123" s="18" t="str">
        <f t="shared" si="408"/>
        <v xml:space="preserve"> </v>
      </c>
      <c r="AZ123" s="18" t="str">
        <f t="shared" si="262"/>
        <v xml:space="preserve"> </v>
      </c>
      <c r="BA123" s="22">
        <v>12000</v>
      </c>
      <c r="BB123" s="22">
        <v>11999.64</v>
      </c>
      <c r="BC123" s="22">
        <v>10401.68</v>
      </c>
      <c r="BD123" s="18">
        <f t="shared" si="263"/>
        <v>0.99996999999999991</v>
      </c>
      <c r="BE123" s="18">
        <f t="shared" si="264"/>
        <v>1.1536251836241838</v>
      </c>
      <c r="BF123" s="22">
        <v>0</v>
      </c>
      <c r="BG123" s="22">
        <v>0</v>
      </c>
      <c r="BH123" s="22"/>
      <c r="BI123" s="18" t="str">
        <f t="shared" si="409"/>
        <v xml:space="preserve"> </v>
      </c>
      <c r="BJ123" s="18" t="str">
        <f>IF(BG123=0," ",IF(BG123/BH123*100&gt;200,"св.200",BG123/BH123))</f>
        <v xml:space="preserve"> </v>
      </c>
      <c r="BK123" s="22">
        <v>0</v>
      </c>
      <c r="BL123" s="22">
        <v>0</v>
      </c>
      <c r="BM123" s="22"/>
      <c r="BN123" s="18" t="str">
        <f t="shared" si="435"/>
        <v xml:space="preserve"> </v>
      </c>
      <c r="BO123" s="18" t="str">
        <f t="shared" si="268"/>
        <v xml:space="preserve"> </v>
      </c>
      <c r="BP123" s="22">
        <v>62745</v>
      </c>
      <c r="BQ123" s="22">
        <v>62745.599999999999</v>
      </c>
      <c r="BR123" s="22"/>
      <c r="BS123" s="18">
        <f t="shared" si="410"/>
        <v>1.0000095625149414</v>
      </c>
      <c r="BT123" s="18" t="str">
        <f t="shared" si="270"/>
        <v xml:space="preserve"> </v>
      </c>
      <c r="BU123" s="22">
        <v>0</v>
      </c>
      <c r="BV123" s="22">
        <v>0</v>
      </c>
      <c r="BW123" s="22"/>
      <c r="BX123" s="18" t="str">
        <f t="shared" si="440"/>
        <v xml:space="preserve"> </v>
      </c>
      <c r="BY123" s="18" t="str">
        <f t="shared" si="272"/>
        <v xml:space="preserve"> </v>
      </c>
      <c r="BZ123" s="22">
        <v>0</v>
      </c>
      <c r="CA123" s="22">
        <v>0</v>
      </c>
      <c r="CB123" s="22"/>
      <c r="CC123" s="18" t="str">
        <f t="shared" si="426"/>
        <v xml:space="preserve"> </v>
      </c>
      <c r="CD123" s="18" t="str">
        <f t="shared" si="273"/>
        <v xml:space="preserve"> </v>
      </c>
      <c r="CE123" s="17">
        <v>0</v>
      </c>
      <c r="CF123" s="17">
        <v>0</v>
      </c>
      <c r="CG123" s="17">
        <v>0</v>
      </c>
      <c r="CH123" s="24" t="str">
        <f t="shared" si="274"/>
        <v xml:space="preserve"> </v>
      </c>
      <c r="CI123" s="18" t="str">
        <f>IF(CF123=0," ",IF(CF123/CG123*100&gt;200,"св.200",CF123/CG123))</f>
        <v xml:space="preserve"> </v>
      </c>
      <c r="CJ123" s="22">
        <v>0</v>
      </c>
      <c r="CK123" s="22">
        <v>0</v>
      </c>
      <c r="CL123" s="22"/>
      <c r="CM123" s="18" t="str">
        <f t="shared" si="275"/>
        <v xml:space="preserve"> </v>
      </c>
      <c r="CN123" s="18" t="str">
        <f t="shared" si="290"/>
        <v xml:space="preserve"> </v>
      </c>
      <c r="CO123" s="22">
        <v>0</v>
      </c>
      <c r="CP123" s="22">
        <v>0</v>
      </c>
      <c r="CQ123" s="22"/>
      <c r="CR123" s="18" t="str">
        <f t="shared" si="276"/>
        <v xml:space="preserve"> </v>
      </c>
      <c r="CS123" s="18" t="str">
        <f>IF(CP123=0," ",IF(CP123/CQ123*100&gt;200,"св.200",CP123/CQ123))</f>
        <v xml:space="preserve"> </v>
      </c>
      <c r="CT123" s="22">
        <v>0</v>
      </c>
      <c r="CU123" s="22">
        <v>0</v>
      </c>
      <c r="CV123" s="22"/>
      <c r="CW123" s="18" t="str">
        <f t="shared" si="291"/>
        <v xml:space="preserve"> </v>
      </c>
      <c r="CX123" s="18" t="str">
        <f t="shared" si="292"/>
        <v xml:space="preserve"> </v>
      </c>
      <c r="CY123" s="22">
        <v>0</v>
      </c>
      <c r="CZ123" s="22">
        <v>0</v>
      </c>
      <c r="DA123" s="22"/>
      <c r="DB123" s="18" t="str">
        <f t="shared" si="411"/>
        <v xml:space="preserve"> </v>
      </c>
      <c r="DC123" s="18" t="str">
        <f t="shared" si="279"/>
        <v xml:space="preserve"> </v>
      </c>
      <c r="DD123" s="22">
        <v>0</v>
      </c>
      <c r="DE123" s="22">
        <v>0</v>
      </c>
      <c r="DF123" s="22"/>
      <c r="DG123" s="18" t="str">
        <f t="shared" si="412"/>
        <v xml:space="preserve"> </v>
      </c>
      <c r="DH123" s="18" t="str">
        <f t="shared" si="281"/>
        <v xml:space="preserve"> </v>
      </c>
      <c r="DI123" s="69">
        <v>0</v>
      </c>
      <c r="DJ123" s="22"/>
      <c r="DK123" s="18" t="str">
        <f t="shared" si="441"/>
        <v xml:space="preserve"> </v>
      </c>
      <c r="DL123" s="22">
        <v>0</v>
      </c>
      <c r="DM123" s="22">
        <v>0</v>
      </c>
      <c r="DN123" s="22"/>
      <c r="DO123" s="18" t="str">
        <f t="shared" si="413"/>
        <v xml:space="preserve"> </v>
      </c>
      <c r="DP123" s="18" t="str">
        <f t="shared" si="442"/>
        <v xml:space="preserve"> </v>
      </c>
      <c r="DQ123" s="38">
        <v>0</v>
      </c>
      <c r="DR123" s="38">
        <v>0</v>
      </c>
      <c r="DS123" s="22"/>
      <c r="DT123" s="18" t="str">
        <f t="shared" si="384"/>
        <v xml:space="preserve"> </v>
      </c>
      <c r="DU123" s="18" t="str">
        <f t="shared" si="443"/>
        <v xml:space="preserve"> </v>
      </c>
    </row>
    <row r="124" spans="1:125" s="13" customFormat="1" ht="15.75" customHeight="1" outlineLevel="1" x14ac:dyDescent="0.25">
      <c r="A124" s="12">
        <f t="shared" ref="A124:A129" si="446">A123+1</f>
        <v>101</v>
      </c>
      <c r="B124" s="6" t="s">
        <v>41</v>
      </c>
      <c r="C124" s="17">
        <v>1988148.84</v>
      </c>
      <c r="D124" s="17">
        <v>2397013.27</v>
      </c>
      <c r="E124" s="17">
        <v>1706063.3</v>
      </c>
      <c r="F124" s="18">
        <f t="shared" si="422"/>
        <v>1.2056508153584717</v>
      </c>
      <c r="G124" s="18">
        <f t="shared" si="421"/>
        <v>1.4049966786109285</v>
      </c>
      <c r="H124" s="11">
        <v>1650024</v>
      </c>
      <c r="I124" s="11">
        <v>2051843.66</v>
      </c>
      <c r="J124" s="11">
        <v>1564904.53</v>
      </c>
      <c r="K124" s="18">
        <f t="shared" si="401"/>
        <v>1.2435235245063101</v>
      </c>
      <c r="L124" s="18">
        <f t="shared" si="247"/>
        <v>1.311162195945589</v>
      </c>
      <c r="M124" s="22">
        <v>517185</v>
      </c>
      <c r="N124" s="22">
        <v>574652.6</v>
      </c>
      <c r="O124" s="22">
        <v>471681.02</v>
      </c>
      <c r="P124" s="18">
        <f t="shared" si="402"/>
        <v>1.1111161383257442</v>
      </c>
      <c r="Q124" s="18">
        <f t="shared" si="249"/>
        <v>1.2183076605456797</v>
      </c>
      <c r="R124" s="22">
        <v>0</v>
      </c>
      <c r="S124" s="22">
        <v>0</v>
      </c>
      <c r="T124" s="22">
        <v>0</v>
      </c>
      <c r="U124" s="18" t="str">
        <f t="shared" si="403"/>
        <v xml:space="preserve"> </v>
      </c>
      <c r="V124" s="18" t="str">
        <f t="shared" si="445"/>
        <v xml:space="preserve"> </v>
      </c>
      <c r="W124" s="22">
        <v>96726.84</v>
      </c>
      <c r="X124" s="22">
        <v>258338.63</v>
      </c>
      <c r="Y124" s="22">
        <v>19031.41</v>
      </c>
      <c r="Z124" s="18" t="str">
        <f t="shared" si="404"/>
        <v>СВ.200</v>
      </c>
      <c r="AA124" s="18" t="str">
        <f t="shared" si="253"/>
        <v>св.200</v>
      </c>
      <c r="AB124" s="22">
        <v>102000</v>
      </c>
      <c r="AC124" s="22">
        <v>120092.22</v>
      </c>
      <c r="AD124" s="22">
        <v>87837.440000000002</v>
      </c>
      <c r="AE124" s="18">
        <f t="shared" si="405"/>
        <v>1.1773747058823529</v>
      </c>
      <c r="AF124" s="18">
        <f t="shared" si="444"/>
        <v>1.3672099277938883</v>
      </c>
      <c r="AG124" s="22">
        <v>929112.16</v>
      </c>
      <c r="AH124" s="22">
        <v>1096060.21</v>
      </c>
      <c r="AI124" s="22">
        <v>966354.66</v>
      </c>
      <c r="AJ124" s="18">
        <f t="shared" si="406"/>
        <v>1.1796855720842141</v>
      </c>
      <c r="AK124" s="18">
        <f t="shared" si="257"/>
        <v>1.134221477236939</v>
      </c>
      <c r="AL124" s="22">
        <v>5000</v>
      </c>
      <c r="AM124" s="22">
        <v>2700</v>
      </c>
      <c r="AN124" s="22">
        <v>20000</v>
      </c>
      <c r="AO124" s="18">
        <f t="shared" si="438"/>
        <v>0.54</v>
      </c>
      <c r="AP124" s="18">
        <f t="shared" si="258"/>
        <v>0.13500000000000001</v>
      </c>
      <c r="AQ124" s="7">
        <v>338124.83999999997</v>
      </c>
      <c r="AR124" s="7">
        <v>345169.61</v>
      </c>
      <c r="AS124" s="7">
        <v>141158.76999999999</v>
      </c>
      <c r="AT124" s="18">
        <f t="shared" si="407"/>
        <v>1.0208348194708203</v>
      </c>
      <c r="AU124" s="18" t="str">
        <f t="shared" si="260"/>
        <v>св.200</v>
      </c>
      <c r="AV124" s="22">
        <v>0</v>
      </c>
      <c r="AW124" s="22">
        <v>0</v>
      </c>
      <c r="AX124" s="22">
        <v>0</v>
      </c>
      <c r="AY124" s="18" t="str">
        <f t="shared" si="408"/>
        <v xml:space="preserve"> </v>
      </c>
      <c r="AZ124" s="18" t="str">
        <f t="shared" si="262"/>
        <v xml:space="preserve"> </v>
      </c>
      <c r="BA124" s="22">
        <v>0</v>
      </c>
      <c r="BB124" s="22">
        <v>0</v>
      </c>
      <c r="BC124" s="22"/>
      <c r="BD124" s="18" t="str">
        <f t="shared" si="263"/>
        <v xml:space="preserve"> </v>
      </c>
      <c r="BE124" s="18" t="str">
        <f t="shared" si="264"/>
        <v xml:space="preserve"> </v>
      </c>
      <c r="BF124" s="22">
        <v>19531.2</v>
      </c>
      <c r="BG124" s="22">
        <v>39616.14</v>
      </c>
      <c r="BH124" s="22"/>
      <c r="BI124" s="18" t="str">
        <f t="shared" si="409"/>
        <v>СВ.200</v>
      </c>
      <c r="BJ124" s="18" t="str">
        <f t="shared" si="266"/>
        <v xml:space="preserve"> </v>
      </c>
      <c r="BK124" s="22">
        <v>0</v>
      </c>
      <c r="BL124" s="22">
        <v>0</v>
      </c>
      <c r="BM124" s="22"/>
      <c r="BN124" s="18" t="str">
        <f t="shared" si="435"/>
        <v xml:space="preserve"> </v>
      </c>
      <c r="BO124" s="18" t="str">
        <f t="shared" si="268"/>
        <v xml:space="preserve"> </v>
      </c>
      <c r="BP124" s="22">
        <v>0</v>
      </c>
      <c r="BQ124" s="22">
        <v>0</v>
      </c>
      <c r="BR124" s="22"/>
      <c r="BS124" s="18" t="str">
        <f t="shared" si="410"/>
        <v xml:space="preserve"> </v>
      </c>
      <c r="BT124" s="18" t="str">
        <f t="shared" si="270"/>
        <v xml:space="preserve"> </v>
      </c>
      <c r="BU124" s="22">
        <v>114400.64</v>
      </c>
      <c r="BV124" s="22">
        <v>101914.21</v>
      </c>
      <c r="BW124" s="22">
        <v>141158.76999999999</v>
      </c>
      <c r="BX124" s="18">
        <f t="shared" si="440"/>
        <v>0.89085349522520163</v>
      </c>
      <c r="BY124" s="18">
        <f t="shared" si="272"/>
        <v>0.72198284244046629</v>
      </c>
      <c r="BZ124" s="22">
        <v>0</v>
      </c>
      <c r="CA124" s="22">
        <v>0</v>
      </c>
      <c r="CB124" s="22"/>
      <c r="CC124" s="18" t="str">
        <f t="shared" si="426"/>
        <v xml:space="preserve"> </v>
      </c>
      <c r="CD124" s="18" t="str">
        <f t="shared" si="273"/>
        <v xml:space="preserve"> </v>
      </c>
      <c r="CE124" s="17">
        <v>204193</v>
      </c>
      <c r="CF124" s="17">
        <v>204193</v>
      </c>
      <c r="CG124" s="17">
        <v>0</v>
      </c>
      <c r="CH124" s="24">
        <f t="shared" si="274"/>
        <v>1</v>
      </c>
      <c r="CI124" s="18" t="str">
        <f t="shared" si="289"/>
        <v xml:space="preserve"> </v>
      </c>
      <c r="CJ124" s="22">
        <v>0</v>
      </c>
      <c r="CK124" s="22">
        <v>0</v>
      </c>
      <c r="CL124" s="22"/>
      <c r="CM124" s="18" t="str">
        <f t="shared" si="275"/>
        <v xml:space="preserve"> </v>
      </c>
      <c r="CN124" s="18" t="str">
        <f t="shared" si="290"/>
        <v xml:space="preserve"> </v>
      </c>
      <c r="CO124" s="22">
        <v>204193</v>
      </c>
      <c r="CP124" s="22">
        <v>204193</v>
      </c>
      <c r="CQ124" s="22"/>
      <c r="CR124" s="18">
        <f t="shared" si="276"/>
        <v>1</v>
      </c>
      <c r="CS124" s="18" t="str">
        <f t="shared" si="277"/>
        <v xml:space="preserve"> </v>
      </c>
      <c r="CT124" s="22">
        <v>0</v>
      </c>
      <c r="CU124" s="22">
        <v>0</v>
      </c>
      <c r="CV124" s="22"/>
      <c r="CW124" s="18" t="str">
        <f t="shared" si="291"/>
        <v xml:space="preserve"> </v>
      </c>
      <c r="CX124" s="18" t="str">
        <f t="shared" si="292"/>
        <v xml:space="preserve"> </v>
      </c>
      <c r="CY124" s="22">
        <v>0</v>
      </c>
      <c r="CZ124" s="22">
        <v>0</v>
      </c>
      <c r="DA124" s="22"/>
      <c r="DB124" s="18" t="str">
        <f t="shared" si="411"/>
        <v xml:space="preserve"> </v>
      </c>
      <c r="DC124" s="18" t="str">
        <f t="shared" si="279"/>
        <v xml:space="preserve"> </v>
      </c>
      <c r="DD124" s="22">
        <v>0</v>
      </c>
      <c r="DE124" s="22">
        <v>0</v>
      </c>
      <c r="DF124" s="22"/>
      <c r="DG124" s="18" t="str">
        <f t="shared" si="412"/>
        <v xml:space="preserve"> </v>
      </c>
      <c r="DH124" s="18" t="str">
        <f t="shared" si="281"/>
        <v xml:space="preserve"> </v>
      </c>
      <c r="DI124" s="69">
        <v>-553.74</v>
      </c>
      <c r="DJ124" s="22"/>
      <c r="DK124" s="18" t="e">
        <f t="shared" si="441"/>
        <v>#DIV/0!</v>
      </c>
      <c r="DL124" s="22">
        <v>0</v>
      </c>
      <c r="DM124" s="22">
        <v>0</v>
      </c>
      <c r="DN124" s="22"/>
      <c r="DO124" s="18" t="str">
        <f t="shared" si="413"/>
        <v xml:space="preserve"> </v>
      </c>
      <c r="DP124" s="18" t="str">
        <f t="shared" si="442"/>
        <v xml:space="preserve"> </v>
      </c>
      <c r="DQ124" s="38">
        <v>0</v>
      </c>
      <c r="DR124" s="38">
        <v>0</v>
      </c>
      <c r="DS124" s="22"/>
      <c r="DT124" s="18" t="str">
        <f t="shared" si="384"/>
        <v xml:space="preserve"> </v>
      </c>
      <c r="DU124" s="18" t="str">
        <f t="shared" si="443"/>
        <v xml:space="preserve"> </v>
      </c>
    </row>
    <row r="125" spans="1:125" s="13" customFormat="1" ht="15.75" customHeight="1" outlineLevel="1" x14ac:dyDescent="0.25">
      <c r="A125" s="12">
        <f t="shared" si="446"/>
        <v>102</v>
      </c>
      <c r="B125" s="6" t="s">
        <v>104</v>
      </c>
      <c r="C125" s="17">
        <v>1414500</v>
      </c>
      <c r="D125" s="17">
        <v>1602271.02</v>
      </c>
      <c r="E125" s="17">
        <v>1843721.53</v>
      </c>
      <c r="F125" s="18">
        <f t="shared" si="422"/>
        <v>1.1327472746553553</v>
      </c>
      <c r="G125" s="18">
        <f t="shared" si="421"/>
        <v>0.86904176901378372</v>
      </c>
      <c r="H125" s="11">
        <v>1327000</v>
      </c>
      <c r="I125" s="11">
        <v>1448663.97</v>
      </c>
      <c r="J125" s="11">
        <v>1756647.86</v>
      </c>
      <c r="K125" s="18">
        <f t="shared" si="401"/>
        <v>1.0916834740015071</v>
      </c>
      <c r="L125" s="18">
        <f t="shared" si="247"/>
        <v>0.8246752254603833</v>
      </c>
      <c r="M125" s="22">
        <v>258700</v>
      </c>
      <c r="N125" s="22">
        <v>316199.46999999997</v>
      </c>
      <c r="O125" s="22">
        <v>270075.64</v>
      </c>
      <c r="P125" s="18">
        <f t="shared" si="402"/>
        <v>1.2222631233088519</v>
      </c>
      <c r="Q125" s="18">
        <f t="shared" si="249"/>
        <v>1.1707811559754147</v>
      </c>
      <c r="R125" s="22">
        <v>0</v>
      </c>
      <c r="S125" s="22">
        <v>0</v>
      </c>
      <c r="T125" s="22">
        <v>0</v>
      </c>
      <c r="U125" s="18" t="str">
        <f t="shared" si="403"/>
        <v xml:space="preserve"> </v>
      </c>
      <c r="V125" s="18" t="str">
        <f t="shared" si="445"/>
        <v xml:space="preserve"> </v>
      </c>
      <c r="W125" s="22">
        <v>10000</v>
      </c>
      <c r="X125" s="22">
        <v>33353.300000000003</v>
      </c>
      <c r="Y125" s="22">
        <v>-7051.96</v>
      </c>
      <c r="Z125" s="18" t="str">
        <f t="shared" si="404"/>
        <v>СВ.200</v>
      </c>
      <c r="AA125" s="18">
        <f t="shared" si="253"/>
        <v>-4.7296496293229122</v>
      </c>
      <c r="AB125" s="22">
        <v>90000</v>
      </c>
      <c r="AC125" s="22">
        <v>124654.7</v>
      </c>
      <c r="AD125" s="22">
        <v>105419.22</v>
      </c>
      <c r="AE125" s="18">
        <f t="shared" si="405"/>
        <v>1.3850522222222221</v>
      </c>
      <c r="AF125" s="18">
        <f t="shared" si="444"/>
        <v>1.1824665369370024</v>
      </c>
      <c r="AG125" s="22">
        <v>960900</v>
      </c>
      <c r="AH125" s="22">
        <v>967056.5</v>
      </c>
      <c r="AI125" s="22">
        <v>1375604.96</v>
      </c>
      <c r="AJ125" s="18">
        <f t="shared" si="406"/>
        <v>1.006407014257467</v>
      </c>
      <c r="AK125" s="18">
        <f t="shared" si="257"/>
        <v>0.70300451664553465</v>
      </c>
      <c r="AL125" s="22">
        <v>7400</v>
      </c>
      <c r="AM125" s="22">
        <v>7400</v>
      </c>
      <c r="AN125" s="22">
        <v>12600</v>
      </c>
      <c r="AO125" s="18">
        <f t="shared" si="438"/>
        <v>1</v>
      </c>
      <c r="AP125" s="18">
        <f t="shared" si="258"/>
        <v>0.58730158730158732</v>
      </c>
      <c r="AQ125" s="7">
        <v>87500</v>
      </c>
      <c r="AR125" s="7">
        <v>153607.04999999999</v>
      </c>
      <c r="AS125" s="7">
        <v>87073.670000000013</v>
      </c>
      <c r="AT125" s="18">
        <f t="shared" si="407"/>
        <v>1.7555091428571428</v>
      </c>
      <c r="AU125" s="18">
        <f t="shared" si="260"/>
        <v>1.7641044646447079</v>
      </c>
      <c r="AV125" s="22">
        <v>0</v>
      </c>
      <c r="AW125" s="22">
        <v>0</v>
      </c>
      <c r="AX125" s="22">
        <v>0</v>
      </c>
      <c r="AY125" s="18" t="str">
        <f t="shared" si="408"/>
        <v xml:space="preserve"> </v>
      </c>
      <c r="AZ125" s="18" t="str">
        <f t="shared" si="262"/>
        <v xml:space="preserve"> </v>
      </c>
      <c r="BA125" s="22">
        <v>52500</v>
      </c>
      <c r="BB125" s="22">
        <v>107712.62</v>
      </c>
      <c r="BC125" s="22">
        <v>53897.51</v>
      </c>
      <c r="BD125" s="18" t="str">
        <f t="shared" si="263"/>
        <v>СВ.200</v>
      </c>
      <c r="BE125" s="18">
        <f t="shared" si="264"/>
        <v>1.9984711724159425</v>
      </c>
      <c r="BF125" s="22">
        <v>0</v>
      </c>
      <c r="BG125" s="22">
        <v>0</v>
      </c>
      <c r="BH125" s="22"/>
      <c r="BI125" s="18" t="str">
        <f t="shared" si="409"/>
        <v xml:space="preserve"> </v>
      </c>
      <c r="BJ125" s="18" t="str">
        <f t="shared" si="266"/>
        <v xml:space="preserve"> </v>
      </c>
      <c r="BK125" s="22">
        <v>0</v>
      </c>
      <c r="BL125" s="22">
        <v>0</v>
      </c>
      <c r="BM125" s="22"/>
      <c r="BN125" s="18" t="str">
        <f t="shared" si="435"/>
        <v xml:space="preserve"> </v>
      </c>
      <c r="BO125" s="18" t="str">
        <f t="shared" si="268"/>
        <v xml:space="preserve"> </v>
      </c>
      <c r="BP125" s="22">
        <v>0</v>
      </c>
      <c r="BQ125" s="22">
        <v>0</v>
      </c>
      <c r="BR125" s="22"/>
      <c r="BS125" s="18" t="str">
        <f t="shared" si="410"/>
        <v xml:space="preserve"> </v>
      </c>
      <c r="BT125" s="18" t="str">
        <f t="shared" si="270"/>
        <v xml:space="preserve"> </v>
      </c>
      <c r="BU125" s="22">
        <v>35000</v>
      </c>
      <c r="BV125" s="22">
        <v>45894.43</v>
      </c>
      <c r="BW125" s="22">
        <v>33176.160000000003</v>
      </c>
      <c r="BX125" s="18">
        <f t="shared" si="440"/>
        <v>1.3112694285714286</v>
      </c>
      <c r="BY125" s="18">
        <f t="shared" si="272"/>
        <v>1.383355698790939</v>
      </c>
      <c r="BZ125" s="22">
        <v>0</v>
      </c>
      <c r="CA125" s="22">
        <v>0</v>
      </c>
      <c r="CB125" s="22"/>
      <c r="CC125" s="18" t="str">
        <f t="shared" si="426"/>
        <v xml:space="preserve"> </v>
      </c>
      <c r="CD125" s="18" t="str">
        <f t="shared" si="273"/>
        <v xml:space="preserve"> </v>
      </c>
      <c r="CE125" s="17">
        <v>0</v>
      </c>
      <c r="CF125" s="17">
        <v>0</v>
      </c>
      <c r="CG125" s="17">
        <v>0</v>
      </c>
      <c r="CH125" s="24" t="str">
        <f t="shared" si="274"/>
        <v xml:space="preserve"> </v>
      </c>
      <c r="CI125" s="18" t="str">
        <f t="shared" si="289"/>
        <v xml:space="preserve"> </v>
      </c>
      <c r="CJ125" s="22">
        <v>0</v>
      </c>
      <c r="CK125" s="22">
        <v>0</v>
      </c>
      <c r="CL125" s="22"/>
      <c r="CM125" s="18" t="str">
        <f t="shared" si="275"/>
        <v xml:space="preserve"> </v>
      </c>
      <c r="CN125" s="18" t="str">
        <f t="shared" si="290"/>
        <v xml:space="preserve"> </v>
      </c>
      <c r="CO125" s="22">
        <v>0</v>
      </c>
      <c r="CP125" s="22">
        <v>0</v>
      </c>
      <c r="CQ125" s="22"/>
      <c r="CR125" s="18" t="str">
        <f t="shared" si="276"/>
        <v xml:space="preserve"> </v>
      </c>
      <c r="CS125" s="18" t="str">
        <f t="shared" si="277"/>
        <v xml:space="preserve"> </v>
      </c>
      <c r="CT125" s="22">
        <v>0</v>
      </c>
      <c r="CU125" s="22">
        <v>0</v>
      </c>
      <c r="CV125" s="22"/>
      <c r="CW125" s="18" t="str">
        <f t="shared" si="291"/>
        <v xml:space="preserve"> </v>
      </c>
      <c r="CX125" s="18" t="str">
        <f t="shared" si="292"/>
        <v xml:space="preserve"> </v>
      </c>
      <c r="CY125" s="22">
        <v>0</v>
      </c>
      <c r="CZ125" s="22">
        <v>0</v>
      </c>
      <c r="DA125" s="22"/>
      <c r="DB125" s="18" t="str">
        <f t="shared" si="411"/>
        <v xml:space="preserve"> </v>
      </c>
      <c r="DC125" s="18" t="str">
        <f t="shared" si="279"/>
        <v xml:space="preserve"> </v>
      </c>
      <c r="DD125" s="22">
        <v>0</v>
      </c>
      <c r="DE125" s="22">
        <v>0</v>
      </c>
      <c r="DF125" s="22"/>
      <c r="DG125" s="18" t="str">
        <f t="shared" si="412"/>
        <v xml:space="preserve"> </v>
      </c>
      <c r="DH125" s="18" t="str">
        <f t="shared" si="281"/>
        <v xml:space="preserve"> </v>
      </c>
      <c r="DI125" s="69">
        <v>0</v>
      </c>
      <c r="DJ125" s="22"/>
      <c r="DK125" s="18" t="str">
        <f t="shared" si="441"/>
        <v xml:space="preserve"> </v>
      </c>
      <c r="DL125" s="22">
        <v>0</v>
      </c>
      <c r="DM125" s="22">
        <v>0</v>
      </c>
      <c r="DN125" s="22"/>
      <c r="DO125" s="18" t="str">
        <f t="shared" si="413"/>
        <v xml:space="preserve"> </v>
      </c>
      <c r="DP125" s="18" t="str">
        <f t="shared" si="442"/>
        <v xml:space="preserve"> </v>
      </c>
      <c r="DQ125" s="38">
        <v>0</v>
      </c>
      <c r="DR125" s="38">
        <v>0</v>
      </c>
      <c r="DS125" s="22"/>
      <c r="DT125" s="18" t="str">
        <f t="shared" si="384"/>
        <v xml:space="preserve"> </v>
      </c>
      <c r="DU125" s="18" t="str">
        <f t="shared" si="443"/>
        <v xml:space="preserve"> </v>
      </c>
    </row>
    <row r="126" spans="1:125" s="13" customFormat="1" ht="15.75" customHeight="1" outlineLevel="1" x14ac:dyDescent="0.25">
      <c r="A126" s="12">
        <f t="shared" si="446"/>
        <v>103</v>
      </c>
      <c r="B126" s="6" t="s">
        <v>0</v>
      </c>
      <c r="C126" s="17">
        <v>2211200</v>
      </c>
      <c r="D126" s="17">
        <v>2662340.21</v>
      </c>
      <c r="E126" s="17">
        <v>3434637.8400000003</v>
      </c>
      <c r="F126" s="18">
        <f t="shared" si="422"/>
        <v>1.2040250587916064</v>
      </c>
      <c r="G126" s="18">
        <f t="shared" si="421"/>
        <v>0.7751443773763349</v>
      </c>
      <c r="H126" s="11">
        <v>2000600</v>
      </c>
      <c r="I126" s="11">
        <v>2445401.58</v>
      </c>
      <c r="J126" s="11">
        <v>3124499.24</v>
      </c>
      <c r="K126" s="18">
        <f t="shared" ref="K126:K145" si="447">IF(I126&lt;=0," ",IF(I126/H126*100&gt;200,"СВ.200",I126/H126))</f>
        <v>1.2223340897730681</v>
      </c>
      <c r="L126" s="18">
        <f t="shared" si="247"/>
        <v>0.7826539205687244</v>
      </c>
      <c r="M126" s="22">
        <v>440000</v>
      </c>
      <c r="N126" s="22">
        <v>489626.46</v>
      </c>
      <c r="O126" s="22">
        <v>450197.89</v>
      </c>
      <c r="P126" s="18">
        <f t="shared" ref="P126:P142" si="448">IF(N126&lt;=0," ",IF(M126&lt;=0," ",IF(N126/M126*100&gt;200,"СВ.200",N126/M126)))</f>
        <v>1.1127874090909091</v>
      </c>
      <c r="Q126" s="18">
        <f t="shared" si="249"/>
        <v>1.087580530419634</v>
      </c>
      <c r="R126" s="22">
        <v>0</v>
      </c>
      <c r="S126" s="22">
        <v>0</v>
      </c>
      <c r="T126" s="22">
        <v>0</v>
      </c>
      <c r="U126" s="18" t="str">
        <f t="shared" ref="U126:U142" si="449">IF(S126&lt;=0," ",IF(R126&lt;=0," ",IF(S126/R126*100&gt;200,"СВ.200",S126/R126)))</f>
        <v xml:space="preserve"> </v>
      </c>
      <c r="V126" s="18" t="str">
        <f t="shared" si="445"/>
        <v xml:space="preserve"> </v>
      </c>
      <c r="W126" s="22">
        <v>0</v>
      </c>
      <c r="X126" s="22">
        <v>-6329.78</v>
      </c>
      <c r="Y126" s="22">
        <v>5471.71</v>
      </c>
      <c r="Z126" s="18" t="str">
        <f t="shared" si="404"/>
        <v xml:space="preserve"> </v>
      </c>
      <c r="AA126" s="18">
        <f t="shared" si="253"/>
        <v>-1.1568193489786556</v>
      </c>
      <c r="AB126" s="22">
        <v>400000</v>
      </c>
      <c r="AC126" s="22">
        <v>588334.06999999995</v>
      </c>
      <c r="AD126" s="22">
        <v>358808.16</v>
      </c>
      <c r="AE126" s="18">
        <f t="shared" ref="AE126:AE142" si="450">IF(AC126&lt;=0," ",IF(AB126&lt;=0," ",IF(AC126/AB126*100&gt;200,"СВ.200",AC126/AB126)))</f>
        <v>1.4708351749999999</v>
      </c>
      <c r="AF126" s="18">
        <f t="shared" si="444"/>
        <v>1.6396897718268169</v>
      </c>
      <c r="AG126" s="22">
        <v>1150600</v>
      </c>
      <c r="AH126" s="22">
        <v>1370890.83</v>
      </c>
      <c r="AI126" s="22">
        <v>2301011.48</v>
      </c>
      <c r="AJ126" s="18">
        <f t="shared" ref="AJ126:AJ142" si="451">IF(AH126&lt;=0," ",IF(AG126&lt;=0," ",IF(AH126/AG126*100&gt;200,"СВ.200",AH126/AG126)))</f>
        <v>1.1914573526855554</v>
      </c>
      <c r="AK126" s="18">
        <f t="shared" si="257"/>
        <v>0.59577748390894603</v>
      </c>
      <c r="AL126" s="22">
        <v>10000</v>
      </c>
      <c r="AM126" s="22">
        <v>2880</v>
      </c>
      <c r="AN126" s="22">
        <v>9010</v>
      </c>
      <c r="AO126" s="18">
        <f t="shared" si="438"/>
        <v>0.28799999999999998</v>
      </c>
      <c r="AP126" s="18">
        <f t="shared" si="258"/>
        <v>0.31964483906770258</v>
      </c>
      <c r="AQ126" s="7">
        <v>210600</v>
      </c>
      <c r="AR126" s="7">
        <v>216938.63</v>
      </c>
      <c r="AS126" s="7">
        <v>310138.59999999998</v>
      </c>
      <c r="AT126" s="18">
        <f t="shared" ref="AT126:AT142" si="452">IF(AR126&lt;=0," ",IF(AQ126&lt;=0," ",IF(AR126/AQ126*100&gt;200,"СВ.200",AR126/AQ126)))</f>
        <v>1.0300979582146248</v>
      </c>
      <c r="AU126" s="18">
        <f t="shared" si="260"/>
        <v>0.69948929285164774</v>
      </c>
      <c r="AV126" s="22">
        <v>0</v>
      </c>
      <c r="AW126" s="22">
        <v>0</v>
      </c>
      <c r="AX126" s="22">
        <v>0</v>
      </c>
      <c r="AY126" s="18" t="str">
        <f t="shared" ref="AY126:AY142" si="453">IF(AW126&lt;=0," ",IF(AV126&lt;=0," ",IF(AW126/AV126*100&gt;200,"СВ.200",AW126/AV126)))</f>
        <v xml:space="preserve"> </v>
      </c>
      <c r="AZ126" s="18" t="str">
        <f t="shared" si="262"/>
        <v xml:space="preserve"> </v>
      </c>
      <c r="BA126" s="22">
        <v>0</v>
      </c>
      <c r="BB126" s="22">
        <v>0</v>
      </c>
      <c r="BC126" s="22"/>
      <c r="BD126" s="18" t="str">
        <f t="shared" si="263"/>
        <v xml:space="preserve"> </v>
      </c>
      <c r="BE126" s="18" t="str">
        <f t="shared" si="264"/>
        <v xml:space="preserve"> </v>
      </c>
      <c r="BF126" s="22">
        <v>130000</v>
      </c>
      <c r="BG126" s="22">
        <v>128700</v>
      </c>
      <c r="BH126" s="22">
        <v>139650</v>
      </c>
      <c r="BI126" s="18">
        <f t="shared" ref="BI126:BI142" si="454">IF(BG126&lt;=0," ",IF(BF126&lt;=0," ",IF(BG126/BF126*100&gt;200,"СВ.200",BG126/BF126)))</f>
        <v>0.99</v>
      </c>
      <c r="BJ126" s="18">
        <f t="shared" si="266"/>
        <v>0.92158968850698175</v>
      </c>
      <c r="BK126" s="22">
        <v>0</v>
      </c>
      <c r="BL126" s="22">
        <v>0</v>
      </c>
      <c r="BM126" s="22"/>
      <c r="BN126" s="18" t="str">
        <f t="shared" si="435"/>
        <v xml:space="preserve"> </v>
      </c>
      <c r="BO126" s="18" t="str">
        <f t="shared" si="268"/>
        <v xml:space="preserve"> </v>
      </c>
      <c r="BP126" s="22">
        <v>0</v>
      </c>
      <c r="BQ126" s="22">
        <v>0</v>
      </c>
      <c r="BR126" s="22"/>
      <c r="BS126" s="18" t="str">
        <f t="shared" ref="BS126:BS142" si="455">IF(BQ126&lt;=0," ",IF(BP126&lt;=0," ",IF(BQ126/BP126*100&gt;200,"СВ.200",BQ126/BP126)))</f>
        <v xml:space="preserve"> </v>
      </c>
      <c r="BT126" s="18" t="str">
        <f t="shared" si="270"/>
        <v xml:space="preserve"> </v>
      </c>
      <c r="BU126" s="22">
        <v>80600</v>
      </c>
      <c r="BV126" s="22">
        <v>88238.63</v>
      </c>
      <c r="BW126" s="22">
        <v>170488.6</v>
      </c>
      <c r="BX126" s="18">
        <f t="shared" si="440"/>
        <v>1.0947720843672457</v>
      </c>
      <c r="BY126" s="18">
        <f t="shared" si="272"/>
        <v>0.51756322710140146</v>
      </c>
      <c r="BZ126" s="22">
        <v>0</v>
      </c>
      <c r="CA126" s="22">
        <v>0</v>
      </c>
      <c r="CB126" s="22"/>
      <c r="CC126" s="18" t="str">
        <f t="shared" si="426"/>
        <v xml:space="preserve"> </v>
      </c>
      <c r="CD126" s="18" t="str">
        <f t="shared" si="273"/>
        <v xml:space="preserve"> </v>
      </c>
      <c r="CE126" s="17">
        <v>0</v>
      </c>
      <c r="CF126" s="17">
        <v>0</v>
      </c>
      <c r="CG126" s="17">
        <v>0</v>
      </c>
      <c r="CH126" s="24" t="str">
        <f t="shared" si="274"/>
        <v xml:space="preserve"> </v>
      </c>
      <c r="CI126" s="18" t="str">
        <f t="shared" si="289"/>
        <v xml:space="preserve"> </v>
      </c>
      <c r="CJ126" s="22">
        <v>0</v>
      </c>
      <c r="CK126" s="22">
        <v>0</v>
      </c>
      <c r="CL126" s="22"/>
      <c r="CM126" s="18" t="str">
        <f t="shared" si="275"/>
        <v xml:space="preserve"> </v>
      </c>
      <c r="CN126" s="18" t="str">
        <f t="shared" si="290"/>
        <v xml:space="preserve"> </v>
      </c>
      <c r="CO126" s="22">
        <v>0</v>
      </c>
      <c r="CP126" s="22">
        <v>0</v>
      </c>
      <c r="CQ126" s="22"/>
      <c r="CR126" s="18" t="str">
        <f t="shared" si="276"/>
        <v xml:space="preserve"> </v>
      </c>
      <c r="CS126" s="18" t="str">
        <f t="shared" si="277"/>
        <v xml:space="preserve"> </v>
      </c>
      <c r="CT126" s="22">
        <v>0</v>
      </c>
      <c r="CU126" s="22">
        <v>0</v>
      </c>
      <c r="CV126" s="22"/>
      <c r="CW126" s="18" t="str">
        <f t="shared" si="291"/>
        <v xml:space="preserve"> </v>
      </c>
      <c r="CX126" s="18" t="str">
        <f t="shared" si="292"/>
        <v xml:space="preserve"> </v>
      </c>
      <c r="CY126" s="22">
        <v>0</v>
      </c>
      <c r="CZ126" s="22">
        <v>0</v>
      </c>
      <c r="DA126" s="22"/>
      <c r="DB126" s="18" t="str">
        <f t="shared" ref="DB126:DB142" si="456">IF(CZ126&lt;=0," ",IF(CY126&lt;=0," ",IF(CZ126/CY126*100&gt;200,"СВ.200",CZ126/CY126)))</f>
        <v xml:space="preserve"> </v>
      </c>
      <c r="DC126" s="18" t="str">
        <f t="shared" si="279"/>
        <v xml:space="preserve"> </v>
      </c>
      <c r="DD126" s="22">
        <v>0</v>
      </c>
      <c r="DE126" s="22">
        <v>0</v>
      </c>
      <c r="DF126" s="22"/>
      <c r="DG126" s="18" t="str">
        <f t="shared" ref="DG126:DG142" si="457">IF(DE126&lt;=0," ",IF(DD126&lt;=0," ",IF(DE126/DD126*100&gt;200,"СВ.200",DE126/DD126)))</f>
        <v xml:space="preserve"> </v>
      </c>
      <c r="DH126" s="18" t="str">
        <f t="shared" si="281"/>
        <v xml:space="preserve"> </v>
      </c>
      <c r="DI126" s="69">
        <v>-3699</v>
      </c>
      <c r="DJ126" s="22"/>
      <c r="DK126" s="18" t="e">
        <f t="shared" si="441"/>
        <v>#DIV/0!</v>
      </c>
      <c r="DL126" s="22">
        <v>0</v>
      </c>
      <c r="DM126" s="22">
        <v>0</v>
      </c>
      <c r="DN126" s="22"/>
      <c r="DO126" s="18" t="str">
        <f t="shared" ref="DO126:DO142" si="458">IF(DM126&lt;=0," ",IF(DL126&lt;=0," ",IF(DM126/DL126*100&gt;200,"СВ.200",DM126/DL126)))</f>
        <v xml:space="preserve"> </v>
      </c>
      <c r="DP126" s="18" t="str">
        <f t="shared" si="442"/>
        <v xml:space="preserve"> </v>
      </c>
      <c r="DQ126" s="38">
        <v>0</v>
      </c>
      <c r="DR126" s="38">
        <v>0</v>
      </c>
      <c r="DS126" s="22"/>
      <c r="DT126" s="18" t="str">
        <f t="shared" si="384"/>
        <v xml:space="preserve"> </v>
      </c>
      <c r="DU126" s="18" t="str">
        <f t="shared" si="443"/>
        <v xml:space="preserve"> </v>
      </c>
    </row>
    <row r="127" spans="1:125" s="87" customFormat="1" ht="15.75" customHeight="1" outlineLevel="1" x14ac:dyDescent="0.25">
      <c r="A127" s="81">
        <f t="shared" si="446"/>
        <v>104</v>
      </c>
      <c r="B127" s="39" t="s">
        <v>170</v>
      </c>
      <c r="C127" s="40">
        <v>5466856.75</v>
      </c>
      <c r="D127" s="40">
        <v>5663900.4800000004</v>
      </c>
      <c r="E127" s="40">
        <f>5733449.31-4912</f>
        <v>5728537.3099999996</v>
      </c>
      <c r="F127" s="82">
        <f t="shared" si="422"/>
        <v>1.0360433314811113</v>
      </c>
      <c r="G127" s="82">
        <f t="shared" si="421"/>
        <v>0.98871669564110787</v>
      </c>
      <c r="H127" s="83">
        <v>4571813</v>
      </c>
      <c r="I127" s="83">
        <v>4819549.79</v>
      </c>
      <c r="J127" s="83">
        <v>5514020.3600000003</v>
      </c>
      <c r="K127" s="82">
        <f t="shared" si="447"/>
        <v>1.0541878659516477</v>
      </c>
      <c r="L127" s="82">
        <f t="shared" ref="L127:L142" si="459">IF(J127=0," ",IF(I127/J127*100&gt;200,"св.200",I127/J127))</f>
        <v>0.8740536804981982</v>
      </c>
      <c r="M127" s="69">
        <v>1255813</v>
      </c>
      <c r="N127" s="69">
        <v>1348007.45</v>
      </c>
      <c r="O127" s="69">
        <v>1113139.3400000001</v>
      </c>
      <c r="P127" s="82">
        <f t="shared" si="448"/>
        <v>1.0734141548144509</v>
      </c>
      <c r="Q127" s="82">
        <f t="shared" ref="Q127:Q142" si="460">IF(O127=0," ",IF(N127/O127*100&gt;200,"св.200",N127/O127))</f>
        <v>1.210996145370264</v>
      </c>
      <c r="R127" s="69">
        <v>0</v>
      </c>
      <c r="S127" s="69">
        <v>0</v>
      </c>
      <c r="T127" s="69">
        <v>0</v>
      </c>
      <c r="U127" s="82" t="str">
        <f t="shared" si="449"/>
        <v xml:space="preserve"> </v>
      </c>
      <c r="V127" s="82" t="str">
        <f t="shared" si="445"/>
        <v xml:space="preserve"> </v>
      </c>
      <c r="W127" s="69">
        <v>11000</v>
      </c>
      <c r="X127" s="69">
        <v>10081.11</v>
      </c>
      <c r="Y127" s="69">
        <v>82642.39</v>
      </c>
      <c r="Z127" s="82">
        <f t="shared" ref="Z127:Z142" si="461">IF(X127&lt;=0," ",IF(W127&lt;=0," ",IF(X127/W127*100&gt;200,"СВ.200",X127/W127)))</f>
        <v>0.91646454545454548</v>
      </c>
      <c r="AA127" s="82">
        <f>IF(X127=0," ",IF(X127/Y127*100&gt;200,"св.200",X127/Y127))</f>
        <v>0.12198473446859415</v>
      </c>
      <c r="AB127" s="69">
        <v>650000</v>
      </c>
      <c r="AC127" s="69">
        <v>737245.95</v>
      </c>
      <c r="AD127" s="69">
        <v>747280.47</v>
      </c>
      <c r="AE127" s="82">
        <f t="shared" si="450"/>
        <v>1.1342245384615384</v>
      </c>
      <c r="AF127" s="82">
        <f t="shared" si="444"/>
        <v>0.9865719493512255</v>
      </c>
      <c r="AG127" s="69">
        <v>2650000</v>
      </c>
      <c r="AH127" s="69">
        <v>2719895.28</v>
      </c>
      <c r="AI127" s="69">
        <v>3559398.16</v>
      </c>
      <c r="AJ127" s="82">
        <f t="shared" si="451"/>
        <v>1.0263755773584904</v>
      </c>
      <c r="AK127" s="82">
        <f t="shared" ref="AK127:AK142" si="462">IF(AI127=0," ",IF(AH127/AI127*100&gt;200,"св.200",AH127/AI127))</f>
        <v>0.76414471147560514</v>
      </c>
      <c r="AL127" s="69">
        <v>5000</v>
      </c>
      <c r="AM127" s="69">
        <v>4320</v>
      </c>
      <c r="AN127" s="69">
        <v>11560</v>
      </c>
      <c r="AO127" s="82">
        <f t="shared" si="438"/>
        <v>0.86399999999999999</v>
      </c>
      <c r="AP127" s="82">
        <f t="shared" ref="AP127:AP142" si="463">IF(AN127=0," ",IF(AM127/AN127*100&gt;200,"св.200",AM127/AN127))</f>
        <v>0.37370242214532873</v>
      </c>
      <c r="AQ127" s="84">
        <v>895043.75</v>
      </c>
      <c r="AR127" s="84">
        <f>844350.69-4912</f>
        <v>839438.69</v>
      </c>
      <c r="AS127" s="84">
        <v>219428.95</v>
      </c>
      <c r="AT127" s="82">
        <f t="shared" si="452"/>
        <v>0.93787447820288106</v>
      </c>
      <c r="AU127" s="82" t="str">
        <f t="shared" ref="AU127:AU142" si="464">IF(AS127=0," ",IF(AR127/AS127*100&gt;200,"св.200",AR127/AS127))</f>
        <v>св.200</v>
      </c>
      <c r="AV127" s="69">
        <v>0</v>
      </c>
      <c r="AW127" s="69">
        <v>0</v>
      </c>
      <c r="AX127" s="69">
        <v>0</v>
      </c>
      <c r="AY127" s="82" t="str">
        <f t="shared" si="453"/>
        <v xml:space="preserve"> </v>
      </c>
      <c r="AZ127" s="82" t="str">
        <f t="shared" ref="AZ127:AZ142" si="465">IF(AX127=0," ",IF(AW127/AX127*100&gt;200,"св.200",AW127/AX127))</f>
        <v xml:space="preserve"> </v>
      </c>
      <c r="BA127" s="69">
        <v>248720</v>
      </c>
      <c r="BB127" s="69">
        <v>209039.05</v>
      </c>
      <c r="BC127" s="69">
        <v>86432.45</v>
      </c>
      <c r="BD127" s="82">
        <f t="shared" ref="BD127:BD142" si="466">IF(BB127&lt;=0," ",IF(BA127&lt;=0," ",IF(BB127/BA127*100&gt;200,"СВ.200",BB127/BA127)))</f>
        <v>0.8404593518816339</v>
      </c>
      <c r="BE127" s="82" t="str">
        <f t="shared" ref="BE127:BE142" si="467">IF(BC127=0," ",IF(BB127/BC127*100&gt;200,"св.200",BB127/BC127))</f>
        <v>св.200</v>
      </c>
      <c r="BF127" s="69">
        <v>0</v>
      </c>
      <c r="BG127" s="69">
        <v>0</v>
      </c>
      <c r="BH127" s="69"/>
      <c r="BI127" s="82" t="str">
        <f t="shared" si="454"/>
        <v xml:space="preserve"> </v>
      </c>
      <c r="BJ127" s="82" t="str">
        <f t="shared" ref="BJ127:BJ142" si="468">IF(BH127=0," ",IF(BG127/BH127*100&gt;200,"св.200",BG127/BH127))</f>
        <v xml:space="preserve"> </v>
      </c>
      <c r="BK127" s="69">
        <v>0</v>
      </c>
      <c r="BL127" s="69">
        <v>0</v>
      </c>
      <c r="BM127" s="69"/>
      <c r="BN127" s="82" t="str">
        <f t="shared" si="435"/>
        <v xml:space="preserve"> </v>
      </c>
      <c r="BO127" s="82" t="str">
        <f t="shared" ref="BO127:BO142" si="469">IF(BM127=0," ",IF(BL127/BM127*100&gt;200,"св.200",BL127/BM127))</f>
        <v xml:space="preserve"> </v>
      </c>
      <c r="BP127" s="69">
        <v>114000</v>
      </c>
      <c r="BQ127" s="69">
        <v>117000</v>
      </c>
      <c r="BR127" s="69">
        <v>118800</v>
      </c>
      <c r="BS127" s="82">
        <f t="shared" si="455"/>
        <v>1.0263157894736843</v>
      </c>
      <c r="BT127" s="82">
        <f t="shared" ref="BT127:BT142" si="470">IF(BR127=0," ",IF(BQ127/BR127*100&gt;200,"св.200",BQ127/BR127))</f>
        <v>0.98484848484848486</v>
      </c>
      <c r="BU127" s="69">
        <v>0</v>
      </c>
      <c r="BV127" s="69">
        <v>3963.85</v>
      </c>
      <c r="BW127" s="69">
        <v>4912</v>
      </c>
      <c r="BX127" s="82" t="str">
        <f t="shared" si="440"/>
        <v xml:space="preserve"> </v>
      </c>
      <c r="BY127" s="82">
        <f t="shared" ref="BY127:BY142" si="471">IF(BW127=0," ",IF(BV127/BW127*100&gt;200,"св.200",BV127/BW127))</f>
        <v>0.80697271986970687</v>
      </c>
      <c r="BZ127" s="69">
        <v>280000</v>
      </c>
      <c r="CA127" s="69">
        <v>281400</v>
      </c>
      <c r="CB127" s="69"/>
      <c r="CC127" s="82">
        <f t="shared" si="426"/>
        <v>1.0049999999999999</v>
      </c>
      <c r="CD127" s="82" t="str">
        <f t="shared" ref="CD127:CD142" si="472">IF(CB127=0," ",IF(CA127/CB127*100&gt;200,"св.200",CA127/CB127))</f>
        <v xml:space="preserve"> </v>
      </c>
      <c r="CE127" s="40">
        <v>252323.75</v>
      </c>
      <c r="CF127" s="40">
        <v>252320.29</v>
      </c>
      <c r="CG127" s="40">
        <v>0</v>
      </c>
      <c r="CH127" s="85">
        <f t="shared" ref="CH127:CH142" si="473">IF(CF127&lt;=0," ",IF(CE127&lt;=0," ",IF(CF127/CE127*100&gt;200,"СВ.200",CF127/CE127)))</f>
        <v>0.99998628745807716</v>
      </c>
      <c r="CI127" s="82" t="str">
        <f t="shared" ref="CI127:CI142" si="474">IF(CG127=0," ",IF(CF127/CG127*100&gt;200,"св.200",CF127/CG127))</f>
        <v xml:space="preserve"> </v>
      </c>
      <c r="CJ127" s="69">
        <v>0</v>
      </c>
      <c r="CK127" s="69">
        <v>0</v>
      </c>
      <c r="CL127" s="69"/>
      <c r="CM127" s="82" t="str">
        <f t="shared" ref="CM127:CM142" si="475">IF(CK127&lt;=0," ",IF(CJ127&lt;=0," ",IF(CK127/CJ127*100&gt;200,"СВ.200",CK127/CJ127)))</f>
        <v xml:space="preserve"> </v>
      </c>
      <c r="CN127" s="82" t="str">
        <f t="shared" ref="CN127:CN142" si="476">IF(CL127=0," ",IF(CK127/CL127*100&gt;200,"св.200",CK127/CL127))</f>
        <v xml:space="preserve"> </v>
      </c>
      <c r="CO127" s="69">
        <v>252323.75</v>
      </c>
      <c r="CP127" s="69">
        <v>252320.29</v>
      </c>
      <c r="CQ127" s="69"/>
      <c r="CR127" s="82">
        <f t="shared" ref="CR127:CR142" si="477">IF(CP127&lt;=0," ",IF(CO127&lt;=0," ",IF(CP127/CO127*100&gt;200,"СВ.200",CP127/CO127)))</f>
        <v>0.99998628745807716</v>
      </c>
      <c r="CS127" s="82" t="str">
        <f t="shared" ref="CS127:CS142" si="478">IF(CQ127=0," ",IF(CP127/CQ127*100&gt;200,"св.200",CP127/CQ127))</f>
        <v xml:space="preserve"> </v>
      </c>
      <c r="CT127" s="69">
        <v>0</v>
      </c>
      <c r="CU127" s="69">
        <v>0</v>
      </c>
      <c r="CV127" s="69"/>
      <c r="CW127" s="82" t="str">
        <f t="shared" si="291"/>
        <v xml:space="preserve"> </v>
      </c>
      <c r="CX127" s="82" t="str">
        <f t="shared" si="292"/>
        <v xml:space="preserve"> </v>
      </c>
      <c r="CY127" s="69">
        <v>0</v>
      </c>
      <c r="CZ127" s="69">
        <v>0</v>
      </c>
      <c r="DA127" s="69"/>
      <c r="DB127" s="82" t="str">
        <f t="shared" si="456"/>
        <v xml:space="preserve"> </v>
      </c>
      <c r="DC127" s="82" t="str">
        <f t="shared" ref="DC127:DC142" si="479">IF(DA127=0," ",IF(CZ127/DA127*100&gt;200,"св.200",CZ127/DA127))</f>
        <v xml:space="preserve"> </v>
      </c>
      <c r="DD127" s="69">
        <v>0</v>
      </c>
      <c r="DE127" s="69">
        <v>0</v>
      </c>
      <c r="DF127" s="69"/>
      <c r="DG127" s="82" t="str">
        <f>IF(DE127&lt;=0," ",IF(DF127&lt;=0," ",IF(DE127/DF127*100&gt;200,"СВ.200",DE127/DF127)))</f>
        <v xml:space="preserve"> </v>
      </c>
      <c r="DH127" s="82" t="str">
        <f t="shared" si="281"/>
        <v xml:space="preserve"> </v>
      </c>
      <c r="DI127" s="69">
        <v>-19372.5</v>
      </c>
      <c r="DJ127" s="69">
        <v>4372.5</v>
      </c>
      <c r="DK127" s="82"/>
      <c r="DL127" s="69">
        <v>0</v>
      </c>
      <c r="DM127" s="69">
        <v>0</v>
      </c>
      <c r="DN127" s="69"/>
      <c r="DO127" s="82" t="str">
        <f t="shared" si="458"/>
        <v xml:space="preserve"> </v>
      </c>
      <c r="DP127" s="82" t="str">
        <f t="shared" si="442"/>
        <v xml:space="preserve"> </v>
      </c>
      <c r="DQ127" s="86">
        <v>0</v>
      </c>
      <c r="DR127" s="86">
        <v>0</v>
      </c>
      <c r="DS127" s="69"/>
      <c r="DT127" s="82" t="str">
        <f t="shared" si="384"/>
        <v xml:space="preserve"> </v>
      </c>
      <c r="DU127" s="82" t="str">
        <f t="shared" si="443"/>
        <v xml:space="preserve"> </v>
      </c>
    </row>
    <row r="128" spans="1:125" s="13" customFormat="1" ht="17.25" customHeight="1" outlineLevel="1" x14ac:dyDescent="0.25">
      <c r="A128" s="12">
        <f t="shared" si="446"/>
        <v>105</v>
      </c>
      <c r="B128" s="6" t="s">
        <v>36</v>
      </c>
      <c r="C128" s="17">
        <v>1150179.71</v>
      </c>
      <c r="D128" s="17">
        <v>1257919.71</v>
      </c>
      <c r="E128" s="17">
        <v>1328964.24</v>
      </c>
      <c r="F128" s="18">
        <f t="shared" si="422"/>
        <v>1.0936723183892716</v>
      </c>
      <c r="G128" s="18">
        <f t="shared" si="421"/>
        <v>0.94654142838335509</v>
      </c>
      <c r="H128" s="11">
        <v>1095500</v>
      </c>
      <c r="I128" s="11">
        <v>1207440.3</v>
      </c>
      <c r="J128" s="11">
        <v>1277956.53</v>
      </c>
      <c r="K128" s="18">
        <f t="shared" si="447"/>
        <v>1.1021819260611594</v>
      </c>
      <c r="L128" s="18">
        <f t="shared" si="459"/>
        <v>0.94482110436103806</v>
      </c>
      <c r="M128" s="22">
        <v>249900</v>
      </c>
      <c r="N128" s="22">
        <v>325620.59000000003</v>
      </c>
      <c r="O128" s="22">
        <v>267523.96999999997</v>
      </c>
      <c r="P128" s="18">
        <f t="shared" si="448"/>
        <v>1.3030035614245699</v>
      </c>
      <c r="Q128" s="18">
        <f t="shared" si="460"/>
        <v>1.2171641666352366</v>
      </c>
      <c r="R128" s="22">
        <v>0</v>
      </c>
      <c r="S128" s="22">
        <v>0</v>
      </c>
      <c r="T128" s="22">
        <v>0</v>
      </c>
      <c r="U128" s="18" t="str">
        <f t="shared" si="449"/>
        <v xml:space="preserve"> </v>
      </c>
      <c r="V128" s="18" t="str">
        <f t="shared" si="445"/>
        <v xml:space="preserve"> </v>
      </c>
      <c r="W128" s="22">
        <v>455100</v>
      </c>
      <c r="X128" s="22">
        <v>483478.5</v>
      </c>
      <c r="Y128" s="22">
        <v>588208.82999999996</v>
      </c>
      <c r="Z128" s="18">
        <f t="shared" si="461"/>
        <v>1.0623566249176006</v>
      </c>
      <c r="AA128" s="18">
        <f t="shared" ref="AA128:AA142" si="480">IF(Y128=0," ",IF(X128/Y128*100&gt;200,"св.200",X128/Y128))</f>
        <v>0.82195042872783808</v>
      </c>
      <c r="AB128" s="22">
        <v>28000</v>
      </c>
      <c r="AC128" s="22">
        <v>25160.9</v>
      </c>
      <c r="AD128" s="22">
        <v>26773.74</v>
      </c>
      <c r="AE128" s="18">
        <f t="shared" si="450"/>
        <v>0.8986035714285715</v>
      </c>
      <c r="AF128" s="18">
        <f t="shared" si="444"/>
        <v>0.93976037714566585</v>
      </c>
      <c r="AG128" s="22">
        <v>362000</v>
      </c>
      <c r="AH128" s="22">
        <v>372880.31</v>
      </c>
      <c r="AI128" s="22">
        <v>394849.99</v>
      </c>
      <c r="AJ128" s="18">
        <f t="shared" si="451"/>
        <v>1.0300561049723758</v>
      </c>
      <c r="AK128" s="18">
        <f t="shared" si="462"/>
        <v>0.94435942622158864</v>
      </c>
      <c r="AL128" s="22">
        <v>500</v>
      </c>
      <c r="AM128" s="22">
        <v>300</v>
      </c>
      <c r="AN128" s="22">
        <v>600</v>
      </c>
      <c r="AO128" s="18">
        <f t="shared" si="438"/>
        <v>0.6</v>
      </c>
      <c r="AP128" s="18">
        <f t="shared" si="463"/>
        <v>0.5</v>
      </c>
      <c r="AQ128" s="7">
        <v>54679.710000000006</v>
      </c>
      <c r="AR128" s="7">
        <v>50479.41</v>
      </c>
      <c r="AS128" s="7">
        <v>51007.71</v>
      </c>
      <c r="AT128" s="18">
        <f t="shared" si="452"/>
        <v>0.92318357211477531</v>
      </c>
      <c r="AU128" s="18">
        <f t="shared" si="464"/>
        <v>0.98964274224426085</v>
      </c>
      <c r="AV128" s="22">
        <v>0</v>
      </c>
      <c r="AW128" s="22">
        <v>0</v>
      </c>
      <c r="AX128" s="22">
        <v>0</v>
      </c>
      <c r="AY128" s="18" t="str">
        <f t="shared" si="453"/>
        <v xml:space="preserve"> </v>
      </c>
      <c r="AZ128" s="18" t="str">
        <f t="shared" si="465"/>
        <v xml:space="preserve"> </v>
      </c>
      <c r="BA128" s="22">
        <v>2531.0500000000002</v>
      </c>
      <c r="BB128" s="22">
        <v>2530.75</v>
      </c>
      <c r="BC128" s="22">
        <v>607.71</v>
      </c>
      <c r="BD128" s="18">
        <f t="shared" si="466"/>
        <v>0.99988147211631528</v>
      </c>
      <c r="BE128" s="18" t="str">
        <f t="shared" si="467"/>
        <v>св.200</v>
      </c>
      <c r="BF128" s="22">
        <v>0</v>
      </c>
      <c r="BG128" s="22">
        <v>0</v>
      </c>
      <c r="BH128" s="22"/>
      <c r="BI128" s="18" t="str">
        <f t="shared" si="454"/>
        <v xml:space="preserve"> </v>
      </c>
      <c r="BJ128" s="18" t="str">
        <f t="shared" si="468"/>
        <v xml:space="preserve"> </v>
      </c>
      <c r="BK128" s="22">
        <v>0</v>
      </c>
      <c r="BL128" s="22">
        <v>0</v>
      </c>
      <c r="BM128" s="22"/>
      <c r="BN128" s="18" t="str">
        <f t="shared" si="435"/>
        <v xml:space="preserve"> </v>
      </c>
      <c r="BO128" s="18" t="str">
        <f t="shared" si="469"/>
        <v xml:space="preserve"> </v>
      </c>
      <c r="BP128" s="22">
        <v>50400</v>
      </c>
      <c r="BQ128" s="22">
        <v>46200</v>
      </c>
      <c r="BR128" s="22">
        <v>50400</v>
      </c>
      <c r="BS128" s="18">
        <f t="shared" si="455"/>
        <v>0.91666666666666663</v>
      </c>
      <c r="BT128" s="18">
        <f t="shared" si="470"/>
        <v>0.91666666666666663</v>
      </c>
      <c r="BU128" s="22">
        <v>1748.66</v>
      </c>
      <c r="BV128" s="22">
        <v>1748.66</v>
      </c>
      <c r="BW128" s="22"/>
      <c r="BX128" s="18">
        <f t="shared" si="440"/>
        <v>1</v>
      </c>
      <c r="BY128" s="18" t="str">
        <f t="shared" si="471"/>
        <v xml:space="preserve"> </v>
      </c>
      <c r="BZ128" s="22">
        <v>0</v>
      </c>
      <c r="CA128" s="22">
        <v>0</v>
      </c>
      <c r="CB128" s="22"/>
      <c r="CC128" s="18" t="str">
        <f t="shared" si="426"/>
        <v xml:space="preserve"> </v>
      </c>
      <c r="CD128" s="18" t="str">
        <f t="shared" si="472"/>
        <v xml:space="preserve"> </v>
      </c>
      <c r="CE128" s="17">
        <v>0</v>
      </c>
      <c r="CF128" s="17">
        <v>0</v>
      </c>
      <c r="CG128" s="17">
        <v>0</v>
      </c>
      <c r="CH128" s="24" t="str">
        <f t="shared" si="473"/>
        <v xml:space="preserve"> </v>
      </c>
      <c r="CI128" s="18" t="str">
        <f t="shared" si="474"/>
        <v xml:space="preserve"> </v>
      </c>
      <c r="CJ128" s="22">
        <v>0</v>
      </c>
      <c r="CK128" s="22">
        <v>0</v>
      </c>
      <c r="CL128" s="22"/>
      <c r="CM128" s="18" t="str">
        <f t="shared" si="475"/>
        <v xml:space="preserve"> </v>
      </c>
      <c r="CN128" s="18" t="str">
        <f t="shared" si="476"/>
        <v xml:space="preserve"> </v>
      </c>
      <c r="CO128" s="22">
        <v>0</v>
      </c>
      <c r="CP128" s="22">
        <v>0</v>
      </c>
      <c r="CQ128" s="22"/>
      <c r="CR128" s="18" t="str">
        <f t="shared" si="477"/>
        <v xml:space="preserve"> </v>
      </c>
      <c r="CS128" s="18" t="str">
        <f t="shared" si="478"/>
        <v xml:space="preserve"> </v>
      </c>
      <c r="CT128" s="22">
        <v>0</v>
      </c>
      <c r="CU128" s="22">
        <v>0</v>
      </c>
      <c r="CV128" s="22"/>
      <c r="CW128" s="18" t="str">
        <f t="shared" si="291"/>
        <v xml:space="preserve"> </v>
      </c>
      <c r="CX128" s="18" t="str">
        <f t="shared" si="292"/>
        <v xml:space="preserve"> </v>
      </c>
      <c r="CY128" s="22">
        <v>0</v>
      </c>
      <c r="CZ128" s="22">
        <v>0</v>
      </c>
      <c r="DA128" s="22"/>
      <c r="DB128" s="18" t="str">
        <f t="shared" si="456"/>
        <v xml:space="preserve"> </v>
      </c>
      <c r="DC128" s="18" t="str">
        <f t="shared" si="479"/>
        <v xml:space="preserve"> </v>
      </c>
      <c r="DD128" s="22">
        <v>0</v>
      </c>
      <c r="DE128" s="22">
        <v>0</v>
      </c>
      <c r="DF128" s="22"/>
      <c r="DG128" s="18" t="str">
        <f t="shared" si="457"/>
        <v xml:space="preserve"> </v>
      </c>
      <c r="DH128" s="18" t="str">
        <f>IF(DE128=0," ",IF(DE128/DF128*100&gt;200,"св.200",DE128/DF128))</f>
        <v xml:space="preserve"> </v>
      </c>
      <c r="DI128" s="69">
        <v>0</v>
      </c>
      <c r="DJ128" s="22"/>
      <c r="DK128" s="18" t="str">
        <f t="shared" ref="DK128:DK145" si="481">IF(DJ128=0," ",IF(DI128/DJ128*100&gt;200,"св.200",DI128/DJ128))</f>
        <v xml:space="preserve"> </v>
      </c>
      <c r="DL128" s="22">
        <v>0</v>
      </c>
      <c r="DM128" s="22">
        <v>0</v>
      </c>
      <c r="DN128" s="22"/>
      <c r="DO128" s="18" t="str">
        <f t="shared" si="458"/>
        <v xml:space="preserve"> </v>
      </c>
      <c r="DP128" s="18" t="str">
        <f t="shared" si="442"/>
        <v xml:space="preserve"> </v>
      </c>
      <c r="DQ128" s="38">
        <v>0</v>
      </c>
      <c r="DR128" s="38">
        <v>0</v>
      </c>
      <c r="DS128" s="22"/>
      <c r="DT128" s="18" t="str">
        <f t="shared" si="384"/>
        <v xml:space="preserve"> </v>
      </c>
      <c r="DU128" s="18" t="str">
        <f t="shared" si="443"/>
        <v xml:space="preserve"> </v>
      </c>
    </row>
    <row r="129" spans="1:125" s="13" customFormat="1" ht="15.75" customHeight="1" outlineLevel="1" x14ac:dyDescent="0.25">
      <c r="A129" s="12">
        <f t="shared" si="446"/>
        <v>106</v>
      </c>
      <c r="B129" s="6" t="s">
        <v>84</v>
      </c>
      <c r="C129" s="17">
        <v>2677376.46</v>
      </c>
      <c r="D129" s="17">
        <v>2777550.46</v>
      </c>
      <c r="E129" s="17">
        <v>2110881.3800000004</v>
      </c>
      <c r="F129" s="18">
        <f t="shared" si="422"/>
        <v>1.0374149849662904</v>
      </c>
      <c r="G129" s="18">
        <f t="shared" si="421"/>
        <v>1.3158249849169636</v>
      </c>
      <c r="H129" s="11">
        <v>2429000</v>
      </c>
      <c r="I129" s="11">
        <v>2530564.02</v>
      </c>
      <c r="J129" s="11">
        <v>1908820.2000000002</v>
      </c>
      <c r="K129" s="18">
        <f t="shared" si="447"/>
        <v>1.0418131000411692</v>
      </c>
      <c r="L129" s="18">
        <f t="shared" si="459"/>
        <v>1.3257215215974767</v>
      </c>
      <c r="M129" s="22">
        <v>1232000</v>
      </c>
      <c r="N129" s="22">
        <v>1265885.04</v>
      </c>
      <c r="O129" s="22">
        <v>785769.17</v>
      </c>
      <c r="P129" s="18">
        <f t="shared" si="448"/>
        <v>1.0275040909090909</v>
      </c>
      <c r="Q129" s="18">
        <f t="shared" si="460"/>
        <v>1.6110138808322041</v>
      </c>
      <c r="R129" s="22">
        <v>0</v>
      </c>
      <c r="S129" s="22">
        <v>0</v>
      </c>
      <c r="T129" s="22">
        <v>0</v>
      </c>
      <c r="U129" s="18" t="str">
        <f t="shared" si="449"/>
        <v xml:space="preserve"> </v>
      </c>
      <c r="V129" s="18" t="str">
        <f t="shared" si="445"/>
        <v xml:space="preserve"> </v>
      </c>
      <c r="W129" s="22">
        <v>0</v>
      </c>
      <c r="X129" s="22">
        <v>0</v>
      </c>
      <c r="Y129" s="22"/>
      <c r="Z129" s="18" t="str">
        <f t="shared" si="461"/>
        <v xml:space="preserve"> </v>
      </c>
      <c r="AA129" s="18" t="str">
        <f t="shared" si="480"/>
        <v xml:space="preserve"> </v>
      </c>
      <c r="AB129" s="22">
        <v>355000</v>
      </c>
      <c r="AC129" s="22">
        <v>365733.36</v>
      </c>
      <c r="AD129" s="22">
        <v>336308.5</v>
      </c>
      <c r="AE129" s="18">
        <f t="shared" si="450"/>
        <v>1.0302348169014084</v>
      </c>
      <c r="AF129" s="18">
        <f t="shared" si="444"/>
        <v>1.0874936553789154</v>
      </c>
      <c r="AG129" s="22">
        <v>836000</v>
      </c>
      <c r="AH129" s="22">
        <v>893470.62</v>
      </c>
      <c r="AI129" s="22">
        <v>781692.53</v>
      </c>
      <c r="AJ129" s="18">
        <f t="shared" si="451"/>
        <v>1.0687447607655503</v>
      </c>
      <c r="AK129" s="18">
        <f t="shared" si="462"/>
        <v>1.1429949573651419</v>
      </c>
      <c r="AL129" s="22">
        <v>6000</v>
      </c>
      <c r="AM129" s="22">
        <v>5475</v>
      </c>
      <c r="AN129" s="22">
        <v>5050</v>
      </c>
      <c r="AO129" s="18">
        <f t="shared" si="438"/>
        <v>0.91249999999999998</v>
      </c>
      <c r="AP129" s="18">
        <f t="shared" si="463"/>
        <v>1.0841584158415842</v>
      </c>
      <c r="AQ129" s="7">
        <v>248376.46</v>
      </c>
      <c r="AR129" s="7">
        <v>246986.44</v>
      </c>
      <c r="AS129" s="7">
        <v>202061.18000000002</v>
      </c>
      <c r="AT129" s="18">
        <f t="shared" si="452"/>
        <v>0.99440357592663975</v>
      </c>
      <c r="AU129" s="18">
        <f t="shared" si="464"/>
        <v>1.2223349383587683</v>
      </c>
      <c r="AV129" s="22">
        <v>0</v>
      </c>
      <c r="AW129" s="22">
        <v>0</v>
      </c>
      <c r="AX129" s="22">
        <v>0</v>
      </c>
      <c r="AY129" s="18" t="str">
        <f t="shared" si="453"/>
        <v xml:space="preserve"> </v>
      </c>
      <c r="AZ129" s="18" t="str">
        <f t="shared" si="465"/>
        <v xml:space="preserve"> </v>
      </c>
      <c r="BA129" s="22">
        <v>125805</v>
      </c>
      <c r="BB129" s="22">
        <v>125805.47</v>
      </c>
      <c r="BC129" s="22">
        <v>90407.66</v>
      </c>
      <c r="BD129" s="18">
        <f t="shared" si="466"/>
        <v>1.0000037359405429</v>
      </c>
      <c r="BE129" s="18">
        <f t="shared" si="467"/>
        <v>1.3915355181187081</v>
      </c>
      <c r="BF129" s="22">
        <v>106174</v>
      </c>
      <c r="BG129" s="22">
        <v>106173.48</v>
      </c>
      <c r="BH129" s="22">
        <v>106173.48</v>
      </c>
      <c r="BI129" s="18">
        <f t="shared" si="454"/>
        <v>0.99999510237911349</v>
      </c>
      <c r="BJ129" s="18">
        <f t="shared" si="468"/>
        <v>1</v>
      </c>
      <c r="BK129" s="22">
        <v>0</v>
      </c>
      <c r="BL129" s="22">
        <v>0</v>
      </c>
      <c r="BM129" s="22"/>
      <c r="BN129" s="18" t="str">
        <f t="shared" si="435"/>
        <v xml:space="preserve"> </v>
      </c>
      <c r="BO129" s="18" t="str">
        <f t="shared" si="469"/>
        <v xml:space="preserve"> </v>
      </c>
      <c r="BP129" s="22">
        <v>0</v>
      </c>
      <c r="BQ129" s="22">
        <v>0</v>
      </c>
      <c r="BR129" s="22"/>
      <c r="BS129" s="18" t="str">
        <f t="shared" si="455"/>
        <v xml:space="preserve"> </v>
      </c>
      <c r="BT129" s="18" t="str">
        <f t="shared" si="470"/>
        <v xml:space="preserve"> </v>
      </c>
      <c r="BU129" s="22">
        <v>5500</v>
      </c>
      <c r="BV129" s="22">
        <v>4110.03</v>
      </c>
      <c r="BW129" s="22">
        <v>5480.04</v>
      </c>
      <c r="BX129" s="18">
        <f t="shared" si="440"/>
        <v>0.74727818181818173</v>
      </c>
      <c r="BY129" s="18">
        <f t="shared" si="471"/>
        <v>0.75</v>
      </c>
      <c r="BZ129" s="22">
        <v>0</v>
      </c>
      <c r="CA129" s="22">
        <v>0</v>
      </c>
      <c r="CB129" s="22"/>
      <c r="CC129" s="18" t="str">
        <f t="shared" si="426"/>
        <v xml:space="preserve"> </v>
      </c>
      <c r="CD129" s="18" t="str">
        <f t="shared" si="472"/>
        <v xml:space="preserve"> </v>
      </c>
      <c r="CE129" s="17">
        <v>0</v>
      </c>
      <c r="CF129" s="17">
        <v>0</v>
      </c>
      <c r="CG129" s="17">
        <v>0</v>
      </c>
      <c r="CH129" s="24" t="str">
        <f t="shared" si="473"/>
        <v xml:space="preserve"> </v>
      </c>
      <c r="CI129" s="18" t="str">
        <f t="shared" si="474"/>
        <v xml:space="preserve"> </v>
      </c>
      <c r="CJ129" s="22">
        <v>0</v>
      </c>
      <c r="CK129" s="22">
        <v>0</v>
      </c>
      <c r="CL129" s="22"/>
      <c r="CM129" s="18" t="str">
        <f t="shared" si="475"/>
        <v xml:space="preserve"> </v>
      </c>
      <c r="CN129" s="18" t="str">
        <f t="shared" si="476"/>
        <v xml:space="preserve"> </v>
      </c>
      <c r="CO129" s="22">
        <v>0</v>
      </c>
      <c r="CP129" s="22">
        <v>0</v>
      </c>
      <c r="CQ129" s="22"/>
      <c r="CR129" s="18" t="str">
        <f t="shared" si="477"/>
        <v xml:space="preserve"> </v>
      </c>
      <c r="CS129" s="18" t="str">
        <f t="shared" si="478"/>
        <v xml:space="preserve"> </v>
      </c>
      <c r="CT129" s="22">
        <v>0</v>
      </c>
      <c r="CU129" s="22">
        <v>0</v>
      </c>
      <c r="CV129" s="22"/>
      <c r="CW129" s="18" t="str">
        <f t="shared" si="291"/>
        <v xml:space="preserve"> </v>
      </c>
      <c r="CX129" s="18" t="str">
        <f t="shared" si="292"/>
        <v xml:space="preserve"> </v>
      </c>
      <c r="CY129" s="22">
        <v>0</v>
      </c>
      <c r="CZ129" s="22">
        <v>0</v>
      </c>
      <c r="DA129" s="22"/>
      <c r="DB129" s="18" t="str">
        <f t="shared" si="456"/>
        <v xml:space="preserve"> </v>
      </c>
      <c r="DC129" s="18" t="str">
        <f t="shared" si="479"/>
        <v xml:space="preserve"> </v>
      </c>
      <c r="DD129" s="22">
        <v>10897.46</v>
      </c>
      <c r="DE129" s="22">
        <v>10897.46</v>
      </c>
      <c r="DF129" s="22"/>
      <c r="DG129" s="18">
        <f t="shared" si="457"/>
        <v>1</v>
      </c>
      <c r="DH129" s="18" t="str">
        <f t="shared" ref="DH129:DH138" si="482">IF(DF129=0," ",IF(DE129/DF129*100&gt;200,"св.200",DE129/DF129))</f>
        <v xml:space="preserve"> </v>
      </c>
      <c r="DI129" s="70">
        <v>0</v>
      </c>
      <c r="DJ129" s="22"/>
      <c r="DK129" s="18" t="str">
        <f t="shared" si="481"/>
        <v xml:space="preserve"> </v>
      </c>
      <c r="DL129" s="22">
        <v>0</v>
      </c>
      <c r="DM129" s="22">
        <v>0</v>
      </c>
      <c r="DN129" s="22"/>
      <c r="DO129" s="18" t="str">
        <f t="shared" si="458"/>
        <v xml:space="preserve"> </v>
      </c>
      <c r="DP129" s="18" t="str">
        <f t="shared" si="442"/>
        <v xml:space="preserve"> </v>
      </c>
      <c r="DQ129" s="38">
        <v>0</v>
      </c>
      <c r="DR129" s="38">
        <v>0</v>
      </c>
      <c r="DS129" s="22"/>
      <c r="DT129" s="18" t="str">
        <f t="shared" si="384"/>
        <v xml:space="preserve"> </v>
      </c>
      <c r="DU129" s="18" t="str">
        <f t="shared" si="443"/>
        <v xml:space="preserve"> </v>
      </c>
    </row>
    <row r="130" spans="1:125" s="54" customFormat="1" ht="15.75" x14ac:dyDescent="0.2">
      <c r="A130" s="48"/>
      <c r="B130" s="49" t="s">
        <v>154</v>
      </c>
      <c r="C130" s="55">
        <f>SUM(C131:C136)</f>
        <v>62004734.540000007</v>
      </c>
      <c r="D130" s="55">
        <f t="shared" ref="D130" si="483">SUM(D131:D136)</f>
        <v>68749593.319999993</v>
      </c>
      <c r="E130" s="55">
        <v>61100773.839999989</v>
      </c>
      <c r="F130" s="51">
        <f t="shared" si="422"/>
        <v>1.1087797380319206</v>
      </c>
      <c r="G130" s="51">
        <f t="shared" si="421"/>
        <v>1.1251836760697891</v>
      </c>
      <c r="H130" s="50">
        <v>57507022.379999995</v>
      </c>
      <c r="I130" s="50">
        <v>63931256.799999997</v>
      </c>
      <c r="J130" s="50">
        <v>55163210.169999994</v>
      </c>
      <c r="K130" s="51">
        <f t="shared" si="447"/>
        <v>1.1117121727769068</v>
      </c>
      <c r="L130" s="51">
        <f t="shared" si="459"/>
        <v>1.1589473600789177</v>
      </c>
      <c r="M130" s="50">
        <f>SUM(M131:M136)</f>
        <v>47386207.670000002</v>
      </c>
      <c r="N130" s="50">
        <v>53556155.069999993</v>
      </c>
      <c r="O130" s="50">
        <v>45011583.640000001</v>
      </c>
      <c r="P130" s="51">
        <f t="shared" si="448"/>
        <v>1.1302055535435083</v>
      </c>
      <c r="Q130" s="51">
        <f t="shared" si="460"/>
        <v>1.1898305000405889</v>
      </c>
      <c r="R130" s="50">
        <f>SUM(R131:R136)</f>
        <v>3016376.62</v>
      </c>
      <c r="S130" s="50">
        <f>SUM(S131:S136)</f>
        <v>2888507.54</v>
      </c>
      <c r="T130" s="50">
        <f>SUM(T131:T136)</f>
        <v>2439686.44</v>
      </c>
      <c r="U130" s="51">
        <f t="shared" si="449"/>
        <v>0.95760838379658308</v>
      </c>
      <c r="V130" s="51">
        <f t="shared" ref="V130:V142" si="484">IF(T130=0," ",IF(S130/T130*100&gt;200,"св.200",S130/T130))</f>
        <v>1.1839667150012934</v>
      </c>
      <c r="W130" s="50">
        <f>SUM(W131:W136)</f>
        <v>3083.8</v>
      </c>
      <c r="X130" s="50">
        <f>SUM(X131:X136)</f>
        <v>2991.8500000000004</v>
      </c>
      <c r="Y130" s="50">
        <v>71567.399999999994</v>
      </c>
      <c r="Z130" s="51">
        <f t="shared" si="461"/>
        <v>0.97018289123808299</v>
      </c>
      <c r="AA130" s="51">
        <f t="shared" si="480"/>
        <v>4.1804648485204168E-2</v>
      </c>
      <c r="AB130" s="50">
        <v>2149516.98</v>
      </c>
      <c r="AC130" s="50">
        <v>2345571.65</v>
      </c>
      <c r="AD130" s="50">
        <f>SUM(AD131:AD136)</f>
        <v>2513859.1800000002</v>
      </c>
      <c r="AE130" s="51">
        <f t="shared" si="450"/>
        <v>1.0912087095957717</v>
      </c>
      <c r="AF130" s="51">
        <f t="shared" ref="AF130:AF142" si="485">IF(AD130=0," ",IF(AC130/AD130*100&gt;200,"св.200",AC130/AD130))</f>
        <v>0.93305610300732911</v>
      </c>
      <c r="AG130" s="50">
        <v>4951837.3099999996</v>
      </c>
      <c r="AH130" s="50">
        <v>5138030.6899999995</v>
      </c>
      <c r="AI130" s="50">
        <f>SUM(AI131:AI136)</f>
        <v>5126513.51</v>
      </c>
      <c r="AJ130" s="51">
        <f t="shared" si="451"/>
        <v>1.037600867787799</v>
      </c>
      <c r="AK130" s="51">
        <f t="shared" si="462"/>
        <v>1.0022465911730329</v>
      </c>
      <c r="AL130" s="50">
        <v>0</v>
      </c>
      <c r="AM130" s="50">
        <v>0</v>
      </c>
      <c r="AN130" s="50">
        <f>SUM(AN131:AN136)</f>
        <v>0</v>
      </c>
      <c r="AO130" s="51" t="str">
        <f t="shared" si="438"/>
        <v xml:space="preserve"> </v>
      </c>
      <c r="AP130" s="51" t="str">
        <f t="shared" si="463"/>
        <v xml:space="preserve"> </v>
      </c>
      <c r="AQ130" s="50">
        <v>4497712.16</v>
      </c>
      <c r="AR130" s="50">
        <v>4818336.5200000005</v>
      </c>
      <c r="AS130" s="50">
        <v>5937563.669999999</v>
      </c>
      <c r="AT130" s="51">
        <f t="shared" si="452"/>
        <v>1.0712861002648066</v>
      </c>
      <c r="AU130" s="51">
        <f t="shared" si="464"/>
        <v>0.81150060661160062</v>
      </c>
      <c r="AV130" s="50">
        <v>1535317.68</v>
      </c>
      <c r="AW130" s="50">
        <v>1829303.38</v>
      </c>
      <c r="AX130" s="50">
        <v>1452180.16</v>
      </c>
      <c r="AY130" s="51">
        <f t="shared" si="453"/>
        <v>1.1914819999988537</v>
      </c>
      <c r="AZ130" s="51">
        <f t="shared" si="465"/>
        <v>1.2596945133859976</v>
      </c>
      <c r="BA130" s="50">
        <v>456269.35</v>
      </c>
      <c r="BB130" s="50">
        <v>456421.28</v>
      </c>
      <c r="BC130" s="50">
        <v>584213.81999999995</v>
      </c>
      <c r="BD130" s="51">
        <f t="shared" si="466"/>
        <v>1.00033298313814</v>
      </c>
      <c r="BE130" s="51">
        <f t="shared" si="467"/>
        <v>0.78125724584878886</v>
      </c>
      <c r="BF130" s="50">
        <v>1150298.44</v>
      </c>
      <c r="BG130" s="50">
        <v>1171749.6499999999</v>
      </c>
      <c r="BH130" s="50">
        <v>1970383.88</v>
      </c>
      <c r="BI130" s="51">
        <f t="shared" si="454"/>
        <v>1.0186483865873972</v>
      </c>
      <c r="BJ130" s="51">
        <f t="shared" si="468"/>
        <v>0.59468089537963531</v>
      </c>
      <c r="BK130" s="50">
        <v>0</v>
      </c>
      <c r="BL130" s="50">
        <v>0</v>
      </c>
      <c r="BM130" s="50">
        <v>0</v>
      </c>
      <c r="BN130" s="51" t="str">
        <f>IF(BL130&lt;=0," ",IF(BK130&lt;=0," ",IF(BL130/BK130*100&gt;200,"СВ.200",BL130/BK130)))</f>
        <v xml:space="preserve"> </v>
      </c>
      <c r="BO130" s="51" t="str">
        <f t="shared" si="469"/>
        <v xml:space="preserve"> </v>
      </c>
      <c r="BP130" s="50">
        <v>0</v>
      </c>
      <c r="BQ130" s="50">
        <v>0</v>
      </c>
      <c r="BR130" s="50">
        <v>0</v>
      </c>
      <c r="BS130" s="51" t="str">
        <f t="shared" si="455"/>
        <v xml:space="preserve"> </v>
      </c>
      <c r="BT130" s="51" t="str">
        <f t="shared" si="470"/>
        <v xml:space="preserve"> </v>
      </c>
      <c r="BU130" s="50">
        <v>356694.07</v>
      </c>
      <c r="BV130" s="50">
        <v>356694.07</v>
      </c>
      <c r="BW130" s="50">
        <v>866532.94</v>
      </c>
      <c r="BX130" s="51">
        <f t="shared" si="440"/>
        <v>1</v>
      </c>
      <c r="BY130" s="51">
        <f t="shared" si="471"/>
        <v>0.41163359583306786</v>
      </c>
      <c r="BZ130" s="50">
        <v>581400</v>
      </c>
      <c r="CA130" s="50">
        <v>581400</v>
      </c>
      <c r="CB130" s="50">
        <v>290489.21000000002</v>
      </c>
      <c r="CC130" s="51">
        <f t="shared" si="426"/>
        <v>1</v>
      </c>
      <c r="CD130" s="51" t="str">
        <f t="shared" si="472"/>
        <v>св.200</v>
      </c>
      <c r="CE130" s="55">
        <v>269832.90999999997</v>
      </c>
      <c r="CF130" s="55">
        <v>230221.35</v>
      </c>
      <c r="CG130" s="55">
        <v>574219.17000000004</v>
      </c>
      <c r="CH130" s="51">
        <f t="shared" si="473"/>
        <v>0.85319967086297976</v>
      </c>
      <c r="CI130" s="51">
        <f t="shared" si="474"/>
        <v>0.4009294047079619</v>
      </c>
      <c r="CJ130" s="50">
        <v>269832.90999999997</v>
      </c>
      <c r="CK130" s="50">
        <v>230221.35</v>
      </c>
      <c r="CL130" s="50">
        <v>574219.17000000004</v>
      </c>
      <c r="CM130" s="51">
        <f t="shared" si="475"/>
        <v>0.85319967086297976</v>
      </c>
      <c r="CN130" s="51">
        <f t="shared" si="476"/>
        <v>0.4009294047079619</v>
      </c>
      <c r="CO130" s="50">
        <v>0</v>
      </c>
      <c r="CP130" s="50">
        <v>0</v>
      </c>
      <c r="CQ130" s="50">
        <v>0</v>
      </c>
      <c r="CR130" s="51" t="str">
        <f t="shared" si="477"/>
        <v xml:space="preserve"> </v>
      </c>
      <c r="CS130" s="51" t="str">
        <f t="shared" si="478"/>
        <v xml:space="preserve"> </v>
      </c>
      <c r="CT130" s="50">
        <v>0</v>
      </c>
      <c r="CU130" s="50">
        <v>0</v>
      </c>
      <c r="CV130" s="50">
        <v>0</v>
      </c>
      <c r="CW130" s="53" t="str">
        <f t="shared" si="291"/>
        <v xml:space="preserve"> </v>
      </c>
      <c r="CX130" s="53" t="str">
        <f t="shared" si="292"/>
        <v xml:space="preserve"> </v>
      </c>
      <c r="CY130" s="50">
        <v>0</v>
      </c>
      <c r="CZ130" s="50">
        <v>0</v>
      </c>
      <c r="DA130" s="50">
        <v>0</v>
      </c>
      <c r="DB130" s="51" t="str">
        <f t="shared" si="456"/>
        <v xml:space="preserve"> </v>
      </c>
      <c r="DC130" s="51" t="str">
        <f t="shared" si="479"/>
        <v xml:space="preserve"> </v>
      </c>
      <c r="DD130" s="50">
        <v>680</v>
      </c>
      <c r="DE130" s="50">
        <v>45327.08</v>
      </c>
      <c r="DF130" s="50">
        <v>100176.53</v>
      </c>
      <c r="DG130" s="51" t="str">
        <f t="shared" si="457"/>
        <v>СВ.200</v>
      </c>
      <c r="DH130" s="51">
        <f t="shared" si="482"/>
        <v>0.45247205108821398</v>
      </c>
      <c r="DI130" s="50">
        <v>0</v>
      </c>
      <c r="DJ130" s="50">
        <v>0</v>
      </c>
      <c r="DK130" s="51" t="str">
        <f t="shared" ref="DK130:DK141" si="486">IF(DI130=0," ",IF(DI130/DJ130*100&gt;200,"св.200",DI130/DJ130))</f>
        <v xml:space="preserve"> </v>
      </c>
      <c r="DL130" s="50">
        <v>0</v>
      </c>
      <c r="DM130" s="50">
        <v>0</v>
      </c>
      <c r="DN130" s="50">
        <v>112</v>
      </c>
      <c r="DO130" s="51" t="str">
        <f t="shared" si="458"/>
        <v xml:space="preserve"> </v>
      </c>
      <c r="DP130" s="51" t="str">
        <f t="shared" si="442"/>
        <v xml:space="preserve"> </v>
      </c>
      <c r="DQ130" s="50">
        <v>147219.71</v>
      </c>
      <c r="DR130" s="50">
        <v>147219.71</v>
      </c>
      <c r="DS130" s="50">
        <v>99255.959999999992</v>
      </c>
      <c r="DT130" s="51">
        <f t="shared" si="384"/>
        <v>1</v>
      </c>
      <c r="DU130" s="51">
        <f t="shared" si="443"/>
        <v>1.4832329464145024</v>
      </c>
    </row>
    <row r="131" spans="1:125" s="13" customFormat="1" ht="15.75" customHeight="1" outlineLevel="1" x14ac:dyDescent="0.25">
      <c r="A131" s="12">
        <v>107</v>
      </c>
      <c r="B131" s="6" t="s">
        <v>106</v>
      </c>
      <c r="C131" s="17">
        <v>55204695.140000001</v>
      </c>
      <c r="D131" s="17">
        <v>61591154.149999999</v>
      </c>
      <c r="E131" s="17">
        <v>54567562.719999991</v>
      </c>
      <c r="F131" s="18">
        <f t="shared" si="422"/>
        <v>1.1156868812300083</v>
      </c>
      <c r="G131" s="18">
        <f t="shared" si="421"/>
        <v>1.1287136731035585</v>
      </c>
      <c r="H131" s="11">
        <v>51944714.149999999</v>
      </c>
      <c r="I131" s="11">
        <v>58010700.729999997</v>
      </c>
      <c r="J131" s="11">
        <v>49069826.809999995</v>
      </c>
      <c r="K131" s="18">
        <f t="shared" si="447"/>
        <v>1.1167777449401943</v>
      </c>
      <c r="L131" s="18">
        <f t="shared" si="459"/>
        <v>1.1822071627564401</v>
      </c>
      <c r="M131" s="22">
        <v>44696508.810000002</v>
      </c>
      <c r="N131" s="22">
        <v>50717983.07</v>
      </c>
      <c r="O131" s="22">
        <v>42440452.549999997</v>
      </c>
      <c r="P131" s="18">
        <f t="shared" ref="P131" si="487">IF(N131&lt;=0," ",IF(M131&lt;=0," ",IF(N131/M131*100&gt;200,"СВ.200",N131/M131)))</f>
        <v>1.1347191183453864</v>
      </c>
      <c r="Q131" s="18">
        <f t="shared" ref="Q131" si="488">IF(O131=0," ",IF(N131/O131*100&gt;200,"св.200",N131/O131))</f>
        <v>1.1950386959292687</v>
      </c>
      <c r="R131" s="22">
        <v>3016376.62</v>
      </c>
      <c r="S131" s="22">
        <v>2888507.54</v>
      </c>
      <c r="T131" s="22">
        <v>2439686.44</v>
      </c>
      <c r="U131" s="18">
        <f t="shared" ref="U131" si="489">IF(S131&lt;=0," ",IF(R131&lt;=0," ",IF(S131/R131*100&gt;200,"СВ.200",S131/R131)))</f>
        <v>0.95760838379658308</v>
      </c>
      <c r="V131" s="18">
        <f t="shared" ref="V131" si="490">IF(T131=0," ",IF(S131/T131*100&gt;200,"св.200",S131/T131))</f>
        <v>1.1839667150012934</v>
      </c>
      <c r="W131" s="22">
        <v>0</v>
      </c>
      <c r="X131" s="22">
        <v>0</v>
      </c>
      <c r="Y131" s="22"/>
      <c r="Z131" s="18" t="str">
        <f t="shared" ref="Z131" si="491">IF(X131&lt;=0," ",IF(W131&lt;=0," ",IF(X131/W131*100&gt;200,"СВ.200",X131/W131)))</f>
        <v xml:space="preserve"> </v>
      </c>
      <c r="AA131" s="18" t="str">
        <f t="shared" ref="AA131" si="492">IF(Y131=0," ",IF(X131/Y131*100&gt;200,"св.200",X131/Y131))</f>
        <v xml:space="preserve"> </v>
      </c>
      <c r="AB131" s="22">
        <v>1724441.11</v>
      </c>
      <c r="AC131" s="22">
        <v>1933911.6</v>
      </c>
      <c r="AD131" s="22">
        <v>1946801.72</v>
      </c>
      <c r="AE131" s="18">
        <f t="shared" ref="AE131" si="493">IF(AC131&lt;=0," ",IF(AB131&lt;=0," ",IF(AC131/AB131*100&gt;200,"СВ.200",AC131/AB131)))</f>
        <v>1.1214715241855955</v>
      </c>
      <c r="AF131" s="18">
        <f t="shared" si="485"/>
        <v>0.99337882236923447</v>
      </c>
      <c r="AG131" s="22">
        <v>2507387.61</v>
      </c>
      <c r="AH131" s="22">
        <v>2470298.52</v>
      </c>
      <c r="AI131" s="22">
        <v>2242886.1</v>
      </c>
      <c r="AJ131" s="18">
        <f t="shared" ref="AJ131" si="494">IF(AH131&lt;=0," ",IF(AG131&lt;=0," ",IF(AH131/AG131*100&gt;200,"СВ.200",AH131/AG131)))</f>
        <v>0.98520807478984074</v>
      </c>
      <c r="AK131" s="18">
        <f t="shared" ref="AK131" si="495">IF(AI131=0," ",IF(AH131/AI131*100&gt;200,"св.200",AH131/AI131))</f>
        <v>1.1013927635469318</v>
      </c>
      <c r="AL131" s="22">
        <v>0</v>
      </c>
      <c r="AM131" s="22">
        <v>0</v>
      </c>
      <c r="AN131" s="22">
        <v>0</v>
      </c>
      <c r="AO131" s="18" t="str">
        <f t="shared" ref="AO131" si="496">IF(AM131&lt;=0," ",IF(AL131&lt;=0," ",IF(AM131/AL131*100&gt;200,"СВ.200",AM131/AL131)))</f>
        <v xml:space="preserve"> </v>
      </c>
      <c r="AP131" s="18" t="str">
        <f t="shared" ref="AP131" si="497">IF(AN131=0," ",IF(AM131/AN131*100&gt;200,"св.200",AM131/AN131))</f>
        <v xml:space="preserve"> </v>
      </c>
      <c r="AQ131" s="7">
        <v>3259980.99</v>
      </c>
      <c r="AR131" s="7">
        <v>3580453.4200000004</v>
      </c>
      <c r="AS131" s="7">
        <v>5497735.9099999992</v>
      </c>
      <c r="AT131" s="18">
        <f t="shared" si="452"/>
        <v>1.0983049996251666</v>
      </c>
      <c r="AU131" s="18">
        <f t="shared" si="464"/>
        <v>0.65125962370935364</v>
      </c>
      <c r="AV131" s="22">
        <v>1535317.68</v>
      </c>
      <c r="AW131" s="22">
        <v>1829303.38</v>
      </c>
      <c r="AX131" s="22">
        <v>1452180.16</v>
      </c>
      <c r="AY131" s="18">
        <f t="shared" ref="AY131" si="498">IF(AW131&lt;=0," ",IF(AV131&lt;=0," ",IF(AW131/AV131*100&gt;200,"СВ.200",AW131/AV131)))</f>
        <v>1.1914819999988537</v>
      </c>
      <c r="AZ131" s="18">
        <f t="shared" ref="AZ131" si="499">IF(AX131=0," ",IF(AW131/AX131*100&gt;200,"св.200",AW131/AX131))</f>
        <v>1.2596945133859976</v>
      </c>
      <c r="BA131" s="22">
        <v>224546.47</v>
      </c>
      <c r="BB131" s="22">
        <v>224546.47</v>
      </c>
      <c r="BC131" s="22">
        <v>336766.68</v>
      </c>
      <c r="BD131" s="18">
        <f t="shared" si="466"/>
        <v>1</v>
      </c>
      <c r="BE131" s="18">
        <f t="shared" si="467"/>
        <v>0.66677163548365292</v>
      </c>
      <c r="BF131" s="22">
        <v>1128854.31</v>
      </c>
      <c r="BG131" s="22">
        <v>1150305.52</v>
      </c>
      <c r="BH131" s="22">
        <v>1955165.48</v>
      </c>
      <c r="BI131" s="18">
        <f t="shared" ref="BI131" si="500">IF(BG131&lt;=0," ",IF(BF131&lt;=0," ",IF(BG131/BF131*100&gt;200,"СВ.200",BG131/BF131)))</f>
        <v>1.0190026381703765</v>
      </c>
      <c r="BJ131" s="18">
        <f t="shared" ref="BJ131" si="501">IF(BH131=0," ",IF(BG131/BH131*100&gt;200,"св.200",BG131/BH131))</f>
        <v>0.58834177043674074</v>
      </c>
      <c r="BK131" s="22">
        <v>0</v>
      </c>
      <c r="BL131" s="22">
        <v>0</v>
      </c>
      <c r="BM131" s="22"/>
      <c r="BN131" s="18" t="str">
        <f t="shared" ref="BN131" si="502">IF(BL131&lt;=0," ",IF(BK131&lt;=0," ",IF(BL131/BK131*100&gt;200,"СВ.200",BL131/BK131)))</f>
        <v xml:space="preserve"> </v>
      </c>
      <c r="BO131" s="18" t="str">
        <f t="shared" si="469"/>
        <v xml:space="preserve"> </v>
      </c>
      <c r="BP131" s="22">
        <v>0</v>
      </c>
      <c r="BQ131" s="22">
        <v>0</v>
      </c>
      <c r="BR131" s="22"/>
      <c r="BS131" s="18" t="str">
        <f t="shared" ref="BS131" si="503">IF(BQ131&lt;=0," ",IF(BP131&lt;=0," ",IF(BQ131/BP131*100&gt;200,"СВ.200",BQ131/BP131)))</f>
        <v xml:space="preserve"> </v>
      </c>
      <c r="BT131" s="18" t="str">
        <f t="shared" si="470"/>
        <v xml:space="preserve"> </v>
      </c>
      <c r="BU131" s="22">
        <v>38000</v>
      </c>
      <c r="BV131" s="22">
        <v>38000</v>
      </c>
      <c r="BW131" s="22">
        <v>777946.12</v>
      </c>
      <c r="BX131" s="18">
        <f t="shared" ref="BX131" si="504">IF(BV131&lt;=0," ",IF(BU131&lt;=0," ",IF(BV131/BU131*100&gt;200,"СВ.200",BV131/BU131)))</f>
        <v>1</v>
      </c>
      <c r="BY131" s="18">
        <f t="shared" ref="BY131" si="505">IF(BW131=0," ",IF(BV131/BW131*100&gt;200,"св.200",BV131/BW131))</f>
        <v>4.8846570505422661E-2</v>
      </c>
      <c r="BZ131" s="22">
        <v>0</v>
      </c>
      <c r="CA131" s="22">
        <v>0</v>
      </c>
      <c r="CB131" s="22">
        <v>270489.21000000002</v>
      </c>
      <c r="CC131" s="18" t="str">
        <f t="shared" si="426"/>
        <v xml:space="preserve"> </v>
      </c>
      <c r="CD131" s="18">
        <f t="shared" si="472"/>
        <v>0</v>
      </c>
      <c r="CE131" s="17">
        <v>269832.90999999997</v>
      </c>
      <c r="CF131" s="17">
        <v>230221.35</v>
      </c>
      <c r="CG131" s="17">
        <v>574219.17000000004</v>
      </c>
      <c r="CH131" s="18">
        <f t="shared" si="473"/>
        <v>0.85319967086297976</v>
      </c>
      <c r="CI131" s="18">
        <f t="shared" si="474"/>
        <v>0.4009294047079619</v>
      </c>
      <c r="CJ131" s="22">
        <v>269832.90999999997</v>
      </c>
      <c r="CK131" s="22">
        <v>230221.35</v>
      </c>
      <c r="CL131" s="22">
        <v>574219.17000000004</v>
      </c>
      <c r="CM131" s="18">
        <f t="shared" si="475"/>
        <v>0.85319967086297976</v>
      </c>
      <c r="CN131" s="18">
        <f t="shared" si="476"/>
        <v>0.4009294047079619</v>
      </c>
      <c r="CO131" s="22">
        <v>0</v>
      </c>
      <c r="CP131" s="22">
        <v>0</v>
      </c>
      <c r="CQ131" s="22"/>
      <c r="CR131" s="18" t="str">
        <f t="shared" si="477"/>
        <v xml:space="preserve"> </v>
      </c>
      <c r="CS131" s="18" t="str">
        <f t="shared" si="478"/>
        <v xml:space="preserve"> </v>
      </c>
      <c r="CT131" s="22">
        <v>0</v>
      </c>
      <c r="CU131" s="22">
        <v>0</v>
      </c>
      <c r="CV131" s="22"/>
      <c r="CW131" s="18" t="str">
        <f t="shared" ref="CW131" si="506">IF(CU131&lt;=0," ",IF(CT131&lt;=0," ",IF(CU131/CT131*100&gt;200,"СВ.200",CU131/CT131)))</f>
        <v xml:space="preserve"> </v>
      </c>
      <c r="CX131" s="18" t="str">
        <f t="shared" ref="CX131" si="507">IF(CV131=0," ",IF(CU131/CV131*100&gt;200,"св.200",CU131/CV131))</f>
        <v xml:space="preserve"> </v>
      </c>
      <c r="CY131" s="22">
        <v>0</v>
      </c>
      <c r="CZ131" s="22">
        <v>0</v>
      </c>
      <c r="DA131" s="22"/>
      <c r="DB131" s="18" t="str">
        <f t="shared" si="456"/>
        <v xml:space="preserve"> </v>
      </c>
      <c r="DC131" s="18" t="str">
        <f t="shared" si="479"/>
        <v xml:space="preserve"> </v>
      </c>
      <c r="DD131" s="22">
        <v>680</v>
      </c>
      <c r="DE131" s="22">
        <v>45327.08</v>
      </c>
      <c r="DF131" s="22">
        <v>100176.53</v>
      </c>
      <c r="DG131" s="62" t="str">
        <f t="shared" ref="DG131" si="508">IF(DE131&lt;=0," ",IF(DD131&lt;=0," ",IF(DE131/DD131*100&gt;200,"СВ.200",DE131/DD131)))</f>
        <v>СВ.200</v>
      </c>
      <c r="DH131" s="62">
        <f t="shared" ref="DH131" si="509">IF(DF131=0," ",IF(DE131/DF131*100&gt;200,"св.200",DE131/DF131))</f>
        <v>0.45247205108821398</v>
      </c>
      <c r="DI131" s="22">
        <v>0</v>
      </c>
      <c r="DJ131" s="22"/>
      <c r="DK131" s="18" t="s">
        <v>113</v>
      </c>
      <c r="DL131" s="22">
        <v>0</v>
      </c>
      <c r="DM131" s="22">
        <v>0</v>
      </c>
      <c r="DN131" s="22">
        <v>112</v>
      </c>
      <c r="DO131" s="18" t="str">
        <f t="shared" si="458"/>
        <v xml:space="preserve"> </v>
      </c>
      <c r="DP131" s="18">
        <f t="shared" ref="DP131" si="510">IF(DN131=0," ",IF(DM131/DN131*100&gt;200,"св.200",DM131/DN131))</f>
        <v>0</v>
      </c>
      <c r="DQ131" s="38">
        <v>62749.62</v>
      </c>
      <c r="DR131" s="38">
        <v>62749.62</v>
      </c>
      <c r="DS131" s="22">
        <v>30680.560000000001</v>
      </c>
      <c r="DT131" s="18">
        <f t="shared" si="384"/>
        <v>1</v>
      </c>
      <c r="DU131" s="18" t="str">
        <f t="shared" ref="DU131:DU135" si="511">IF(DS131=0," ",IF(DR131/DS131*100&gt;200,"св.200",DR131/DS131))</f>
        <v>св.200</v>
      </c>
    </row>
    <row r="132" spans="1:125" s="13" customFormat="1" ht="15.75" customHeight="1" outlineLevel="1" x14ac:dyDescent="0.25">
      <c r="A132" s="12">
        <v>108</v>
      </c>
      <c r="B132" s="6" t="s">
        <v>81</v>
      </c>
      <c r="C132" s="17">
        <v>409400</v>
      </c>
      <c r="D132" s="17">
        <v>453306.26</v>
      </c>
      <c r="E132" s="17">
        <v>500824.69999999995</v>
      </c>
      <c r="F132" s="18">
        <f t="shared" si="422"/>
        <v>1.1072453834880314</v>
      </c>
      <c r="G132" s="18">
        <f t="shared" si="421"/>
        <v>0.90511961570585486</v>
      </c>
      <c r="H132" s="11">
        <v>309400</v>
      </c>
      <c r="I132" s="11">
        <v>353155.2</v>
      </c>
      <c r="J132" s="11">
        <v>355377.05</v>
      </c>
      <c r="K132" s="18">
        <f t="shared" ref="K132:K136" si="512">IF(I132&lt;=0," ",IF(I132/H132*100&gt;200,"СВ.200",I132/H132))</f>
        <v>1.1414195216548157</v>
      </c>
      <c r="L132" s="18">
        <f t="shared" ref="L132:L136" si="513">IF(J132=0," ",IF(I132/J132*100&gt;200,"св.200",I132/J132))</f>
        <v>0.99374790803176516</v>
      </c>
      <c r="M132" s="22">
        <v>41750</v>
      </c>
      <c r="N132" s="22">
        <v>47881.26</v>
      </c>
      <c r="O132" s="22">
        <v>41729.199999999997</v>
      </c>
      <c r="P132" s="18">
        <f t="shared" ref="P132:P136" si="514">IF(N132&lt;=0," ",IF(M132&lt;=0," ",IF(N132/M132*100&gt;200,"СВ.200",N132/M132)))</f>
        <v>1.1468565269461077</v>
      </c>
      <c r="Q132" s="18">
        <f t="shared" ref="Q132:Q136" si="515">IF(O132=0," ",IF(N132/O132*100&gt;200,"св.200",N132/O132))</f>
        <v>1.1474281797877746</v>
      </c>
      <c r="R132" s="22">
        <v>0</v>
      </c>
      <c r="S132" s="22">
        <v>0</v>
      </c>
      <c r="T132" s="22">
        <v>0</v>
      </c>
      <c r="U132" s="18" t="s">
        <v>113</v>
      </c>
      <c r="V132" s="18" t="s">
        <v>113</v>
      </c>
      <c r="W132" s="22">
        <v>0</v>
      </c>
      <c r="X132" s="22">
        <v>0</v>
      </c>
      <c r="Y132" s="22">
        <v>449.4</v>
      </c>
      <c r="Z132" s="18" t="str">
        <f t="shared" ref="Z132:Z136" si="516">IF(X132&lt;=0," ",IF(W132&lt;=0," ",IF(X132/W132*100&gt;200,"СВ.200",X132/W132)))</f>
        <v xml:space="preserve"> </v>
      </c>
      <c r="AA132" s="18">
        <f t="shared" ref="AA132:AA136" si="517">IF(Y132=0," ",IF(X132/Y132*100&gt;200,"св.200",X132/Y132))</f>
        <v>0</v>
      </c>
      <c r="AB132" s="22">
        <v>17650</v>
      </c>
      <c r="AC132" s="22">
        <v>17699.650000000001</v>
      </c>
      <c r="AD132" s="22">
        <v>15048.16</v>
      </c>
      <c r="AE132" s="18">
        <f t="shared" ref="AE132:AE136" si="518">IF(AC132&lt;=0," ",IF(AB132&lt;=0," ",IF(AC132/AB132*100&gt;200,"СВ.200",AC132/AB132)))</f>
        <v>1.0028130311614731</v>
      </c>
      <c r="AF132" s="18">
        <f t="shared" ref="AF132:AF136" si="519">IF(AD132=0," ",IF(AC132/AD132*100&gt;200,"св.200",AC132/AD132))</f>
        <v>1.1762002796355171</v>
      </c>
      <c r="AG132" s="22">
        <v>250000</v>
      </c>
      <c r="AH132" s="22">
        <v>287574.28999999998</v>
      </c>
      <c r="AI132" s="22">
        <v>298150.28999999998</v>
      </c>
      <c r="AJ132" s="18">
        <f t="shared" ref="AJ132:AJ136" si="520">IF(AH132&lt;=0," ",IF(AG132&lt;=0," ",IF(AH132/AG132*100&gt;200,"СВ.200",AH132/AG132)))</f>
        <v>1.1502971599999998</v>
      </c>
      <c r="AK132" s="18">
        <f t="shared" ref="AK132:AK136" si="521">IF(AI132=0," ",IF(AH132/AI132*100&gt;200,"св.200",AH132/AI132))</f>
        <v>0.96452795668922542</v>
      </c>
      <c r="AL132" s="22">
        <v>0</v>
      </c>
      <c r="AM132" s="22">
        <v>0</v>
      </c>
      <c r="AN132" s="22">
        <v>0</v>
      </c>
      <c r="AO132" s="18" t="str">
        <f t="shared" ref="AO132:AO136" si="522">IF(AM132&lt;=0," ",IF(AL132&lt;=0," ",IF(AM132/AL132*100&gt;200,"СВ.200",AM132/AL132)))</f>
        <v xml:space="preserve"> </v>
      </c>
      <c r="AP132" s="18" t="str">
        <f t="shared" ref="AP132:AP136" si="523">IF(AN132=0," ",IF(AM132/AN132*100&gt;200,"св.200",AM132/AN132))</f>
        <v xml:space="preserve"> </v>
      </c>
      <c r="AQ132" s="7">
        <v>100000</v>
      </c>
      <c r="AR132" s="7">
        <v>100151.06</v>
      </c>
      <c r="AS132" s="7">
        <v>145447.65</v>
      </c>
      <c r="AT132" s="18">
        <f t="shared" ref="AT132:AT136" si="524">IF(AR132&lt;=0," ",IF(AQ132&lt;=0," ",IF(AR132/AQ132*100&gt;200,"СВ.200",AR132/AQ132)))</f>
        <v>1.0015106</v>
      </c>
      <c r="AU132" s="18">
        <f t="shared" ref="AU132:AU136" si="525">IF(AS132=0," ",IF(AR132/AS132*100&gt;200,"св.200",AR132/AS132))</f>
        <v>0.68857118007750551</v>
      </c>
      <c r="AV132" s="22">
        <v>0</v>
      </c>
      <c r="AW132" s="22">
        <v>0</v>
      </c>
      <c r="AX132" s="22">
        <v>0</v>
      </c>
      <c r="AY132" s="18" t="str">
        <f t="shared" ref="AY132:AY136" si="526">IF(AW132&lt;=0," ",IF(AV132&lt;=0," ",IF(AW132/AV132*100&gt;200,"СВ.200",AW132/AV132)))</f>
        <v xml:space="preserve"> </v>
      </c>
      <c r="AZ132" s="18" t="str">
        <f t="shared" ref="AZ132:AZ136" si="527">IF(AX132=0," ",IF(AW132/AX132*100&gt;200,"св.200",AW132/AX132))</f>
        <v xml:space="preserve"> </v>
      </c>
      <c r="BA132" s="22">
        <v>100000</v>
      </c>
      <c r="BB132" s="22">
        <v>100151.06</v>
      </c>
      <c r="BC132" s="22">
        <v>140447.65</v>
      </c>
      <c r="BD132" s="18">
        <f t="shared" ref="BD132:BD136" si="528">IF(BB132&lt;=0," ",IF(BA132&lt;=0," ",IF(BB132/BA132*100&gt;200,"СВ.200",BB132/BA132)))</f>
        <v>1.0015106</v>
      </c>
      <c r="BE132" s="18">
        <f t="shared" ref="BE132:BE136" si="529">IF(BC132=0," ",IF(BB132/BC132*100&gt;200,"св.200",BB132/BC132))</f>
        <v>0.71308462619346069</v>
      </c>
      <c r="BF132" s="22">
        <v>0</v>
      </c>
      <c r="BG132" s="22">
        <v>0</v>
      </c>
      <c r="BH132" s="22"/>
      <c r="BI132" s="18" t="str">
        <f t="shared" ref="BI132:BI136" si="530">IF(BG132&lt;=0," ",IF(BF132&lt;=0," ",IF(BG132/BF132*100&gt;200,"СВ.200",BG132/BF132)))</f>
        <v xml:space="preserve"> </v>
      </c>
      <c r="BJ132" s="18" t="str">
        <f t="shared" ref="BJ132:BJ136" si="531">IF(BH132=0," ",IF(BG132/BH132*100&gt;200,"св.200",BG132/BH132))</f>
        <v xml:space="preserve"> </v>
      </c>
      <c r="BK132" s="22">
        <v>0</v>
      </c>
      <c r="BL132" s="22">
        <v>0</v>
      </c>
      <c r="BM132" s="22"/>
      <c r="BN132" s="18" t="str">
        <f t="shared" ref="BN132:BN136" si="532">IF(BL132&lt;=0," ",IF(BK132&lt;=0," ",IF(BL132/BK132*100&gt;200,"СВ.200",BL132/BK132)))</f>
        <v xml:space="preserve"> </v>
      </c>
      <c r="BO132" s="18" t="str">
        <f t="shared" ref="BO132:BO136" si="533">IF(BM132=0," ",IF(BL132/BM132*100&gt;200,"св.200",BL132/BM132))</f>
        <v xml:space="preserve"> </v>
      </c>
      <c r="BP132" s="22">
        <v>0</v>
      </c>
      <c r="BQ132" s="22">
        <v>0</v>
      </c>
      <c r="BR132" s="22"/>
      <c r="BS132" s="18" t="str">
        <f t="shared" ref="BS132:BS136" si="534">IF(BQ132&lt;=0," ",IF(BP132&lt;=0," ",IF(BQ132/BP132*100&gt;200,"СВ.200",BQ132/BP132)))</f>
        <v xml:space="preserve"> </v>
      </c>
      <c r="BT132" s="18" t="str">
        <f t="shared" ref="BT132:BT136" si="535">IF(BR132=0," ",IF(BQ132/BR132*100&gt;200,"св.200",BQ132/BR132))</f>
        <v xml:space="preserve"> </v>
      </c>
      <c r="BU132" s="22">
        <v>0</v>
      </c>
      <c r="BV132" s="22">
        <v>0</v>
      </c>
      <c r="BW132" s="22"/>
      <c r="BX132" s="18" t="str">
        <f t="shared" ref="BX132:BX136" si="536">IF(BV132&lt;=0," ",IF(BU132&lt;=0," ",IF(BV132/BU132*100&gt;200,"СВ.200",BV132/BU132)))</f>
        <v xml:space="preserve"> </v>
      </c>
      <c r="BY132" s="18" t="str">
        <f t="shared" ref="BY132:BY136" si="537">IF(BW132=0," ",IF(BV132/BW132*100&gt;200,"св.200",BV132/BW132))</f>
        <v xml:space="preserve"> </v>
      </c>
      <c r="BZ132" s="22">
        <v>0</v>
      </c>
      <c r="CA132" s="22">
        <v>0</v>
      </c>
      <c r="CB132" s="22"/>
      <c r="CC132" s="18" t="str">
        <f t="shared" si="426"/>
        <v xml:space="preserve"> </v>
      </c>
      <c r="CD132" s="18" t="str">
        <f t="shared" si="472"/>
        <v xml:space="preserve"> </v>
      </c>
      <c r="CE132" s="17">
        <v>0</v>
      </c>
      <c r="CF132" s="17">
        <v>0</v>
      </c>
      <c r="CG132" s="17">
        <v>0</v>
      </c>
      <c r="CH132" s="18" t="str">
        <f t="shared" ref="CH132:CH136" si="538">IF(CF132&lt;=0," ",IF(CE132&lt;=0," ",IF(CF132/CE132*100&gt;200,"СВ.200",CF132/CE132)))</f>
        <v xml:space="preserve"> </v>
      </c>
      <c r="CI132" s="18" t="str">
        <f t="shared" ref="CI132:CI136" si="539">IF(CG132=0," ",IF(CF132/CG132*100&gt;200,"св.200",CF132/CG132))</f>
        <v xml:space="preserve"> </v>
      </c>
      <c r="CJ132" s="22">
        <v>0</v>
      </c>
      <c r="CK132" s="22">
        <v>0</v>
      </c>
      <c r="CL132" s="22"/>
      <c r="CM132" s="18" t="str">
        <f t="shared" ref="CM132:CM136" si="540">IF(CK132&lt;=0," ",IF(CJ132&lt;=0," ",IF(CK132/CJ132*100&gt;200,"СВ.200",CK132/CJ132)))</f>
        <v xml:space="preserve"> </v>
      </c>
      <c r="CN132" s="18" t="str">
        <f t="shared" ref="CN132:CN136" si="541">IF(CL132=0," ",IF(CK132/CL132*100&gt;200,"св.200",CK132/CL132))</f>
        <v xml:space="preserve"> </v>
      </c>
      <c r="CO132" s="22">
        <v>0</v>
      </c>
      <c r="CP132" s="22">
        <v>0</v>
      </c>
      <c r="CQ132" s="22"/>
      <c r="CR132" s="18" t="str">
        <f t="shared" ref="CR132:CR136" si="542">IF(CP132&lt;=0," ",IF(CO132&lt;=0," ",IF(CP132/CO132*100&gt;200,"СВ.200",CP132/CO132)))</f>
        <v xml:space="preserve"> </v>
      </c>
      <c r="CS132" s="18" t="str">
        <f t="shared" ref="CS132:CS136" si="543">IF(CQ132=0," ",IF(CP132/CQ132*100&gt;200,"св.200",CP132/CQ132))</f>
        <v xml:space="preserve"> </v>
      </c>
      <c r="CT132" s="22">
        <v>0</v>
      </c>
      <c r="CU132" s="22">
        <v>0</v>
      </c>
      <c r="CV132" s="22"/>
      <c r="CW132" s="18" t="str">
        <f t="shared" ref="CW132:CW136" si="544">IF(CU132&lt;=0," ",IF(CT132&lt;=0," ",IF(CU132/CT132*100&gt;200,"СВ.200",CU132/CT132)))</f>
        <v xml:space="preserve"> </v>
      </c>
      <c r="CX132" s="18" t="str">
        <f t="shared" ref="CX132:CX136" si="545">IF(CV132=0," ",IF(CU132/CV132*100&gt;200,"св.200",CU132/CV132))</f>
        <v xml:space="preserve"> </v>
      </c>
      <c r="CY132" s="22">
        <v>0</v>
      </c>
      <c r="CZ132" s="22">
        <v>0</v>
      </c>
      <c r="DA132" s="22"/>
      <c r="DB132" s="18" t="str">
        <f t="shared" ref="DB132:DB136" si="546">IF(CZ132&lt;=0," ",IF(CY132&lt;=0," ",IF(CZ132/CY132*100&gt;200,"СВ.200",CZ132/CY132)))</f>
        <v xml:space="preserve"> </v>
      </c>
      <c r="DC132" s="18" t="str">
        <f t="shared" ref="DC132:DC136" si="547">IF(DA132=0," ",IF(CZ132/DA132*100&gt;200,"св.200",CZ132/DA132))</f>
        <v xml:space="preserve"> </v>
      </c>
      <c r="DD132" s="22">
        <v>0</v>
      </c>
      <c r="DE132" s="22">
        <v>0</v>
      </c>
      <c r="DF132" s="22"/>
      <c r="DG132" s="18" t="str">
        <f t="shared" ref="DG132:DG136" si="548">IF(DE132&lt;=0," ",IF(DF132&lt;=0," ",IF(DE132/DF132*100&gt;200,"СВ.200",DE132/DF132)))</f>
        <v xml:space="preserve"> </v>
      </c>
      <c r="DH132" s="18" t="str">
        <f t="shared" ref="DH132:DH136" si="549">IF(DE132&lt;=0," ",IF(DE132/DF132*100&gt;200,"св.200",DE132/DF132))</f>
        <v xml:space="preserve"> </v>
      </c>
      <c r="DI132" s="22">
        <v>0</v>
      </c>
      <c r="DJ132" s="22"/>
      <c r="DK132" s="18" t="s">
        <v>113</v>
      </c>
      <c r="DL132" s="22">
        <v>0</v>
      </c>
      <c r="DM132" s="22">
        <v>0</v>
      </c>
      <c r="DN132" s="22"/>
      <c r="DO132" s="18" t="s">
        <v>113</v>
      </c>
      <c r="DP132" s="18" t="s">
        <v>113</v>
      </c>
      <c r="DQ132" s="38">
        <v>0</v>
      </c>
      <c r="DR132" s="38">
        <v>0</v>
      </c>
      <c r="DS132" s="22">
        <v>5000</v>
      </c>
      <c r="DT132" s="18" t="str">
        <f t="shared" si="384"/>
        <v xml:space="preserve"> </v>
      </c>
      <c r="DU132" s="18">
        <f t="shared" si="511"/>
        <v>0</v>
      </c>
    </row>
    <row r="133" spans="1:125" s="13" customFormat="1" ht="15.75" customHeight="1" outlineLevel="1" x14ac:dyDescent="0.25">
      <c r="A133" s="12">
        <v>109</v>
      </c>
      <c r="B133" s="6" t="s">
        <v>33</v>
      </c>
      <c r="C133" s="17">
        <v>400000</v>
      </c>
      <c r="D133" s="17">
        <v>376831.23</v>
      </c>
      <c r="E133" s="17">
        <v>328015.30000000005</v>
      </c>
      <c r="F133" s="18">
        <f t="shared" si="422"/>
        <v>0.94207807499999996</v>
      </c>
      <c r="G133" s="18">
        <f t="shared" ref="G133:G142" si="550">IF(E133=0," ",IF(D133/E133*100&gt;200,"св.200",D133/E133))</f>
        <v>1.1488221128709544</v>
      </c>
      <c r="H133" s="11">
        <v>400000</v>
      </c>
      <c r="I133" s="11">
        <v>376831.23</v>
      </c>
      <c r="J133" s="11">
        <v>323615.30000000005</v>
      </c>
      <c r="K133" s="18">
        <f t="shared" si="512"/>
        <v>0.94207807499999996</v>
      </c>
      <c r="L133" s="18">
        <f t="shared" si="513"/>
        <v>1.1644419469660425</v>
      </c>
      <c r="M133" s="22">
        <v>105000</v>
      </c>
      <c r="N133" s="22">
        <v>103152.08</v>
      </c>
      <c r="O133" s="22">
        <v>104299.18</v>
      </c>
      <c r="P133" s="18">
        <f t="shared" si="514"/>
        <v>0.98240076190476189</v>
      </c>
      <c r="Q133" s="18">
        <f t="shared" si="515"/>
        <v>0.98900183107863371</v>
      </c>
      <c r="R133" s="22">
        <v>0</v>
      </c>
      <c r="S133" s="22">
        <v>0</v>
      </c>
      <c r="T133" s="22">
        <v>0</v>
      </c>
      <c r="U133" s="18" t="s">
        <v>113</v>
      </c>
      <c r="V133" s="18" t="s">
        <v>113</v>
      </c>
      <c r="W133" s="22">
        <v>0</v>
      </c>
      <c r="X133" s="22">
        <v>6.47</v>
      </c>
      <c r="Y133" s="22">
        <v>54</v>
      </c>
      <c r="Z133" s="18" t="str">
        <f t="shared" si="516"/>
        <v xml:space="preserve"> </v>
      </c>
      <c r="AA133" s="18">
        <f t="shared" si="517"/>
        <v>0.1198148148148148</v>
      </c>
      <c r="AB133" s="22">
        <v>65000</v>
      </c>
      <c r="AC133" s="22">
        <v>62179.53</v>
      </c>
      <c r="AD133" s="22">
        <v>43586.41</v>
      </c>
      <c r="AE133" s="18">
        <f t="shared" si="518"/>
        <v>0.95660815384615383</v>
      </c>
      <c r="AF133" s="18">
        <f t="shared" si="519"/>
        <v>1.42658067044292</v>
      </c>
      <c r="AG133" s="22">
        <v>230000</v>
      </c>
      <c r="AH133" s="22">
        <v>211493.15</v>
      </c>
      <c r="AI133" s="22">
        <v>175675.71</v>
      </c>
      <c r="AJ133" s="18">
        <f t="shared" si="520"/>
        <v>0.91953543478260868</v>
      </c>
      <c r="AK133" s="18">
        <f t="shared" si="521"/>
        <v>1.2038838493950017</v>
      </c>
      <c r="AL133" s="22">
        <v>0</v>
      </c>
      <c r="AM133" s="22">
        <v>0</v>
      </c>
      <c r="AN133" s="22">
        <v>0</v>
      </c>
      <c r="AO133" s="18" t="str">
        <f t="shared" si="522"/>
        <v xml:space="preserve"> </v>
      </c>
      <c r="AP133" s="18" t="str">
        <f t="shared" si="523"/>
        <v xml:space="preserve"> </v>
      </c>
      <c r="AQ133" s="7">
        <v>0</v>
      </c>
      <c r="AR133" s="7">
        <v>0</v>
      </c>
      <c r="AS133" s="7">
        <v>4400</v>
      </c>
      <c r="AT133" s="18" t="str">
        <f t="shared" si="524"/>
        <v xml:space="preserve"> </v>
      </c>
      <c r="AU133" s="18">
        <f t="shared" si="525"/>
        <v>0</v>
      </c>
      <c r="AV133" s="22">
        <v>0</v>
      </c>
      <c r="AW133" s="22">
        <v>0</v>
      </c>
      <c r="AX133" s="22">
        <v>0</v>
      </c>
      <c r="AY133" s="18" t="str">
        <f t="shared" si="526"/>
        <v xml:space="preserve"> </v>
      </c>
      <c r="AZ133" s="18" t="str">
        <f t="shared" si="527"/>
        <v xml:space="preserve"> </v>
      </c>
      <c r="BA133" s="22">
        <v>0</v>
      </c>
      <c r="BB133" s="22">
        <v>0</v>
      </c>
      <c r="BC133" s="22"/>
      <c r="BD133" s="18" t="str">
        <f t="shared" si="528"/>
        <v xml:space="preserve"> </v>
      </c>
      <c r="BE133" s="18" t="str">
        <f t="shared" si="529"/>
        <v xml:space="preserve"> </v>
      </c>
      <c r="BF133" s="22">
        <v>0</v>
      </c>
      <c r="BG133" s="22">
        <v>0</v>
      </c>
      <c r="BH133" s="22"/>
      <c r="BI133" s="18" t="str">
        <f t="shared" si="530"/>
        <v xml:space="preserve"> </v>
      </c>
      <c r="BJ133" s="18" t="str">
        <f t="shared" si="531"/>
        <v xml:space="preserve"> </v>
      </c>
      <c r="BK133" s="22">
        <v>0</v>
      </c>
      <c r="BL133" s="22">
        <v>0</v>
      </c>
      <c r="BM133" s="22"/>
      <c r="BN133" s="18" t="str">
        <f t="shared" si="532"/>
        <v xml:space="preserve"> </v>
      </c>
      <c r="BO133" s="18" t="str">
        <f t="shared" si="533"/>
        <v xml:space="preserve"> </v>
      </c>
      <c r="BP133" s="22">
        <v>0</v>
      </c>
      <c r="BQ133" s="22">
        <v>0</v>
      </c>
      <c r="BR133" s="22"/>
      <c r="BS133" s="18" t="str">
        <f t="shared" si="534"/>
        <v xml:space="preserve"> </v>
      </c>
      <c r="BT133" s="18" t="str">
        <f t="shared" si="535"/>
        <v xml:space="preserve"> </v>
      </c>
      <c r="BU133" s="22">
        <v>0</v>
      </c>
      <c r="BV133" s="22">
        <v>0</v>
      </c>
      <c r="BW133" s="22"/>
      <c r="BX133" s="18" t="str">
        <f t="shared" si="536"/>
        <v xml:space="preserve"> </v>
      </c>
      <c r="BY133" s="18" t="str">
        <f t="shared" si="537"/>
        <v xml:space="preserve"> </v>
      </c>
      <c r="BZ133" s="22">
        <v>0</v>
      </c>
      <c r="CA133" s="22">
        <v>0</v>
      </c>
      <c r="CB133" s="22"/>
      <c r="CC133" s="18" t="str">
        <f t="shared" si="426"/>
        <v xml:space="preserve"> </v>
      </c>
      <c r="CD133" s="18" t="str">
        <f t="shared" si="472"/>
        <v xml:space="preserve"> </v>
      </c>
      <c r="CE133" s="17">
        <v>0</v>
      </c>
      <c r="CF133" s="17">
        <v>0</v>
      </c>
      <c r="CG133" s="17">
        <v>0</v>
      </c>
      <c r="CH133" s="18" t="str">
        <f t="shared" si="538"/>
        <v xml:space="preserve"> </v>
      </c>
      <c r="CI133" s="18" t="str">
        <f t="shared" si="539"/>
        <v xml:space="preserve"> </v>
      </c>
      <c r="CJ133" s="22">
        <v>0</v>
      </c>
      <c r="CK133" s="22">
        <v>0</v>
      </c>
      <c r="CL133" s="22"/>
      <c r="CM133" s="18" t="str">
        <f t="shared" si="540"/>
        <v xml:space="preserve"> </v>
      </c>
      <c r="CN133" s="18" t="str">
        <f t="shared" si="541"/>
        <v xml:space="preserve"> </v>
      </c>
      <c r="CO133" s="22">
        <v>0</v>
      </c>
      <c r="CP133" s="22">
        <v>0</v>
      </c>
      <c r="CQ133" s="22"/>
      <c r="CR133" s="18" t="str">
        <f t="shared" si="542"/>
        <v xml:space="preserve"> </v>
      </c>
      <c r="CS133" s="18" t="str">
        <f t="shared" si="543"/>
        <v xml:space="preserve"> </v>
      </c>
      <c r="CT133" s="22">
        <v>0</v>
      </c>
      <c r="CU133" s="22">
        <v>0</v>
      </c>
      <c r="CV133" s="22"/>
      <c r="CW133" s="18" t="str">
        <f t="shared" si="544"/>
        <v xml:space="preserve"> </v>
      </c>
      <c r="CX133" s="18" t="str">
        <f t="shared" si="545"/>
        <v xml:space="preserve"> </v>
      </c>
      <c r="CY133" s="22">
        <v>0</v>
      </c>
      <c r="CZ133" s="22">
        <v>0</v>
      </c>
      <c r="DA133" s="22"/>
      <c r="DB133" s="18" t="str">
        <f t="shared" si="546"/>
        <v xml:space="preserve"> </v>
      </c>
      <c r="DC133" s="18" t="str">
        <f t="shared" si="547"/>
        <v xml:space="preserve"> </v>
      </c>
      <c r="DD133" s="22">
        <v>0</v>
      </c>
      <c r="DE133" s="22">
        <v>0</v>
      </c>
      <c r="DF133" s="22"/>
      <c r="DG133" s="18" t="str">
        <f t="shared" si="548"/>
        <v xml:space="preserve"> </v>
      </c>
      <c r="DH133" s="18" t="str">
        <f t="shared" si="549"/>
        <v xml:space="preserve"> </v>
      </c>
      <c r="DI133" s="22">
        <v>0</v>
      </c>
      <c r="DJ133" s="22"/>
      <c r="DK133" s="18" t="s">
        <v>113</v>
      </c>
      <c r="DL133" s="22">
        <v>0</v>
      </c>
      <c r="DM133" s="22">
        <v>0</v>
      </c>
      <c r="DN133" s="22"/>
      <c r="DO133" s="18" t="s">
        <v>113</v>
      </c>
      <c r="DP133" s="18" t="s">
        <v>113</v>
      </c>
      <c r="DQ133" s="38">
        <v>0</v>
      </c>
      <c r="DR133" s="38">
        <v>0</v>
      </c>
      <c r="DS133" s="22">
        <v>4400</v>
      </c>
      <c r="DT133" s="18" t="str">
        <f t="shared" si="384"/>
        <v xml:space="preserve"> </v>
      </c>
      <c r="DU133" s="18">
        <f t="shared" si="511"/>
        <v>0</v>
      </c>
    </row>
    <row r="134" spans="1:125" s="13" customFormat="1" ht="15.75" customHeight="1" outlineLevel="1" x14ac:dyDescent="0.25">
      <c r="A134" s="12">
        <v>110</v>
      </c>
      <c r="B134" s="6" t="s">
        <v>165</v>
      </c>
      <c r="C134" s="17">
        <v>4307302.17</v>
      </c>
      <c r="D134" s="17">
        <v>4382735.38</v>
      </c>
      <c r="E134" s="17">
        <v>3355652.94</v>
      </c>
      <c r="F134" s="18">
        <f t="shared" ref="F134:F142" si="551">IF(D134&lt;=0," ",IF(D134/C134*100&gt;200,"СВ.200",D134/C134))</f>
        <v>1.0175128669925657</v>
      </c>
      <c r="G134" s="18">
        <f t="shared" si="550"/>
        <v>1.3060752879885129</v>
      </c>
      <c r="H134" s="11">
        <v>3262657</v>
      </c>
      <c r="I134" s="11">
        <v>3338090.21</v>
      </c>
      <c r="J134" s="11">
        <v>3118078.92</v>
      </c>
      <c r="K134" s="18">
        <f t="shared" si="512"/>
        <v>1.0231201778182628</v>
      </c>
      <c r="L134" s="18">
        <f t="shared" si="513"/>
        <v>1.0705598849948288</v>
      </c>
      <c r="M134" s="27">
        <v>2007600</v>
      </c>
      <c r="N134" s="27">
        <v>2078298.7</v>
      </c>
      <c r="O134" s="27">
        <v>2063854.22</v>
      </c>
      <c r="P134" s="18">
        <f t="shared" si="514"/>
        <v>1.0352155309822673</v>
      </c>
      <c r="Q134" s="18">
        <f t="shared" si="515"/>
        <v>1.0069987888970182</v>
      </c>
      <c r="R134" s="27">
        <v>0</v>
      </c>
      <c r="S134" s="27">
        <v>0</v>
      </c>
      <c r="T134" s="22">
        <v>0</v>
      </c>
      <c r="U134" s="18" t="s">
        <v>113</v>
      </c>
      <c r="V134" s="18" t="s">
        <v>113</v>
      </c>
      <c r="W134" s="27">
        <v>0</v>
      </c>
      <c r="X134" s="27">
        <v>0</v>
      </c>
      <c r="Y134" s="27"/>
      <c r="Z134" s="18" t="str">
        <f t="shared" si="516"/>
        <v xml:space="preserve"> </v>
      </c>
      <c r="AA134" s="18" t="str">
        <f t="shared" si="517"/>
        <v xml:space="preserve"> </v>
      </c>
      <c r="AB134" s="27">
        <v>113711</v>
      </c>
      <c r="AC134" s="27">
        <v>116014.81</v>
      </c>
      <c r="AD134" s="27">
        <v>99245.98</v>
      </c>
      <c r="AE134" s="18">
        <f t="shared" si="518"/>
        <v>1.0202602210867902</v>
      </c>
      <c r="AF134" s="18">
        <f t="shared" si="519"/>
        <v>1.168962309606898</v>
      </c>
      <c r="AG134" s="27">
        <v>1141346</v>
      </c>
      <c r="AH134" s="27">
        <v>1143776.7</v>
      </c>
      <c r="AI134" s="27">
        <v>954978.72</v>
      </c>
      <c r="AJ134" s="18">
        <f t="shared" si="520"/>
        <v>1.0021296784673535</v>
      </c>
      <c r="AK134" s="18">
        <f t="shared" si="521"/>
        <v>1.1976986251588935</v>
      </c>
      <c r="AL134" s="27">
        <v>0</v>
      </c>
      <c r="AM134" s="27">
        <v>0</v>
      </c>
      <c r="AN134" s="22">
        <v>0</v>
      </c>
      <c r="AO134" s="18" t="str">
        <f t="shared" si="522"/>
        <v xml:space="preserve"> </v>
      </c>
      <c r="AP134" s="18" t="str">
        <f t="shared" si="523"/>
        <v xml:space="preserve"> </v>
      </c>
      <c r="AQ134" s="7">
        <v>1044645.17</v>
      </c>
      <c r="AR134" s="7">
        <v>1044645.17</v>
      </c>
      <c r="AS134" s="7">
        <v>237574.02</v>
      </c>
      <c r="AT134" s="18">
        <f t="shared" si="524"/>
        <v>1</v>
      </c>
      <c r="AU134" s="18" t="str">
        <f t="shared" si="525"/>
        <v>св.200</v>
      </c>
      <c r="AV134" s="27">
        <v>0</v>
      </c>
      <c r="AW134" s="27">
        <v>0</v>
      </c>
      <c r="AX134" s="22">
        <v>0</v>
      </c>
      <c r="AY134" s="18" t="str">
        <f t="shared" si="526"/>
        <v xml:space="preserve"> </v>
      </c>
      <c r="AZ134" s="18" t="str">
        <f t="shared" si="527"/>
        <v xml:space="preserve"> </v>
      </c>
      <c r="BA134" s="27">
        <v>52198.97</v>
      </c>
      <c r="BB134" s="27">
        <v>52198.97</v>
      </c>
      <c r="BC134" s="27">
        <v>54593.4</v>
      </c>
      <c r="BD134" s="18">
        <f t="shared" si="528"/>
        <v>1</v>
      </c>
      <c r="BE134" s="18">
        <f t="shared" si="529"/>
        <v>0.95614066901859929</v>
      </c>
      <c r="BF134" s="27">
        <v>21444.13</v>
      </c>
      <c r="BG134" s="27">
        <v>21444.13</v>
      </c>
      <c r="BH134" s="27">
        <v>15218.4</v>
      </c>
      <c r="BI134" s="18">
        <f t="shared" si="530"/>
        <v>1</v>
      </c>
      <c r="BJ134" s="18">
        <f t="shared" si="531"/>
        <v>1.409092283025811</v>
      </c>
      <c r="BK134" s="27">
        <v>0</v>
      </c>
      <c r="BL134" s="27">
        <v>0</v>
      </c>
      <c r="BM134" s="27"/>
      <c r="BN134" s="18" t="str">
        <f t="shared" si="532"/>
        <v xml:space="preserve"> </v>
      </c>
      <c r="BO134" s="18" t="str">
        <f t="shared" si="533"/>
        <v xml:space="preserve"> </v>
      </c>
      <c r="BP134" s="27">
        <v>0</v>
      </c>
      <c r="BQ134" s="27">
        <v>0</v>
      </c>
      <c r="BR134" s="27"/>
      <c r="BS134" s="18" t="str">
        <f t="shared" si="534"/>
        <v xml:space="preserve"> </v>
      </c>
      <c r="BT134" s="18" t="str">
        <f t="shared" si="535"/>
        <v xml:space="preserve"> </v>
      </c>
      <c r="BU134" s="27">
        <v>318694.07</v>
      </c>
      <c r="BV134" s="27">
        <v>318694.07</v>
      </c>
      <c r="BW134" s="27">
        <v>88586.82</v>
      </c>
      <c r="BX134" s="18">
        <f t="shared" si="536"/>
        <v>1</v>
      </c>
      <c r="BY134" s="18" t="str">
        <f t="shared" si="537"/>
        <v>св.200</v>
      </c>
      <c r="BZ134" s="27">
        <v>581400</v>
      </c>
      <c r="CA134" s="27">
        <v>581400</v>
      </c>
      <c r="CB134" s="27">
        <v>20000</v>
      </c>
      <c r="CC134" s="18">
        <f t="shared" ref="CC134" si="552">IF(CA134&lt;=0," ",IF(BZ134&lt;=0," ",IF(CA134/BZ134*100&gt;200,"СВ.200",CA134/BZ134)))</f>
        <v>1</v>
      </c>
      <c r="CD134" s="18" t="str">
        <f t="shared" ref="CD134" si="553">IF(CB134=0," ",IF(CA134/CB134*100&gt;200,"св.200",CA134/CB134))</f>
        <v>св.200</v>
      </c>
      <c r="CE134" s="17">
        <v>0</v>
      </c>
      <c r="CF134" s="17">
        <v>0</v>
      </c>
      <c r="CG134" s="17">
        <v>0</v>
      </c>
      <c r="CH134" s="18" t="str">
        <f t="shared" si="538"/>
        <v xml:space="preserve"> </v>
      </c>
      <c r="CI134" s="18" t="str">
        <f t="shared" si="539"/>
        <v xml:space="preserve"> </v>
      </c>
      <c r="CJ134" s="27">
        <v>0</v>
      </c>
      <c r="CK134" s="27">
        <v>0</v>
      </c>
      <c r="CL134" s="27"/>
      <c r="CM134" s="18" t="str">
        <f t="shared" si="540"/>
        <v xml:space="preserve"> </v>
      </c>
      <c r="CN134" s="18" t="str">
        <f t="shared" si="541"/>
        <v xml:space="preserve"> </v>
      </c>
      <c r="CO134" s="27">
        <v>0</v>
      </c>
      <c r="CP134" s="27">
        <v>0</v>
      </c>
      <c r="CQ134" s="27"/>
      <c r="CR134" s="18" t="str">
        <f t="shared" si="542"/>
        <v xml:space="preserve"> </v>
      </c>
      <c r="CS134" s="18" t="str">
        <f t="shared" si="543"/>
        <v xml:space="preserve"> </v>
      </c>
      <c r="CT134" s="27">
        <v>0</v>
      </c>
      <c r="CU134" s="27">
        <v>0</v>
      </c>
      <c r="CV134" s="27"/>
      <c r="CW134" s="18" t="str">
        <f t="shared" si="544"/>
        <v xml:space="preserve"> </v>
      </c>
      <c r="CX134" s="18" t="str">
        <f t="shared" si="545"/>
        <v xml:space="preserve"> </v>
      </c>
      <c r="CY134" s="27">
        <v>0</v>
      </c>
      <c r="CZ134" s="27">
        <v>0</v>
      </c>
      <c r="DA134" s="27"/>
      <c r="DB134" s="18" t="str">
        <f t="shared" si="546"/>
        <v xml:space="preserve"> </v>
      </c>
      <c r="DC134" s="18" t="str">
        <f t="shared" si="547"/>
        <v xml:space="preserve"> </v>
      </c>
      <c r="DD134" s="27">
        <v>0</v>
      </c>
      <c r="DE134" s="27">
        <v>0</v>
      </c>
      <c r="DF134" s="27"/>
      <c r="DG134" s="18" t="str">
        <f t="shared" si="548"/>
        <v xml:space="preserve"> </v>
      </c>
      <c r="DH134" s="18" t="str">
        <f t="shared" si="549"/>
        <v xml:space="preserve"> </v>
      </c>
      <c r="DI134" s="27">
        <v>0</v>
      </c>
      <c r="DJ134" s="27"/>
      <c r="DK134" s="18" t="s">
        <v>113</v>
      </c>
      <c r="DL134" s="27">
        <v>0</v>
      </c>
      <c r="DM134" s="27">
        <v>0</v>
      </c>
      <c r="DN134" s="27"/>
      <c r="DO134" s="18" t="s">
        <v>113</v>
      </c>
      <c r="DP134" s="18" t="s">
        <v>113</v>
      </c>
      <c r="DQ134" s="38">
        <v>70908</v>
      </c>
      <c r="DR134" s="38">
        <v>70908</v>
      </c>
      <c r="DS134" s="27">
        <v>59175.4</v>
      </c>
      <c r="DT134" s="18">
        <f t="shared" si="384"/>
        <v>1</v>
      </c>
      <c r="DU134" s="18">
        <f t="shared" si="511"/>
        <v>1.198268199285514</v>
      </c>
    </row>
    <row r="135" spans="1:125" s="13" customFormat="1" ht="15.75" customHeight="1" outlineLevel="1" x14ac:dyDescent="0.25">
      <c r="A135" s="12">
        <v>111</v>
      </c>
      <c r="B135" s="6" t="s">
        <v>47</v>
      </c>
      <c r="C135" s="17">
        <v>1087613.17</v>
      </c>
      <c r="D135" s="17">
        <v>1158346.67</v>
      </c>
      <c r="E135" s="17">
        <v>977169.64999999991</v>
      </c>
      <c r="F135" s="18">
        <f t="shared" si="551"/>
        <v>1.0650355309691588</v>
      </c>
      <c r="G135" s="18">
        <f t="shared" si="550"/>
        <v>1.1854099950812023</v>
      </c>
      <c r="H135" s="11">
        <v>1018045</v>
      </c>
      <c r="I135" s="11">
        <v>1088777.6299999999</v>
      </c>
      <c r="J135" s="11">
        <v>924763.56</v>
      </c>
      <c r="K135" s="18">
        <f t="shared" si="512"/>
        <v>1.0694788835464051</v>
      </c>
      <c r="L135" s="18">
        <f t="shared" si="513"/>
        <v>1.1773578426900815</v>
      </c>
      <c r="M135" s="22">
        <v>501995</v>
      </c>
      <c r="N135" s="22">
        <v>572529.30000000005</v>
      </c>
      <c r="O135" s="22">
        <v>333424.81</v>
      </c>
      <c r="P135" s="18">
        <f t="shared" si="514"/>
        <v>1.140507973186984</v>
      </c>
      <c r="Q135" s="18">
        <f t="shared" si="515"/>
        <v>1.7171166716717932</v>
      </c>
      <c r="R135" s="22">
        <v>0</v>
      </c>
      <c r="S135" s="22">
        <v>0</v>
      </c>
      <c r="T135" s="22">
        <v>0</v>
      </c>
      <c r="U135" s="18" t="s">
        <v>113</v>
      </c>
      <c r="V135" s="18" t="s">
        <v>113</v>
      </c>
      <c r="W135" s="22">
        <v>50</v>
      </c>
      <c r="X135" s="22">
        <v>-48.42</v>
      </c>
      <c r="Y135" s="22">
        <v>11064</v>
      </c>
      <c r="Z135" s="18" t="str">
        <f t="shared" si="516"/>
        <v xml:space="preserve"> </v>
      </c>
      <c r="AA135" s="18">
        <f t="shared" si="517"/>
        <v>-4.3763557483731024E-3</v>
      </c>
      <c r="AB135" s="22">
        <v>132000</v>
      </c>
      <c r="AC135" s="22">
        <v>118725.91</v>
      </c>
      <c r="AD135" s="22">
        <v>166212.85</v>
      </c>
      <c r="AE135" s="18">
        <f t="shared" si="518"/>
        <v>0.89943871212121218</v>
      </c>
      <c r="AF135" s="18">
        <f t="shared" si="519"/>
        <v>0.71430042863713605</v>
      </c>
      <c r="AG135" s="22">
        <v>384000</v>
      </c>
      <c r="AH135" s="22">
        <v>397570.84</v>
      </c>
      <c r="AI135" s="22">
        <v>414061.9</v>
      </c>
      <c r="AJ135" s="18">
        <f t="shared" si="520"/>
        <v>1.0353407291666668</v>
      </c>
      <c r="AK135" s="18">
        <f t="shared" si="521"/>
        <v>0.96017247662728689</v>
      </c>
      <c r="AL135" s="22">
        <v>0</v>
      </c>
      <c r="AM135" s="22">
        <v>0</v>
      </c>
      <c r="AN135" s="22">
        <v>0</v>
      </c>
      <c r="AO135" s="18" t="str">
        <f t="shared" si="522"/>
        <v xml:space="preserve"> </v>
      </c>
      <c r="AP135" s="18" t="str">
        <f t="shared" si="523"/>
        <v xml:space="preserve"> </v>
      </c>
      <c r="AQ135" s="7">
        <v>69568.17</v>
      </c>
      <c r="AR135" s="7">
        <v>69569.039999999994</v>
      </c>
      <c r="AS135" s="7">
        <v>52406.09</v>
      </c>
      <c r="AT135" s="18">
        <f t="shared" si="524"/>
        <v>1.0000125057192104</v>
      </c>
      <c r="AU135" s="18">
        <f t="shared" si="525"/>
        <v>1.3274991513390906</v>
      </c>
      <c r="AV135" s="22">
        <v>0</v>
      </c>
      <c r="AW135" s="22">
        <v>0</v>
      </c>
      <c r="AX135" s="22">
        <v>0</v>
      </c>
      <c r="AY135" s="18" t="str">
        <f t="shared" si="526"/>
        <v xml:space="preserve"> </v>
      </c>
      <c r="AZ135" s="18" t="str">
        <f t="shared" si="527"/>
        <v xml:space="preserve"> </v>
      </c>
      <c r="BA135" s="22">
        <v>56006.080000000002</v>
      </c>
      <c r="BB135" s="22">
        <v>56006.95</v>
      </c>
      <c r="BC135" s="22">
        <v>52406.09</v>
      </c>
      <c r="BD135" s="18">
        <f t="shared" si="528"/>
        <v>1.0000155340277341</v>
      </c>
      <c r="BE135" s="18">
        <f t="shared" si="529"/>
        <v>1.0687107166361771</v>
      </c>
      <c r="BF135" s="22">
        <v>0</v>
      </c>
      <c r="BG135" s="22">
        <v>0</v>
      </c>
      <c r="BH135" s="22"/>
      <c r="BI135" s="18" t="str">
        <f t="shared" si="530"/>
        <v xml:space="preserve"> </v>
      </c>
      <c r="BJ135" s="18" t="str">
        <f t="shared" si="531"/>
        <v xml:space="preserve"> </v>
      </c>
      <c r="BK135" s="22">
        <v>0</v>
      </c>
      <c r="BL135" s="22">
        <v>0</v>
      </c>
      <c r="BM135" s="22"/>
      <c r="BN135" s="18" t="str">
        <f t="shared" si="532"/>
        <v xml:space="preserve"> </v>
      </c>
      <c r="BO135" s="18" t="str">
        <f t="shared" si="533"/>
        <v xml:space="preserve"> </v>
      </c>
      <c r="BP135" s="22">
        <v>0</v>
      </c>
      <c r="BQ135" s="22">
        <v>0</v>
      </c>
      <c r="BR135" s="22"/>
      <c r="BS135" s="18" t="str">
        <f t="shared" si="534"/>
        <v xml:space="preserve"> </v>
      </c>
      <c r="BT135" s="18" t="str">
        <f t="shared" si="535"/>
        <v xml:space="preserve"> </v>
      </c>
      <c r="BU135" s="22">
        <v>0</v>
      </c>
      <c r="BV135" s="22">
        <v>0</v>
      </c>
      <c r="BW135" s="22"/>
      <c r="BX135" s="18" t="str">
        <f t="shared" si="536"/>
        <v xml:space="preserve"> </v>
      </c>
      <c r="BY135" s="18" t="str">
        <f t="shared" si="537"/>
        <v xml:space="preserve"> </v>
      </c>
      <c r="BZ135" s="22">
        <v>0</v>
      </c>
      <c r="CA135" s="22">
        <v>0</v>
      </c>
      <c r="CB135" s="22"/>
      <c r="CC135" s="18" t="str">
        <f t="shared" ref="CC135:CC136" si="554">IF(CA135&lt;=0," ",IF(BZ135&lt;=0," ",IF(CA135/BZ135*100&gt;200,"СВ.200",CA135/BZ135)))</f>
        <v xml:space="preserve"> </v>
      </c>
      <c r="CD135" s="18" t="str">
        <f t="shared" ref="CD135:CD136" si="555">IF(CB135=0," ",IF(CA135/CB135*100&gt;200,"св.200",CA135/CB135))</f>
        <v xml:space="preserve"> </v>
      </c>
      <c r="CE135" s="17">
        <v>0</v>
      </c>
      <c r="CF135" s="17">
        <v>0</v>
      </c>
      <c r="CG135" s="17">
        <v>0</v>
      </c>
      <c r="CH135" s="18" t="str">
        <f t="shared" si="538"/>
        <v xml:space="preserve"> </v>
      </c>
      <c r="CI135" s="18" t="str">
        <f t="shared" si="539"/>
        <v xml:space="preserve"> </v>
      </c>
      <c r="CJ135" s="22">
        <v>0</v>
      </c>
      <c r="CK135" s="22">
        <v>0</v>
      </c>
      <c r="CL135" s="22"/>
      <c r="CM135" s="18" t="str">
        <f t="shared" si="540"/>
        <v xml:space="preserve"> </v>
      </c>
      <c r="CN135" s="18" t="str">
        <f t="shared" si="541"/>
        <v xml:space="preserve"> </v>
      </c>
      <c r="CO135" s="22">
        <v>0</v>
      </c>
      <c r="CP135" s="22">
        <v>0</v>
      </c>
      <c r="CQ135" s="22"/>
      <c r="CR135" s="18" t="str">
        <f t="shared" si="542"/>
        <v xml:space="preserve"> </v>
      </c>
      <c r="CS135" s="18" t="str">
        <f t="shared" si="543"/>
        <v xml:space="preserve"> </v>
      </c>
      <c r="CT135" s="22">
        <v>0</v>
      </c>
      <c r="CU135" s="22">
        <v>0</v>
      </c>
      <c r="CV135" s="22"/>
      <c r="CW135" s="18" t="str">
        <f t="shared" si="544"/>
        <v xml:space="preserve"> </v>
      </c>
      <c r="CX135" s="18" t="str">
        <f t="shared" si="545"/>
        <v xml:space="preserve"> </v>
      </c>
      <c r="CY135" s="22">
        <v>0</v>
      </c>
      <c r="CZ135" s="22">
        <v>0</v>
      </c>
      <c r="DA135" s="22"/>
      <c r="DB135" s="18" t="str">
        <f t="shared" si="546"/>
        <v xml:space="preserve"> </v>
      </c>
      <c r="DC135" s="18" t="str">
        <f t="shared" si="547"/>
        <v xml:space="preserve"> </v>
      </c>
      <c r="DD135" s="22">
        <v>0</v>
      </c>
      <c r="DE135" s="22">
        <v>0</v>
      </c>
      <c r="DF135" s="22"/>
      <c r="DG135" s="18" t="str">
        <f t="shared" si="548"/>
        <v xml:space="preserve"> </v>
      </c>
      <c r="DH135" s="18" t="str">
        <f t="shared" si="549"/>
        <v xml:space="preserve"> </v>
      </c>
      <c r="DI135" s="22">
        <v>0</v>
      </c>
      <c r="DJ135" s="22"/>
      <c r="DK135" s="18" t="s">
        <v>113</v>
      </c>
      <c r="DL135" s="22">
        <v>0</v>
      </c>
      <c r="DM135" s="22">
        <v>0</v>
      </c>
      <c r="DN135" s="22"/>
      <c r="DO135" s="18" t="s">
        <v>113</v>
      </c>
      <c r="DP135" s="18" t="s">
        <v>113</v>
      </c>
      <c r="DQ135" s="38">
        <v>13562.09</v>
      </c>
      <c r="DR135" s="38">
        <v>13562.09</v>
      </c>
      <c r="DS135" s="22"/>
      <c r="DT135" s="18">
        <f t="shared" si="384"/>
        <v>1</v>
      </c>
      <c r="DU135" s="18" t="str">
        <f t="shared" si="511"/>
        <v xml:space="preserve"> </v>
      </c>
    </row>
    <row r="136" spans="1:125" s="13" customFormat="1" ht="15.75" customHeight="1" outlineLevel="1" x14ac:dyDescent="0.25">
      <c r="A136" s="12">
        <v>112</v>
      </c>
      <c r="B136" s="6" t="s">
        <v>68</v>
      </c>
      <c r="C136" s="17">
        <v>595724.06000000006</v>
      </c>
      <c r="D136" s="17">
        <v>787219.63</v>
      </c>
      <c r="E136" s="17">
        <v>1371548.53</v>
      </c>
      <c r="F136" s="18">
        <f t="shared" si="551"/>
        <v>1.3214501190366559</v>
      </c>
      <c r="G136" s="18">
        <f t="shared" si="550"/>
        <v>0.57396410902062645</v>
      </c>
      <c r="H136" s="11">
        <v>572206.23</v>
      </c>
      <c r="I136" s="11">
        <v>763701.79999999993</v>
      </c>
      <c r="J136" s="11">
        <v>1371548.53</v>
      </c>
      <c r="K136" s="18">
        <f t="shared" si="512"/>
        <v>1.3346618054123598</v>
      </c>
      <c r="L136" s="18">
        <f t="shared" si="513"/>
        <v>0.55681719114962702</v>
      </c>
      <c r="M136" s="22">
        <v>33353.86</v>
      </c>
      <c r="N136" s="22">
        <v>36310.660000000003</v>
      </c>
      <c r="O136" s="22">
        <v>27823.68</v>
      </c>
      <c r="P136" s="18">
        <f t="shared" si="514"/>
        <v>1.0886494096935109</v>
      </c>
      <c r="Q136" s="18">
        <f t="shared" si="515"/>
        <v>1.3050272286052744</v>
      </c>
      <c r="R136" s="22">
        <v>0</v>
      </c>
      <c r="S136" s="22">
        <v>0</v>
      </c>
      <c r="T136" s="22">
        <v>0</v>
      </c>
      <c r="U136" s="18" t="s">
        <v>113</v>
      </c>
      <c r="V136" s="18" t="s">
        <v>113</v>
      </c>
      <c r="W136" s="22">
        <v>3033.8</v>
      </c>
      <c r="X136" s="22">
        <v>3033.8</v>
      </c>
      <c r="Y136" s="22">
        <v>60000</v>
      </c>
      <c r="Z136" s="18">
        <f t="shared" si="516"/>
        <v>1</v>
      </c>
      <c r="AA136" s="18">
        <f t="shared" si="517"/>
        <v>5.0563333333333335E-2</v>
      </c>
      <c r="AB136" s="22">
        <v>96714.87</v>
      </c>
      <c r="AC136" s="22">
        <v>97040.15</v>
      </c>
      <c r="AD136" s="22">
        <v>242964.06</v>
      </c>
      <c r="AE136" s="18">
        <f t="shared" si="518"/>
        <v>1.0033632883960864</v>
      </c>
      <c r="AF136" s="18">
        <f t="shared" si="519"/>
        <v>0.39940125300836671</v>
      </c>
      <c r="AG136" s="22">
        <v>439103.7</v>
      </c>
      <c r="AH136" s="22">
        <v>627317.18999999994</v>
      </c>
      <c r="AI136" s="22">
        <v>1040760.79</v>
      </c>
      <c r="AJ136" s="18">
        <f t="shared" si="520"/>
        <v>1.4286310727966991</v>
      </c>
      <c r="AK136" s="18">
        <f t="shared" si="521"/>
        <v>0.60274867772449414</v>
      </c>
      <c r="AL136" s="22">
        <v>0</v>
      </c>
      <c r="AM136" s="22">
        <v>0</v>
      </c>
      <c r="AN136" s="22">
        <v>0</v>
      </c>
      <c r="AO136" s="18" t="str">
        <f t="shared" si="522"/>
        <v xml:space="preserve"> </v>
      </c>
      <c r="AP136" s="18" t="str">
        <f t="shared" si="523"/>
        <v xml:space="preserve"> </v>
      </c>
      <c r="AQ136" s="7">
        <v>23517.83</v>
      </c>
      <c r="AR136" s="7">
        <v>23517.83</v>
      </c>
      <c r="AS136" s="7">
        <v>0</v>
      </c>
      <c r="AT136" s="18">
        <f t="shared" si="524"/>
        <v>1</v>
      </c>
      <c r="AU136" s="18" t="str">
        <f t="shared" si="525"/>
        <v xml:space="preserve"> </v>
      </c>
      <c r="AV136" s="22">
        <v>0</v>
      </c>
      <c r="AW136" s="22">
        <v>0</v>
      </c>
      <c r="AX136" s="22">
        <v>0</v>
      </c>
      <c r="AY136" s="18" t="str">
        <f t="shared" si="526"/>
        <v xml:space="preserve"> </v>
      </c>
      <c r="AZ136" s="18" t="str">
        <f t="shared" si="527"/>
        <v xml:space="preserve"> </v>
      </c>
      <c r="BA136" s="22">
        <v>23517.83</v>
      </c>
      <c r="BB136" s="22">
        <v>23517.83</v>
      </c>
      <c r="BC136" s="22"/>
      <c r="BD136" s="18">
        <f t="shared" si="528"/>
        <v>1</v>
      </c>
      <c r="BE136" s="18" t="str">
        <f t="shared" si="529"/>
        <v xml:space="preserve"> </v>
      </c>
      <c r="BF136" s="22">
        <v>0</v>
      </c>
      <c r="BG136" s="22">
        <v>0</v>
      </c>
      <c r="BH136" s="22"/>
      <c r="BI136" s="18" t="str">
        <f t="shared" si="530"/>
        <v xml:space="preserve"> </v>
      </c>
      <c r="BJ136" s="18" t="str">
        <f t="shared" si="531"/>
        <v xml:space="preserve"> </v>
      </c>
      <c r="BK136" s="22">
        <v>0</v>
      </c>
      <c r="BL136" s="22">
        <v>0</v>
      </c>
      <c r="BM136" s="22"/>
      <c r="BN136" s="18" t="str">
        <f t="shared" si="532"/>
        <v xml:space="preserve"> </v>
      </c>
      <c r="BO136" s="18" t="str">
        <f t="shared" si="533"/>
        <v xml:space="preserve"> </v>
      </c>
      <c r="BP136" s="22">
        <v>0</v>
      </c>
      <c r="BQ136" s="22">
        <v>0</v>
      </c>
      <c r="BR136" s="22"/>
      <c r="BS136" s="18" t="str">
        <f t="shared" si="534"/>
        <v xml:space="preserve"> </v>
      </c>
      <c r="BT136" s="18" t="str">
        <f t="shared" si="535"/>
        <v xml:space="preserve"> </v>
      </c>
      <c r="BU136" s="22">
        <v>0</v>
      </c>
      <c r="BV136" s="22">
        <v>0</v>
      </c>
      <c r="BW136" s="22"/>
      <c r="BX136" s="18" t="str">
        <f t="shared" si="536"/>
        <v xml:space="preserve"> </v>
      </c>
      <c r="BY136" s="18" t="str">
        <f t="shared" si="537"/>
        <v xml:space="preserve"> </v>
      </c>
      <c r="BZ136" s="22">
        <v>0</v>
      </c>
      <c r="CA136" s="22">
        <v>0</v>
      </c>
      <c r="CB136" s="22"/>
      <c r="CC136" s="18" t="str">
        <f t="shared" si="554"/>
        <v xml:space="preserve"> </v>
      </c>
      <c r="CD136" s="18" t="str">
        <f t="shared" si="555"/>
        <v xml:space="preserve"> </v>
      </c>
      <c r="CE136" s="17">
        <v>0</v>
      </c>
      <c r="CF136" s="17">
        <v>0</v>
      </c>
      <c r="CG136" s="17">
        <v>0</v>
      </c>
      <c r="CH136" s="18" t="str">
        <f t="shared" si="538"/>
        <v xml:space="preserve"> </v>
      </c>
      <c r="CI136" s="18" t="str">
        <f t="shared" si="539"/>
        <v xml:space="preserve"> </v>
      </c>
      <c r="CJ136" s="22">
        <v>0</v>
      </c>
      <c r="CK136" s="22">
        <v>0</v>
      </c>
      <c r="CL136" s="22"/>
      <c r="CM136" s="18" t="str">
        <f t="shared" si="540"/>
        <v xml:space="preserve"> </v>
      </c>
      <c r="CN136" s="18" t="str">
        <f t="shared" si="541"/>
        <v xml:space="preserve"> </v>
      </c>
      <c r="CO136" s="22">
        <v>0</v>
      </c>
      <c r="CP136" s="22">
        <v>0</v>
      </c>
      <c r="CQ136" s="22"/>
      <c r="CR136" s="18" t="str">
        <f t="shared" si="542"/>
        <v xml:space="preserve"> </v>
      </c>
      <c r="CS136" s="18" t="str">
        <f t="shared" si="543"/>
        <v xml:space="preserve"> </v>
      </c>
      <c r="CT136" s="22">
        <v>0</v>
      </c>
      <c r="CU136" s="22">
        <v>0</v>
      </c>
      <c r="CV136" s="22"/>
      <c r="CW136" s="18" t="str">
        <f t="shared" si="544"/>
        <v xml:space="preserve"> </v>
      </c>
      <c r="CX136" s="18" t="str">
        <f t="shared" si="545"/>
        <v xml:space="preserve"> </v>
      </c>
      <c r="CY136" s="22">
        <v>0</v>
      </c>
      <c r="CZ136" s="22">
        <v>0</v>
      </c>
      <c r="DA136" s="22"/>
      <c r="DB136" s="18" t="str">
        <f t="shared" si="546"/>
        <v xml:space="preserve"> </v>
      </c>
      <c r="DC136" s="18" t="str">
        <f t="shared" si="547"/>
        <v xml:space="preserve"> </v>
      </c>
      <c r="DD136" s="22">
        <v>0</v>
      </c>
      <c r="DE136" s="22">
        <v>0</v>
      </c>
      <c r="DF136" s="22"/>
      <c r="DG136" s="18" t="str">
        <f t="shared" si="548"/>
        <v xml:space="preserve"> </v>
      </c>
      <c r="DH136" s="18" t="str">
        <f t="shared" si="549"/>
        <v xml:space="preserve"> </v>
      </c>
      <c r="DI136" s="22">
        <v>0</v>
      </c>
      <c r="DJ136" s="22"/>
      <c r="DK136" s="18" t="s">
        <v>113</v>
      </c>
      <c r="DL136" s="22">
        <v>0</v>
      </c>
      <c r="DM136" s="22">
        <v>0</v>
      </c>
      <c r="DN136" s="22"/>
      <c r="DO136" s="18" t="s">
        <v>113</v>
      </c>
      <c r="DP136" s="18" t="s">
        <v>113</v>
      </c>
      <c r="DQ136" s="38">
        <v>0</v>
      </c>
      <c r="DR136" s="38">
        <v>0</v>
      </c>
      <c r="DS136" s="22"/>
      <c r="DT136" s="18" t="str">
        <f t="shared" si="384"/>
        <v xml:space="preserve"> </v>
      </c>
      <c r="DU136" s="18" t="str">
        <f>IF(DR136=0," ",IF(DR136/DS136*100&gt;200,"св.200",DR136/DS136))</f>
        <v xml:space="preserve"> </v>
      </c>
    </row>
    <row r="137" spans="1:125" s="54" customFormat="1" ht="15.75" x14ac:dyDescent="0.2">
      <c r="A137" s="48"/>
      <c r="B137" s="49" t="s">
        <v>155</v>
      </c>
      <c r="C137" s="55">
        <f>SUM(C138:C141)</f>
        <v>41803994.010000005</v>
      </c>
      <c r="D137" s="55">
        <f t="shared" ref="D137" si="556">SUM(D138:D141)</f>
        <v>38143671.460000001</v>
      </c>
      <c r="E137" s="55">
        <v>35324110.000000007</v>
      </c>
      <c r="F137" s="51">
        <f t="shared" si="551"/>
        <v>0.91244084119990032</v>
      </c>
      <c r="G137" s="51">
        <f t="shared" si="550"/>
        <v>1.0798197452108487</v>
      </c>
      <c r="H137" s="50">
        <v>35374881.850000001</v>
      </c>
      <c r="I137" s="50">
        <v>36094946.890000001</v>
      </c>
      <c r="J137" s="50">
        <v>33454095.539999999</v>
      </c>
      <c r="K137" s="51">
        <f t="shared" si="447"/>
        <v>1.0203552634621733</v>
      </c>
      <c r="L137" s="51">
        <f t="shared" si="459"/>
        <v>1.0789395530613708</v>
      </c>
      <c r="M137" s="50">
        <f>SUM(M138:M141)</f>
        <v>25144617.969999999</v>
      </c>
      <c r="N137" s="50">
        <v>25655261.039999999</v>
      </c>
      <c r="O137" s="50">
        <v>24788980.639999997</v>
      </c>
      <c r="P137" s="51">
        <f t="shared" si="448"/>
        <v>1.0203082453115513</v>
      </c>
      <c r="Q137" s="51">
        <f t="shared" si="460"/>
        <v>1.0349461888966163</v>
      </c>
      <c r="R137" s="50">
        <f>SUM(R138:R141)</f>
        <v>3091230</v>
      </c>
      <c r="S137" s="50">
        <f>SUM(S138:S141)</f>
        <v>3569436.7</v>
      </c>
      <c r="T137" s="50">
        <f>SUM(T138:T141)</f>
        <v>3015723.53</v>
      </c>
      <c r="U137" s="51">
        <f t="shared" si="449"/>
        <v>1.1546978710739739</v>
      </c>
      <c r="V137" s="51">
        <f t="shared" si="484"/>
        <v>1.1836087308706313</v>
      </c>
      <c r="W137" s="50">
        <f>SUM(W138:W141)</f>
        <v>92765.4</v>
      </c>
      <c r="X137" s="50">
        <f>SUM(X138:X141)</f>
        <v>66727.5</v>
      </c>
      <c r="Y137" s="50">
        <v>95031.709999999992</v>
      </c>
      <c r="Z137" s="51">
        <f t="shared" si="461"/>
        <v>0.71931452890840775</v>
      </c>
      <c r="AA137" s="51">
        <f t="shared" si="480"/>
        <v>0.70216036310406293</v>
      </c>
      <c r="AB137" s="50">
        <v>1978852.12</v>
      </c>
      <c r="AC137" s="50">
        <v>2248492.06</v>
      </c>
      <c r="AD137" s="50">
        <f>SUM(AD138:AD141)</f>
        <v>2002222.96</v>
      </c>
      <c r="AE137" s="51">
        <f t="shared" si="450"/>
        <v>1.1362607833474692</v>
      </c>
      <c r="AF137" s="51">
        <f t="shared" si="485"/>
        <v>1.1229978403603962</v>
      </c>
      <c r="AG137" s="50">
        <v>5067416.3600000003</v>
      </c>
      <c r="AH137" s="50">
        <v>4555029.59</v>
      </c>
      <c r="AI137" s="50">
        <f>SUM(AI138:AI141)</f>
        <v>3552136.7</v>
      </c>
      <c r="AJ137" s="51">
        <f t="shared" si="451"/>
        <v>0.89888599365061839</v>
      </c>
      <c r="AK137" s="51">
        <f t="shared" si="462"/>
        <v>1.2823351055155054</v>
      </c>
      <c r="AL137" s="50">
        <v>0</v>
      </c>
      <c r="AM137" s="50">
        <v>0</v>
      </c>
      <c r="AN137" s="50">
        <f>SUM(AN138:AN141)</f>
        <v>0</v>
      </c>
      <c r="AO137" s="51" t="str">
        <f t="shared" si="438"/>
        <v xml:space="preserve"> </v>
      </c>
      <c r="AP137" s="51" t="str">
        <f t="shared" si="463"/>
        <v xml:space="preserve"> </v>
      </c>
      <c r="AQ137" s="50">
        <v>6429112.1600000011</v>
      </c>
      <c r="AR137" s="50">
        <v>2048724.5699999998</v>
      </c>
      <c r="AS137" s="50">
        <v>1870014.46</v>
      </c>
      <c r="AT137" s="51">
        <f t="shared" si="452"/>
        <v>0.3186636846603092</v>
      </c>
      <c r="AU137" s="51">
        <f t="shared" si="464"/>
        <v>1.0955661647664479</v>
      </c>
      <c r="AV137" s="50">
        <v>370000</v>
      </c>
      <c r="AW137" s="50">
        <v>417473.84</v>
      </c>
      <c r="AX137" s="50">
        <v>356296.52</v>
      </c>
      <c r="AY137" s="51">
        <f t="shared" si="453"/>
        <v>1.1283076756756758</v>
      </c>
      <c r="AZ137" s="51">
        <f t="shared" si="465"/>
        <v>1.1717033890760427</v>
      </c>
      <c r="BA137" s="50">
        <v>460091.01</v>
      </c>
      <c r="BB137" s="50">
        <v>438096.33999999997</v>
      </c>
      <c r="BC137" s="50">
        <v>281556.95999999996</v>
      </c>
      <c r="BD137" s="51">
        <f t="shared" si="466"/>
        <v>0.9521949581236111</v>
      </c>
      <c r="BE137" s="51">
        <f t="shared" si="467"/>
        <v>1.5559776607902005</v>
      </c>
      <c r="BF137" s="50">
        <v>9240</v>
      </c>
      <c r="BG137" s="50">
        <v>14027.279999999999</v>
      </c>
      <c r="BH137" s="50">
        <v>13359.01</v>
      </c>
      <c r="BI137" s="51">
        <f t="shared" si="454"/>
        <v>1.518103896103896</v>
      </c>
      <c r="BJ137" s="51">
        <f t="shared" si="468"/>
        <v>1.0500239164429099</v>
      </c>
      <c r="BK137" s="50">
        <v>0</v>
      </c>
      <c r="BL137" s="50">
        <v>0</v>
      </c>
      <c r="BM137" s="50">
        <v>0</v>
      </c>
      <c r="BN137" s="51" t="str">
        <f t="shared" si="435"/>
        <v xml:space="preserve"> </v>
      </c>
      <c r="BO137" s="51" t="str">
        <f t="shared" si="469"/>
        <v xml:space="preserve"> </v>
      </c>
      <c r="BP137" s="50">
        <v>728166.47</v>
      </c>
      <c r="BQ137" s="50">
        <v>814641.63</v>
      </c>
      <c r="BR137" s="50">
        <v>719875.68</v>
      </c>
      <c r="BS137" s="51">
        <f t="shared" si="455"/>
        <v>1.1187574044709858</v>
      </c>
      <c r="BT137" s="51">
        <f t="shared" si="470"/>
        <v>1.1316421052034984</v>
      </c>
      <c r="BU137" s="50">
        <v>114687.5</v>
      </c>
      <c r="BV137" s="50">
        <v>98446.86</v>
      </c>
      <c r="BW137" s="50">
        <v>82751.760000000009</v>
      </c>
      <c r="BX137" s="51">
        <f t="shared" si="440"/>
        <v>0.8583922397820164</v>
      </c>
      <c r="BY137" s="51">
        <f t="shared" si="471"/>
        <v>1.1896648482159169</v>
      </c>
      <c r="BZ137" s="50">
        <v>4489223.87</v>
      </c>
      <c r="CA137" s="50">
        <v>102130</v>
      </c>
      <c r="CB137" s="50">
        <v>13600</v>
      </c>
      <c r="CC137" s="51">
        <f t="shared" ref="CC137:CC142" si="557">IF(CA137&lt;=0," ",IF(BZ137&lt;=0," ",IF(CA137/BZ137*100&gt;200,"СВ.200",CA137/BZ137)))</f>
        <v>2.2750034963170594E-2</v>
      </c>
      <c r="CD137" s="51" t="str">
        <f t="shared" si="472"/>
        <v>св.200</v>
      </c>
      <c r="CE137" s="55">
        <v>150000</v>
      </c>
      <c r="CF137" s="55">
        <v>56205.31</v>
      </c>
      <c r="CG137" s="55">
        <v>59857.21</v>
      </c>
      <c r="CH137" s="51">
        <f t="shared" si="473"/>
        <v>0.37470206666666667</v>
      </c>
      <c r="CI137" s="51">
        <f t="shared" si="474"/>
        <v>0.93898980590642289</v>
      </c>
      <c r="CJ137" s="50">
        <v>150000</v>
      </c>
      <c r="CK137" s="50">
        <v>56205.31</v>
      </c>
      <c r="CL137" s="50">
        <v>59857.21</v>
      </c>
      <c r="CM137" s="51">
        <f t="shared" si="475"/>
        <v>0.37470206666666667</v>
      </c>
      <c r="CN137" s="51">
        <f t="shared" si="476"/>
        <v>0.93898980590642289</v>
      </c>
      <c r="CO137" s="50">
        <v>0</v>
      </c>
      <c r="CP137" s="50">
        <v>0</v>
      </c>
      <c r="CQ137" s="50">
        <v>0</v>
      </c>
      <c r="CR137" s="51" t="str">
        <f t="shared" si="477"/>
        <v xml:space="preserve"> </v>
      </c>
      <c r="CS137" s="51" t="str">
        <f t="shared" si="478"/>
        <v xml:space="preserve"> </v>
      </c>
      <c r="CT137" s="50">
        <v>0</v>
      </c>
      <c r="CU137" s="50">
        <v>0</v>
      </c>
      <c r="CV137" s="50">
        <v>0</v>
      </c>
      <c r="CW137" s="53" t="str">
        <f t="shared" ref="CW137:CW145" si="558">IF(CU137&lt;=0," ",IF(CT137&lt;=0," ",IF(CU137/CT137*100&gt;200,"СВ.200",CU137/CT137)))</f>
        <v xml:space="preserve"> </v>
      </c>
      <c r="CX137" s="53" t="str">
        <f t="shared" ref="CX137:CX145" si="559">IF(CV137=0," ",IF(CU137/CV137*100&gt;200,"св.200",CU137/CV137))</f>
        <v xml:space="preserve"> </v>
      </c>
      <c r="CY137" s="50">
        <v>0</v>
      </c>
      <c r="CZ137" s="50">
        <v>0</v>
      </c>
      <c r="DA137" s="50">
        <v>0</v>
      </c>
      <c r="DB137" s="51" t="str">
        <f t="shared" si="456"/>
        <v xml:space="preserve"> </v>
      </c>
      <c r="DC137" s="51" t="str">
        <f t="shared" si="479"/>
        <v xml:space="preserve"> </v>
      </c>
      <c r="DD137" s="50">
        <v>0</v>
      </c>
      <c r="DE137" s="50">
        <v>0</v>
      </c>
      <c r="DF137" s="50">
        <v>0</v>
      </c>
      <c r="DG137" s="51" t="str">
        <f t="shared" si="457"/>
        <v xml:space="preserve"> </v>
      </c>
      <c r="DH137" s="51" t="str">
        <f t="shared" si="482"/>
        <v xml:space="preserve"> </v>
      </c>
      <c r="DI137" s="50">
        <v>0</v>
      </c>
      <c r="DJ137" s="50">
        <v>0</v>
      </c>
      <c r="DK137" s="51" t="str">
        <f t="shared" si="486"/>
        <v xml:space="preserve"> </v>
      </c>
      <c r="DL137" s="50">
        <v>30736.639999999999</v>
      </c>
      <c r="DM137" s="50">
        <v>30736.639999999999</v>
      </c>
      <c r="DN137" s="50">
        <v>275645.61</v>
      </c>
      <c r="DO137" s="51">
        <f t="shared" si="458"/>
        <v>1</v>
      </c>
      <c r="DP137" s="51">
        <f t="shared" ref="DP137:DP142" si="560">IF(DN137=0," ",IF(DM137/DN137*100&gt;200,"св.200",DM137/DN137))</f>
        <v>0.11150781614116764</v>
      </c>
      <c r="DQ137" s="50">
        <v>76966.67</v>
      </c>
      <c r="DR137" s="50">
        <v>76966.67</v>
      </c>
      <c r="DS137" s="50">
        <v>67071.710000000006</v>
      </c>
      <c r="DT137" s="51">
        <f t="shared" si="384"/>
        <v>1</v>
      </c>
      <c r="DU137" s="51">
        <f t="shared" ref="DU137:DU142" si="561">IF(DS137=0," ",IF(DR137/DS137*100&gt;200,"св.200",DR137/DS137))</f>
        <v>1.1475280710749731</v>
      </c>
    </row>
    <row r="138" spans="1:125" s="13" customFormat="1" ht="15.75" customHeight="1" outlineLevel="1" x14ac:dyDescent="0.25">
      <c r="A138" s="12">
        <v>113</v>
      </c>
      <c r="B138" s="6" t="s">
        <v>75</v>
      </c>
      <c r="C138" s="17">
        <v>36361777.530000001</v>
      </c>
      <c r="D138" s="17">
        <v>32784226.210000001</v>
      </c>
      <c r="E138" s="17">
        <v>30759856.780000001</v>
      </c>
      <c r="F138" s="18">
        <f t="shared" si="551"/>
        <v>0.90161230932540715</v>
      </c>
      <c r="G138" s="18">
        <f t="shared" si="550"/>
        <v>1.0658120564240157</v>
      </c>
      <c r="H138" s="11">
        <v>30605380.5</v>
      </c>
      <c r="I138" s="11">
        <v>31471111.460000001</v>
      </c>
      <c r="J138" s="11">
        <v>29593971.859999999</v>
      </c>
      <c r="K138" s="18">
        <f t="shared" si="447"/>
        <v>1.0282868876601616</v>
      </c>
      <c r="L138" s="18">
        <f t="shared" si="459"/>
        <v>1.063429796070638</v>
      </c>
      <c r="M138" s="22">
        <v>23513150.5</v>
      </c>
      <c r="N138" s="22">
        <v>24025729.5</v>
      </c>
      <c r="O138" s="22">
        <v>23449813.149999999</v>
      </c>
      <c r="P138" s="18">
        <f t="shared" si="448"/>
        <v>1.0217996733359913</v>
      </c>
      <c r="Q138" s="18">
        <f t="shared" si="460"/>
        <v>1.024559528313342</v>
      </c>
      <c r="R138" s="22">
        <v>3091230</v>
      </c>
      <c r="S138" s="22">
        <v>3569436.7</v>
      </c>
      <c r="T138" s="22">
        <v>3015723.53</v>
      </c>
      <c r="U138" s="18">
        <f t="shared" si="449"/>
        <v>1.1546978710739739</v>
      </c>
      <c r="V138" s="18">
        <f t="shared" si="484"/>
        <v>1.1836087308706313</v>
      </c>
      <c r="W138" s="22">
        <v>0</v>
      </c>
      <c r="X138" s="22">
        <v>0</v>
      </c>
      <c r="Y138" s="22"/>
      <c r="Z138" s="18" t="str">
        <f t="shared" si="461"/>
        <v xml:space="preserve"> </v>
      </c>
      <c r="AA138" s="18" t="str">
        <f t="shared" si="480"/>
        <v xml:space="preserve"> </v>
      </c>
      <c r="AB138" s="22">
        <v>1700000</v>
      </c>
      <c r="AC138" s="22">
        <v>1971691.88</v>
      </c>
      <c r="AD138" s="22">
        <v>1723998.82</v>
      </c>
      <c r="AE138" s="18">
        <f t="shared" si="450"/>
        <v>1.1598187529411763</v>
      </c>
      <c r="AF138" s="18">
        <f t="shared" si="485"/>
        <v>1.1436735670155505</v>
      </c>
      <c r="AG138" s="22">
        <v>2301000</v>
      </c>
      <c r="AH138" s="22">
        <v>1904253.38</v>
      </c>
      <c r="AI138" s="22">
        <v>1404436.36</v>
      </c>
      <c r="AJ138" s="18">
        <f t="shared" si="451"/>
        <v>0.82757643633202949</v>
      </c>
      <c r="AK138" s="18">
        <f t="shared" si="462"/>
        <v>1.3558844204232934</v>
      </c>
      <c r="AL138" s="22">
        <v>0</v>
      </c>
      <c r="AM138" s="22">
        <v>0</v>
      </c>
      <c r="AN138" s="22">
        <v>0</v>
      </c>
      <c r="AO138" s="18" t="str">
        <f t="shared" si="438"/>
        <v xml:space="preserve"> </v>
      </c>
      <c r="AP138" s="18" t="str">
        <f t="shared" si="463"/>
        <v xml:space="preserve"> </v>
      </c>
      <c r="AQ138" s="7">
        <v>5756397.0300000003</v>
      </c>
      <c r="AR138" s="7">
        <v>1313114.75</v>
      </c>
      <c r="AS138" s="7">
        <v>1165884.9200000002</v>
      </c>
      <c r="AT138" s="18">
        <f t="shared" si="452"/>
        <v>0.22811399963494178</v>
      </c>
      <c r="AU138" s="18">
        <f t="shared" si="464"/>
        <v>1.1262816144838719</v>
      </c>
      <c r="AV138" s="22">
        <v>370000</v>
      </c>
      <c r="AW138" s="22">
        <v>417473.84</v>
      </c>
      <c r="AX138" s="22">
        <v>356296.52</v>
      </c>
      <c r="AY138" s="18">
        <f t="shared" si="453"/>
        <v>1.1283076756756758</v>
      </c>
      <c r="AZ138" s="18">
        <f t="shared" si="465"/>
        <v>1.1717033890760427</v>
      </c>
      <c r="BA138" s="22">
        <v>0</v>
      </c>
      <c r="BB138" s="22">
        <v>0</v>
      </c>
      <c r="BC138" s="22"/>
      <c r="BD138" s="18" t="str">
        <f t="shared" si="466"/>
        <v xml:space="preserve"> </v>
      </c>
      <c r="BE138" s="18" t="str">
        <f t="shared" si="467"/>
        <v xml:space="preserve"> </v>
      </c>
      <c r="BF138" s="22">
        <v>0</v>
      </c>
      <c r="BG138" s="22">
        <v>4787.28</v>
      </c>
      <c r="BH138" s="22"/>
      <c r="BI138" s="18" t="str">
        <f t="shared" si="454"/>
        <v xml:space="preserve"> </v>
      </c>
      <c r="BJ138" s="18" t="str">
        <f t="shared" si="468"/>
        <v xml:space="preserve"> </v>
      </c>
      <c r="BK138" s="22">
        <v>0</v>
      </c>
      <c r="BL138" s="22">
        <v>0</v>
      </c>
      <c r="BM138" s="22"/>
      <c r="BN138" s="18" t="str">
        <f t="shared" si="435"/>
        <v xml:space="preserve"> </v>
      </c>
      <c r="BO138" s="18" t="str">
        <f t="shared" si="469"/>
        <v xml:space="preserve"> </v>
      </c>
      <c r="BP138" s="22">
        <v>728166.47</v>
      </c>
      <c r="BQ138" s="22">
        <v>814641.63</v>
      </c>
      <c r="BR138" s="22">
        <v>719875.68</v>
      </c>
      <c r="BS138" s="18">
        <f t="shared" si="455"/>
        <v>1.1187574044709858</v>
      </c>
      <c r="BT138" s="18">
        <f t="shared" ref="BT138" si="562">IF(BR138=0," ",IF(BQ138/BR138*100&gt;200,"св.200",BQ138/BR138))</f>
        <v>1.1316421052034984</v>
      </c>
      <c r="BU138" s="22">
        <v>0</v>
      </c>
      <c r="BV138" s="22">
        <v>0</v>
      </c>
      <c r="BW138" s="22"/>
      <c r="BX138" s="18" t="str">
        <f t="shared" si="440"/>
        <v xml:space="preserve"> </v>
      </c>
      <c r="BY138" s="18" t="str">
        <f t="shared" si="471"/>
        <v xml:space="preserve"> </v>
      </c>
      <c r="BZ138" s="22">
        <v>4488223.87</v>
      </c>
      <c r="CA138" s="22">
        <v>0</v>
      </c>
      <c r="CB138" s="22"/>
      <c r="CC138" s="18" t="str">
        <f t="shared" si="557"/>
        <v xml:space="preserve"> </v>
      </c>
      <c r="CD138" s="18" t="str">
        <f t="shared" si="472"/>
        <v xml:space="preserve"> </v>
      </c>
      <c r="CE138" s="17">
        <v>150000</v>
      </c>
      <c r="CF138" s="17">
        <v>56205.31</v>
      </c>
      <c r="CG138" s="17">
        <v>59857.21</v>
      </c>
      <c r="CH138" s="18">
        <f t="shared" si="473"/>
        <v>0.37470206666666667</v>
      </c>
      <c r="CI138" s="18">
        <f t="shared" si="474"/>
        <v>0.93898980590642289</v>
      </c>
      <c r="CJ138" s="22">
        <v>150000</v>
      </c>
      <c r="CK138" s="22">
        <v>56205.31</v>
      </c>
      <c r="CL138" s="22">
        <v>59857.21</v>
      </c>
      <c r="CM138" s="18">
        <f t="shared" si="475"/>
        <v>0.37470206666666667</v>
      </c>
      <c r="CN138" s="18">
        <f t="shared" si="476"/>
        <v>0.93898980590642289</v>
      </c>
      <c r="CO138" s="22">
        <v>0</v>
      </c>
      <c r="CP138" s="22">
        <v>0</v>
      </c>
      <c r="CQ138" s="22"/>
      <c r="CR138" s="18" t="str">
        <f t="shared" si="477"/>
        <v xml:space="preserve"> </v>
      </c>
      <c r="CS138" s="18" t="str">
        <f t="shared" si="478"/>
        <v xml:space="preserve"> </v>
      </c>
      <c r="CT138" s="22">
        <v>0</v>
      </c>
      <c r="CU138" s="22">
        <v>0</v>
      </c>
      <c r="CV138" s="22"/>
      <c r="CW138" s="18" t="str">
        <f t="shared" si="558"/>
        <v xml:space="preserve"> </v>
      </c>
      <c r="CX138" s="18" t="str">
        <f t="shared" si="559"/>
        <v xml:space="preserve"> </v>
      </c>
      <c r="CY138" s="22">
        <v>0</v>
      </c>
      <c r="CZ138" s="22">
        <v>0</v>
      </c>
      <c r="DA138" s="22"/>
      <c r="DB138" s="18" t="str">
        <f t="shared" si="456"/>
        <v xml:space="preserve"> </v>
      </c>
      <c r="DC138" s="18" t="str">
        <f t="shared" si="479"/>
        <v xml:space="preserve"> </v>
      </c>
      <c r="DD138" s="22">
        <v>0</v>
      </c>
      <c r="DE138" s="22">
        <v>0</v>
      </c>
      <c r="DF138" s="22"/>
      <c r="DG138" s="18" t="str">
        <f t="shared" si="457"/>
        <v xml:space="preserve"> </v>
      </c>
      <c r="DH138" s="18" t="str">
        <f t="shared" si="482"/>
        <v xml:space="preserve"> </v>
      </c>
      <c r="DI138" s="22">
        <v>0</v>
      </c>
      <c r="DJ138" s="22"/>
      <c r="DK138" s="18" t="str">
        <f t="shared" si="486"/>
        <v xml:space="preserve"> </v>
      </c>
      <c r="DL138" s="22">
        <v>0</v>
      </c>
      <c r="DM138" s="22">
        <v>0</v>
      </c>
      <c r="DN138" s="22"/>
      <c r="DO138" s="18" t="str">
        <f t="shared" si="458"/>
        <v xml:space="preserve"> </v>
      </c>
      <c r="DP138" s="18" t="str">
        <f t="shared" si="560"/>
        <v xml:space="preserve"> </v>
      </c>
      <c r="DQ138" s="38">
        <v>20006.689999999999</v>
      </c>
      <c r="DR138" s="38">
        <v>20006.689999999999</v>
      </c>
      <c r="DS138" s="22">
        <v>29855.51</v>
      </c>
      <c r="DT138" s="18">
        <f t="shared" si="384"/>
        <v>1</v>
      </c>
      <c r="DU138" s="18">
        <f t="shared" si="561"/>
        <v>0.67011717435073126</v>
      </c>
    </row>
    <row r="139" spans="1:125" s="13" customFormat="1" ht="15.75" customHeight="1" outlineLevel="1" x14ac:dyDescent="0.25">
      <c r="A139" s="12">
        <v>114</v>
      </c>
      <c r="B139" s="6" t="s">
        <v>57</v>
      </c>
      <c r="C139" s="17">
        <v>2532311.79</v>
      </c>
      <c r="D139" s="17">
        <v>2425343.21</v>
      </c>
      <c r="E139" s="17">
        <v>1948710.5999999996</v>
      </c>
      <c r="F139" s="18">
        <f t="shared" si="551"/>
        <v>0.9577585270414114</v>
      </c>
      <c r="G139" s="18">
        <f t="shared" si="550"/>
        <v>1.2445887090674215</v>
      </c>
      <c r="H139" s="11">
        <v>2087100</v>
      </c>
      <c r="I139" s="11">
        <v>1917236.73</v>
      </c>
      <c r="J139" s="11">
        <v>1443175.7499999998</v>
      </c>
      <c r="K139" s="18">
        <f t="shared" si="447"/>
        <v>0.91861277849647838</v>
      </c>
      <c r="L139" s="18">
        <f t="shared" ref="L139:L141" si="563">IF(J139=0," ",IF(I139/J139*100&gt;200,"св.200",I139/J139))</f>
        <v>1.3284845799272891</v>
      </c>
      <c r="M139" s="22">
        <v>437100</v>
      </c>
      <c r="N139" s="22">
        <v>416942.4</v>
      </c>
      <c r="O139" s="22">
        <v>294412.13</v>
      </c>
      <c r="P139" s="18">
        <f>IF(N139&lt;=0," ",IF(M139&lt;=0," ",IF(N139/M139*100&gt;200,"СВ.200",N139/M139)))</f>
        <v>0.95388332189430347</v>
      </c>
      <c r="Q139" s="18">
        <f>IF(O139=0," ",IF(N139/O139*100&gt;200,"св.200",N139/O139))</f>
        <v>1.4161862148818394</v>
      </c>
      <c r="R139" s="22">
        <v>0</v>
      </c>
      <c r="S139" s="22">
        <v>0</v>
      </c>
      <c r="T139" s="22">
        <v>0</v>
      </c>
      <c r="U139" s="18" t="str">
        <f t="shared" ref="U139:U141" si="564">IF(S139&lt;=0," ",IF(R139&lt;=0," ",IF(S139/R139*100&gt;200,"СВ.200",S139/R139)))</f>
        <v xml:space="preserve"> </v>
      </c>
      <c r="V139" s="18" t="str">
        <f t="shared" ref="V139:V141" si="565">IF(S139=0," ",IF(S139/T139*100&gt;200,"св.200",S139/T139))</f>
        <v xml:space="preserve"> </v>
      </c>
      <c r="W139" s="22">
        <v>90000</v>
      </c>
      <c r="X139" s="22">
        <v>63962.1</v>
      </c>
      <c r="Y139" s="22">
        <v>87828.9</v>
      </c>
      <c r="Z139" s="18">
        <f t="shared" ref="Z139:Z141" si="566">IF(X139&lt;=0," ",IF(W139&lt;=0," ",IF(X139/W139*100&gt;200,"СВ.200",X139/W139)))</f>
        <v>0.71068999999999993</v>
      </c>
      <c r="AA139" s="18">
        <f t="shared" ref="AA139:AA140" si="567">IF(Y139=0," ",IF(X139/Y139*100&gt;200,"св.200",X139/Y139))</f>
        <v>0.72825801074589347</v>
      </c>
      <c r="AB139" s="22">
        <v>87000</v>
      </c>
      <c r="AC139" s="22">
        <v>82581.37</v>
      </c>
      <c r="AD139" s="22">
        <v>82641.72</v>
      </c>
      <c r="AE139" s="18">
        <f t="shared" ref="AE139:AE141" si="568">IF(AC139&lt;=0," ",IF(AB139&lt;=0," ",IF(AC139/AB139*100&gt;200,"СВ.200",AC139/AB139)))</f>
        <v>0.94921114942528728</v>
      </c>
      <c r="AF139" s="18">
        <f t="shared" ref="AF139:AF140" si="569">IF(AD139=0," ",IF(AC139/AD139*100&gt;200,"св.200",AC139/AD139))</f>
        <v>0.99926973930358653</v>
      </c>
      <c r="AG139" s="22">
        <v>1473000</v>
      </c>
      <c r="AH139" s="22">
        <v>1353750.86</v>
      </c>
      <c r="AI139" s="22">
        <v>978293</v>
      </c>
      <c r="AJ139" s="18">
        <f t="shared" ref="AJ139:AJ141" si="570">IF(AH139&lt;=0," ",IF(AG139&lt;=0," ",IF(AH139/AG139*100&gt;200,"СВ.200",AH139/AG139)))</f>
        <v>0.91904335369993218</v>
      </c>
      <c r="AK139" s="18">
        <f t="shared" ref="AK139:AK141" si="571">IF(AI139=0," ",IF(AH139/AI139*100&gt;200,"св.200",AH139/AI139))</f>
        <v>1.3837887626713061</v>
      </c>
      <c r="AL139" s="22">
        <v>0</v>
      </c>
      <c r="AM139" s="22">
        <v>0</v>
      </c>
      <c r="AN139" s="22">
        <v>0</v>
      </c>
      <c r="AO139" s="18" t="str">
        <f t="shared" ref="AO139:AO141" si="572">IF(AM139&lt;=0," ",IF(AL139&lt;=0," ",IF(AM139/AL139*100&gt;200,"СВ.200",AM139/AL139)))</f>
        <v xml:space="preserve"> </v>
      </c>
      <c r="AP139" s="18" t="str">
        <f t="shared" ref="AP139:AP141" si="573">IF(AN139=0," ",IF(AM139/AN139*100&gt;200,"св.200",AM139/AN139))</f>
        <v xml:space="preserve"> </v>
      </c>
      <c r="AQ139" s="7">
        <v>445211.79000000004</v>
      </c>
      <c r="AR139" s="7">
        <v>508106.48000000004</v>
      </c>
      <c r="AS139" s="7">
        <v>505534.85</v>
      </c>
      <c r="AT139" s="18">
        <f t="shared" ref="AT139:AT141" si="574">IF(AR139&lt;=0," ",IF(AQ139&lt;=0," ",IF(AR139/AQ139*100&gt;200,"СВ.200",AR139/AQ139)))</f>
        <v>1.1412691474320571</v>
      </c>
      <c r="AU139" s="18">
        <f t="shared" ref="AU139:AU141" si="575">IF(AS139=0," ",IF(AR139/AS139*100&gt;200,"св.200",AR139/AS139))</f>
        <v>1.0050869490006478</v>
      </c>
      <c r="AV139" s="22">
        <v>0</v>
      </c>
      <c r="AW139" s="22">
        <v>0</v>
      </c>
      <c r="AX139" s="22">
        <v>0</v>
      </c>
      <c r="AY139" s="18" t="str">
        <f t="shared" ref="AY139:AY141" si="576">IF(AW139&lt;=0," ",IF(AV139&lt;=0," ",IF(AW139/AV139*100&gt;200,"СВ.200",AW139/AV139)))</f>
        <v xml:space="preserve"> </v>
      </c>
      <c r="AZ139" s="18" t="str">
        <f t="shared" ref="AZ139:AZ141" si="577">IF(AX139=0," ",IF(AW139/AX139*100&gt;200,"св.200",AW139/AX139))</f>
        <v xml:space="preserve"> </v>
      </c>
      <c r="BA139" s="22">
        <v>279715.15000000002</v>
      </c>
      <c r="BB139" s="22">
        <v>257720.48</v>
      </c>
      <c r="BC139" s="22">
        <v>166007.56</v>
      </c>
      <c r="BD139" s="18">
        <f t="shared" ref="BD139:BD141" si="578">IF(BB139&lt;=0," ",IF(BA139&lt;=0," ",IF(BB139/BA139*100&gt;200,"СВ.200",BB139/BA139)))</f>
        <v>0.92136761273030787</v>
      </c>
      <c r="BE139" s="18">
        <f t="shared" ref="BE139:BE141" si="579">IF(BC139=0," ",IF(BB139/BC139*100&gt;200,"св.200",BB139/BC139))</f>
        <v>1.5524623095478303</v>
      </c>
      <c r="BF139" s="22">
        <v>0</v>
      </c>
      <c r="BG139" s="22">
        <v>0</v>
      </c>
      <c r="BH139" s="22">
        <v>3279.01</v>
      </c>
      <c r="BI139" s="18" t="str">
        <f t="shared" ref="BI139:BI141" si="580">IF(BG139&lt;=0," ",IF(BF139&lt;=0," ",IF(BG139/BF139*100&gt;200,"СВ.200",BG139/BF139)))</f>
        <v xml:space="preserve"> </v>
      </c>
      <c r="BJ139" s="18">
        <f t="shared" ref="BJ139:BJ141" si="581">IF(BH139=0," ",IF(BG139/BH139*100&gt;200,"св.200",BG139/BH139))</f>
        <v>0</v>
      </c>
      <c r="BK139" s="22">
        <v>0</v>
      </c>
      <c r="BL139" s="22">
        <v>0</v>
      </c>
      <c r="BM139" s="22"/>
      <c r="BN139" s="18" t="str">
        <f t="shared" ref="BN139:BN141" si="582">IF(BL139&lt;=0," ",IF(BK139&lt;=0," ",IF(BL139/BK139*100&gt;200,"СВ.200",BL139/BK139)))</f>
        <v xml:space="preserve"> </v>
      </c>
      <c r="BO139" s="18" t="str">
        <f t="shared" ref="BO139:BO141" si="583">IF(BM139=0," ",IF(BL139/BM139*100&gt;200,"св.200",BL139/BM139))</f>
        <v xml:space="preserve"> </v>
      </c>
      <c r="BP139" s="22">
        <v>0</v>
      </c>
      <c r="BQ139" s="22">
        <v>0</v>
      </c>
      <c r="BR139" s="22"/>
      <c r="BS139" s="18" t="str">
        <f t="shared" ref="BS139:BS141" si="584">IF(BQ139&lt;=0," ",IF(BP139&lt;=0," ",IF(BQ139/BP139*100&gt;200,"СВ.200",BQ139/BP139)))</f>
        <v xml:space="preserve"> </v>
      </c>
      <c r="BT139" s="18" t="str">
        <f t="shared" ref="BT139:BT141" si="585">IF(BR139=0," ",IF(BQ139/BR139*100&gt;200,"св.200",BQ139/BR139))</f>
        <v xml:space="preserve"> </v>
      </c>
      <c r="BU139" s="22">
        <v>90000</v>
      </c>
      <c r="BV139" s="22">
        <v>73759.360000000001</v>
      </c>
      <c r="BW139" s="22">
        <v>22751.63</v>
      </c>
      <c r="BX139" s="18">
        <f t="shared" ref="BX139:BX141" si="586">IF(BV139&lt;=0," ",IF(BU139&lt;=0," ",IF(BV139/BU139*100&gt;200,"СВ.200",BV139/BU139)))</f>
        <v>0.81954844444444441</v>
      </c>
      <c r="BY139" s="18" t="str">
        <f>IF(BV139=0," ",IF(BV139/BW139*100&gt;200,"св.200",BV139/BW139))</f>
        <v>св.200</v>
      </c>
      <c r="BZ139" s="22">
        <v>1000</v>
      </c>
      <c r="CA139" s="22">
        <v>102130</v>
      </c>
      <c r="CB139" s="22">
        <v>13600</v>
      </c>
      <c r="CC139" s="18" t="str">
        <f t="shared" ref="CC139:CC141" si="587">IF(CA139&lt;=0," ",IF(BZ139&lt;=0," ",IF(CA139/BZ139*100&gt;200,"СВ.200",CA139/BZ139)))</f>
        <v>СВ.200</v>
      </c>
      <c r="CD139" s="18" t="str">
        <f t="shared" ref="CD139:CD141" si="588">IF(CB139=0," ",IF(CA139/CB139*100&gt;200,"св.200",CA139/CB139))</f>
        <v>св.200</v>
      </c>
      <c r="CE139" s="17">
        <v>0</v>
      </c>
      <c r="CF139" s="17">
        <v>0</v>
      </c>
      <c r="CG139" s="17">
        <v>0</v>
      </c>
      <c r="CH139" s="24" t="str">
        <f t="shared" ref="CH139:CH141" si="589">IF(CF139&lt;=0," ",IF(CE139&lt;=0," ",IF(CF139/CE139*100&gt;200,"СВ.200",CF139/CE139)))</f>
        <v xml:space="preserve"> </v>
      </c>
      <c r="CI139" s="18" t="str">
        <f t="shared" ref="CI139:CI141" si="590">IF(CG139=0," ",IF(CF139/CG139*100&gt;200,"св.200",CF139/CG139))</f>
        <v xml:space="preserve"> </v>
      </c>
      <c r="CJ139" s="22">
        <v>0</v>
      </c>
      <c r="CK139" s="22">
        <v>0</v>
      </c>
      <c r="CL139" s="22"/>
      <c r="CM139" s="18" t="str">
        <f t="shared" ref="CM139:CM141" si="591">IF(CK139&lt;=0," ",IF(CJ139&lt;=0," ",IF(CK139/CJ139*100&gt;200,"СВ.200",CK139/CJ139)))</f>
        <v xml:space="preserve"> </v>
      </c>
      <c r="CN139" s="18" t="str">
        <f t="shared" ref="CN139:CN141" si="592">IF(CL139=0," ",IF(CK139/CL139*100&gt;200,"св.200",CK139/CL139))</f>
        <v xml:space="preserve"> </v>
      </c>
      <c r="CO139" s="22">
        <v>0</v>
      </c>
      <c r="CP139" s="22">
        <v>0</v>
      </c>
      <c r="CQ139" s="22"/>
      <c r="CR139" s="18" t="str">
        <f t="shared" ref="CR139:CR141" si="593">IF(CP139&lt;=0," ",IF(CO139&lt;=0," ",IF(CP139/CO139*100&gt;200,"СВ.200",CP139/CO139)))</f>
        <v xml:space="preserve"> </v>
      </c>
      <c r="CS139" s="18" t="str">
        <f t="shared" ref="CS139:CS141" si="594">IF(CQ139=0," ",IF(CP139/CQ139*100&gt;200,"св.200",CP139/CQ139))</f>
        <v xml:space="preserve"> </v>
      </c>
      <c r="CT139" s="22">
        <v>0</v>
      </c>
      <c r="CU139" s="22">
        <v>0</v>
      </c>
      <c r="CV139" s="22"/>
      <c r="CW139" s="18" t="str">
        <f t="shared" si="558"/>
        <v xml:space="preserve"> </v>
      </c>
      <c r="CX139" s="18" t="str">
        <f t="shared" si="559"/>
        <v xml:space="preserve"> </v>
      </c>
      <c r="CY139" s="22">
        <v>0</v>
      </c>
      <c r="CZ139" s="22">
        <v>0</v>
      </c>
      <c r="DA139" s="22"/>
      <c r="DB139" s="18" t="str">
        <f t="shared" ref="DB139:DB141" si="595">IF(CZ139&lt;=0," ",IF(CY139&lt;=0," ",IF(CZ139/CY139*100&gt;200,"СВ.200",CZ139/CY139)))</f>
        <v xml:space="preserve"> </v>
      </c>
      <c r="DC139" s="18" t="str">
        <f t="shared" ref="DC139:DC141" si="596">IF(DA139=0," ",IF(CZ139/DA139*100&gt;200,"св.200",CZ139/DA139))</f>
        <v xml:space="preserve"> </v>
      </c>
      <c r="DD139" s="22">
        <v>0</v>
      </c>
      <c r="DE139" s="22">
        <v>0</v>
      </c>
      <c r="DF139" s="22"/>
      <c r="DG139" s="18" t="str">
        <f t="shared" ref="DG139:DG141" si="597">IF(DE139&lt;=0," ",IF(DD139&lt;=0," ",IF(DE139/DD139*100&gt;200,"СВ.200",DE139/DD139)))</f>
        <v xml:space="preserve"> </v>
      </c>
      <c r="DH139" s="18" t="str">
        <f t="shared" ref="DH139:DH141" si="598">IF(DF139=0," ",IF(DE139/DF139*100&gt;200,"св.200",DE139/DF139))</f>
        <v xml:space="preserve"> </v>
      </c>
      <c r="DI139" s="22">
        <v>0</v>
      </c>
      <c r="DJ139" s="22"/>
      <c r="DK139" s="18" t="str">
        <f t="shared" si="486"/>
        <v xml:space="preserve"> </v>
      </c>
      <c r="DL139" s="22">
        <v>30736.639999999999</v>
      </c>
      <c r="DM139" s="22">
        <v>30736.639999999999</v>
      </c>
      <c r="DN139" s="22">
        <v>275645.61</v>
      </c>
      <c r="DO139" s="18">
        <f t="shared" ref="DO139:DO141" si="599">IF(DM139&lt;=0," ",IF(DL139&lt;=0," ",IF(DM139/DL139*100&gt;200,"СВ.200",DM139/DL139)))</f>
        <v>1</v>
      </c>
      <c r="DP139" s="18">
        <f t="shared" ref="DP139:DP141" si="600">IF(DN139=0," ",IF(DM139/DN139*100&gt;200,"св.200",DM139/DN139))</f>
        <v>0.11150781614116764</v>
      </c>
      <c r="DQ139" s="38">
        <v>43760</v>
      </c>
      <c r="DR139" s="38">
        <v>43760</v>
      </c>
      <c r="DS139" s="22">
        <v>24251.040000000001</v>
      </c>
      <c r="DT139" s="18">
        <f t="shared" si="384"/>
        <v>1</v>
      </c>
      <c r="DU139" s="18">
        <f t="shared" si="561"/>
        <v>1.804458695379662</v>
      </c>
    </row>
    <row r="140" spans="1:125" s="13" customFormat="1" ht="15.75" customHeight="1" outlineLevel="1" x14ac:dyDescent="0.25">
      <c r="A140" s="12">
        <v>115</v>
      </c>
      <c r="B140" s="6" t="s">
        <v>110</v>
      </c>
      <c r="C140" s="17">
        <v>588865.92000000004</v>
      </c>
      <c r="D140" s="17">
        <v>606363.92000000004</v>
      </c>
      <c r="E140" s="17">
        <v>552858.94000000006</v>
      </c>
      <c r="F140" s="18">
        <f t="shared" si="551"/>
        <v>1.0297147438928034</v>
      </c>
      <c r="G140" s="18">
        <f t="shared" si="550"/>
        <v>1.096778718998376</v>
      </c>
      <c r="H140" s="11">
        <v>571878.43999999994</v>
      </c>
      <c r="I140" s="11">
        <v>589376.44000000006</v>
      </c>
      <c r="J140" s="11">
        <v>539893.65</v>
      </c>
      <c r="K140" s="18">
        <f t="shared" si="447"/>
        <v>1.030597411575789</v>
      </c>
      <c r="L140" s="18">
        <f t="shared" si="563"/>
        <v>1.0916528468152942</v>
      </c>
      <c r="M140" s="22">
        <v>120096.54</v>
      </c>
      <c r="N140" s="22">
        <v>131794.01</v>
      </c>
      <c r="O140" s="22">
        <v>111186.87</v>
      </c>
      <c r="P140" s="18">
        <f>IF(N140&lt;=0," ",IF(M140&lt;=0," ",IF(N140/M140*100&gt;200,"СВ.200",N140/M140)))</f>
        <v>1.0974005579178219</v>
      </c>
      <c r="Q140" s="18">
        <f>IF(O140=0," ",IF(N140/O140*100&gt;200,"св.200",N140/O140))</f>
        <v>1.1853378910657348</v>
      </c>
      <c r="R140" s="22">
        <v>0</v>
      </c>
      <c r="S140" s="22">
        <v>0</v>
      </c>
      <c r="T140" s="22">
        <v>0</v>
      </c>
      <c r="U140" s="18" t="str">
        <f t="shared" si="564"/>
        <v xml:space="preserve"> </v>
      </c>
      <c r="V140" s="18" t="str">
        <f t="shared" si="565"/>
        <v xml:space="preserve"> </v>
      </c>
      <c r="W140" s="22">
        <v>2181.9</v>
      </c>
      <c r="X140" s="22">
        <v>2181.9</v>
      </c>
      <c r="Y140" s="22"/>
      <c r="Z140" s="18">
        <f t="shared" si="566"/>
        <v>1</v>
      </c>
      <c r="AA140" s="18" t="str">
        <f t="shared" si="567"/>
        <v xml:space="preserve"> </v>
      </c>
      <c r="AB140" s="22">
        <v>60000</v>
      </c>
      <c r="AC140" s="22">
        <v>62229.69</v>
      </c>
      <c r="AD140" s="22">
        <v>58731.78</v>
      </c>
      <c r="AE140" s="18">
        <f t="shared" si="568"/>
        <v>1.0371615000000001</v>
      </c>
      <c r="AF140" s="18">
        <f t="shared" si="569"/>
        <v>1.0595573640029299</v>
      </c>
      <c r="AG140" s="22">
        <v>389600</v>
      </c>
      <c r="AH140" s="22">
        <v>393170.84</v>
      </c>
      <c r="AI140" s="22">
        <v>369975</v>
      </c>
      <c r="AJ140" s="18">
        <f t="shared" si="570"/>
        <v>1.0091654004106776</v>
      </c>
      <c r="AK140" s="18">
        <f t="shared" si="571"/>
        <v>1.0626956956551119</v>
      </c>
      <c r="AL140" s="22">
        <v>0</v>
      </c>
      <c r="AM140" s="22">
        <v>0</v>
      </c>
      <c r="AN140" s="22">
        <v>0</v>
      </c>
      <c r="AO140" s="18" t="str">
        <f t="shared" si="572"/>
        <v xml:space="preserve"> </v>
      </c>
      <c r="AP140" s="18" t="str">
        <f t="shared" si="573"/>
        <v xml:space="preserve"> </v>
      </c>
      <c r="AQ140" s="7">
        <v>16987.48</v>
      </c>
      <c r="AR140" s="7">
        <v>16987.48</v>
      </c>
      <c r="AS140" s="7">
        <v>12965.289999999999</v>
      </c>
      <c r="AT140" s="18">
        <f t="shared" si="574"/>
        <v>1</v>
      </c>
      <c r="AU140" s="18">
        <f t="shared" si="575"/>
        <v>1.3102275382964825</v>
      </c>
      <c r="AV140" s="22">
        <v>0</v>
      </c>
      <c r="AW140" s="22">
        <v>0</v>
      </c>
      <c r="AX140" s="22">
        <v>0</v>
      </c>
      <c r="AY140" s="18" t="str">
        <f t="shared" si="576"/>
        <v xml:space="preserve"> </v>
      </c>
      <c r="AZ140" s="18" t="str">
        <f t="shared" si="577"/>
        <v xml:space="preserve"> </v>
      </c>
      <c r="BA140" s="22">
        <v>0</v>
      </c>
      <c r="BB140" s="22">
        <v>0</v>
      </c>
      <c r="BC140" s="22"/>
      <c r="BD140" s="18" t="str">
        <f t="shared" si="578"/>
        <v xml:space="preserve"> </v>
      </c>
      <c r="BE140" s="18" t="str">
        <f t="shared" si="579"/>
        <v xml:space="preserve"> </v>
      </c>
      <c r="BF140" s="22">
        <v>0</v>
      </c>
      <c r="BG140" s="22">
        <v>0</v>
      </c>
      <c r="BH140" s="22"/>
      <c r="BI140" s="18" t="str">
        <f t="shared" si="580"/>
        <v xml:space="preserve"> </v>
      </c>
      <c r="BJ140" s="18" t="str">
        <f>IF(BG140=0," ",IF(BG140/BH140*100&gt;200,"св.200",BG140/BH140))</f>
        <v xml:space="preserve"> </v>
      </c>
      <c r="BK140" s="22">
        <v>0</v>
      </c>
      <c r="BL140" s="22">
        <v>0</v>
      </c>
      <c r="BM140" s="22"/>
      <c r="BN140" s="18" t="str">
        <f t="shared" si="582"/>
        <v xml:space="preserve"> </v>
      </c>
      <c r="BO140" s="18" t="str">
        <f t="shared" si="583"/>
        <v xml:space="preserve"> </v>
      </c>
      <c r="BP140" s="22">
        <v>0</v>
      </c>
      <c r="BQ140" s="22">
        <v>0</v>
      </c>
      <c r="BR140" s="22"/>
      <c r="BS140" s="18" t="str">
        <f t="shared" si="584"/>
        <v xml:space="preserve"> </v>
      </c>
      <c r="BT140" s="18" t="str">
        <f t="shared" si="585"/>
        <v xml:space="preserve"> </v>
      </c>
      <c r="BU140" s="22">
        <v>3787.5</v>
      </c>
      <c r="BV140" s="22">
        <v>3787.5</v>
      </c>
      <c r="BW140" s="22">
        <v>0.13</v>
      </c>
      <c r="BX140" s="18">
        <f t="shared" si="586"/>
        <v>1</v>
      </c>
      <c r="BY140" s="18" t="str">
        <f t="shared" ref="BY140:BY141" si="601">IF(BW140=0," ",IF(BV140/BW140*100&gt;200,"св.200",BV140/BW140))</f>
        <v>св.200</v>
      </c>
      <c r="BZ140" s="22">
        <v>0</v>
      </c>
      <c r="CA140" s="22">
        <v>0</v>
      </c>
      <c r="CB140" s="22"/>
      <c r="CC140" s="18" t="str">
        <f t="shared" si="587"/>
        <v xml:space="preserve"> </v>
      </c>
      <c r="CD140" s="18" t="str">
        <f t="shared" si="588"/>
        <v xml:space="preserve"> </v>
      </c>
      <c r="CE140" s="17">
        <v>0</v>
      </c>
      <c r="CF140" s="17">
        <v>0</v>
      </c>
      <c r="CG140" s="17">
        <v>0</v>
      </c>
      <c r="CH140" s="24" t="str">
        <f t="shared" si="589"/>
        <v xml:space="preserve"> </v>
      </c>
      <c r="CI140" s="18" t="str">
        <f t="shared" si="590"/>
        <v xml:space="preserve"> </v>
      </c>
      <c r="CJ140" s="22">
        <v>0</v>
      </c>
      <c r="CK140" s="22">
        <v>0</v>
      </c>
      <c r="CL140" s="22"/>
      <c r="CM140" s="18" t="str">
        <f t="shared" si="591"/>
        <v xml:space="preserve"> </v>
      </c>
      <c r="CN140" s="18" t="str">
        <f t="shared" si="592"/>
        <v xml:space="preserve"> </v>
      </c>
      <c r="CO140" s="22">
        <v>0</v>
      </c>
      <c r="CP140" s="22">
        <v>0</v>
      </c>
      <c r="CQ140" s="22"/>
      <c r="CR140" s="18" t="str">
        <f t="shared" si="593"/>
        <v xml:space="preserve"> </v>
      </c>
      <c r="CS140" s="18" t="str">
        <f t="shared" si="594"/>
        <v xml:space="preserve"> </v>
      </c>
      <c r="CT140" s="22">
        <v>0</v>
      </c>
      <c r="CU140" s="22">
        <v>0</v>
      </c>
      <c r="CV140" s="22"/>
      <c r="CW140" s="18" t="str">
        <f t="shared" si="558"/>
        <v xml:space="preserve"> </v>
      </c>
      <c r="CX140" s="18" t="str">
        <f t="shared" si="559"/>
        <v xml:space="preserve"> </v>
      </c>
      <c r="CY140" s="22">
        <v>0</v>
      </c>
      <c r="CZ140" s="22">
        <v>0</v>
      </c>
      <c r="DA140" s="22"/>
      <c r="DB140" s="18" t="str">
        <f t="shared" si="595"/>
        <v xml:space="preserve"> </v>
      </c>
      <c r="DC140" s="18" t="str">
        <f t="shared" si="596"/>
        <v xml:space="preserve"> </v>
      </c>
      <c r="DD140" s="22">
        <v>0</v>
      </c>
      <c r="DE140" s="22">
        <v>0</v>
      </c>
      <c r="DF140" s="22"/>
      <c r="DG140" s="18" t="str">
        <f t="shared" si="597"/>
        <v xml:space="preserve"> </v>
      </c>
      <c r="DH140" s="18" t="str">
        <f t="shared" si="598"/>
        <v xml:space="preserve"> </v>
      </c>
      <c r="DI140" s="22">
        <v>0</v>
      </c>
      <c r="DJ140" s="22"/>
      <c r="DK140" s="18" t="str">
        <f t="shared" si="486"/>
        <v xml:space="preserve"> </v>
      </c>
      <c r="DL140" s="22">
        <v>0</v>
      </c>
      <c r="DM140" s="22">
        <v>0</v>
      </c>
      <c r="DN140" s="22"/>
      <c r="DO140" s="18" t="str">
        <f t="shared" si="599"/>
        <v xml:space="preserve"> </v>
      </c>
      <c r="DP140" s="18" t="str">
        <f t="shared" si="600"/>
        <v xml:space="preserve"> </v>
      </c>
      <c r="DQ140" s="38">
        <v>13199.98</v>
      </c>
      <c r="DR140" s="38">
        <v>13199.98</v>
      </c>
      <c r="DS140" s="22">
        <v>12965.16</v>
      </c>
      <c r="DT140" s="18">
        <f t="shared" si="384"/>
        <v>1</v>
      </c>
      <c r="DU140" s="18">
        <f t="shared" si="561"/>
        <v>1.0181116160541019</v>
      </c>
    </row>
    <row r="141" spans="1:125" s="13" customFormat="1" ht="15.75" customHeight="1" outlineLevel="1" x14ac:dyDescent="0.25">
      <c r="A141" s="12">
        <v>116</v>
      </c>
      <c r="B141" s="6" t="s">
        <v>2</v>
      </c>
      <c r="C141" s="17">
        <v>2321038.77</v>
      </c>
      <c r="D141" s="17">
        <v>2327738.12</v>
      </c>
      <c r="E141" s="17">
        <v>2062683.6800000002</v>
      </c>
      <c r="F141" s="18">
        <f t="shared" si="551"/>
        <v>1.0028863585074885</v>
      </c>
      <c r="G141" s="18">
        <f t="shared" si="550"/>
        <v>1.1284997998335837</v>
      </c>
      <c r="H141" s="11">
        <v>2110522.91</v>
      </c>
      <c r="I141" s="11">
        <v>2117222.2599999998</v>
      </c>
      <c r="J141" s="11">
        <v>1877054.2800000003</v>
      </c>
      <c r="K141" s="18">
        <f t="shared" si="447"/>
        <v>1.0031742607333267</v>
      </c>
      <c r="L141" s="18">
        <f t="shared" si="563"/>
        <v>1.1279494059170199</v>
      </c>
      <c r="M141" s="22">
        <v>1074270.93</v>
      </c>
      <c r="N141" s="22">
        <v>1080795.1299999999</v>
      </c>
      <c r="O141" s="22">
        <v>933568.49</v>
      </c>
      <c r="P141" s="18">
        <f>IF(N141&lt;=0," ",IF(M141&lt;=0," ",IF(N141/M141*100&gt;200,"СВ.200",N141/M141)))</f>
        <v>1.0060731420890259</v>
      </c>
      <c r="Q141" s="18">
        <f>IF(O141=0," ",IF(N141/O141*100&gt;200,"св.200",N141/O141))</f>
        <v>1.1577030947134901</v>
      </c>
      <c r="R141" s="22">
        <v>0</v>
      </c>
      <c r="S141" s="22">
        <v>0</v>
      </c>
      <c r="T141" s="22">
        <v>0</v>
      </c>
      <c r="U141" s="18" t="str">
        <f t="shared" si="564"/>
        <v xml:space="preserve"> </v>
      </c>
      <c r="V141" s="18" t="str">
        <f t="shared" si="565"/>
        <v xml:space="preserve"> </v>
      </c>
      <c r="W141" s="22">
        <v>583.5</v>
      </c>
      <c r="X141" s="22">
        <v>583.5</v>
      </c>
      <c r="Y141" s="22">
        <v>7202.81</v>
      </c>
      <c r="Z141" s="18">
        <f t="shared" si="566"/>
        <v>1</v>
      </c>
      <c r="AA141" s="18">
        <f>IF(X141=0," ",IF(X141/Y141*100&gt;200,"св.200",X141/Y141))</f>
        <v>8.1010050244279652E-2</v>
      </c>
      <c r="AB141" s="22">
        <v>131852.12</v>
      </c>
      <c r="AC141" s="22">
        <v>131989.12</v>
      </c>
      <c r="AD141" s="22">
        <v>136850.64000000001</v>
      </c>
      <c r="AE141" s="18">
        <f t="shared" si="568"/>
        <v>1.0010390428307105</v>
      </c>
      <c r="AF141" s="18">
        <f>IF(AD141&lt;=0," ",IF(AC141/AD141*100&gt;200,"св.200",AC141/AD141))</f>
        <v>0.96447572331411813</v>
      </c>
      <c r="AG141" s="22">
        <v>903816.36</v>
      </c>
      <c r="AH141" s="22">
        <v>903854.51</v>
      </c>
      <c r="AI141" s="22">
        <v>799432.34</v>
      </c>
      <c r="AJ141" s="18">
        <f t="shared" si="570"/>
        <v>1.0000422099020203</v>
      </c>
      <c r="AK141" s="18">
        <f t="shared" si="571"/>
        <v>1.1306203974685338</v>
      </c>
      <c r="AL141" s="22">
        <v>0</v>
      </c>
      <c r="AM141" s="22">
        <v>0</v>
      </c>
      <c r="AN141" s="22">
        <v>0</v>
      </c>
      <c r="AO141" s="18" t="str">
        <f t="shared" si="572"/>
        <v xml:space="preserve"> </v>
      </c>
      <c r="AP141" s="18" t="str">
        <f t="shared" si="573"/>
        <v xml:space="preserve"> </v>
      </c>
      <c r="AQ141" s="7">
        <v>210515.86</v>
      </c>
      <c r="AR141" s="7">
        <v>210515.86</v>
      </c>
      <c r="AS141" s="7">
        <v>185629.4</v>
      </c>
      <c r="AT141" s="18">
        <f t="shared" si="574"/>
        <v>1</v>
      </c>
      <c r="AU141" s="18">
        <f t="shared" si="575"/>
        <v>1.1340652935364763</v>
      </c>
      <c r="AV141" s="22">
        <v>0</v>
      </c>
      <c r="AW141" s="22">
        <v>0</v>
      </c>
      <c r="AX141" s="22">
        <v>0</v>
      </c>
      <c r="AY141" s="18" t="str">
        <f t="shared" si="576"/>
        <v xml:space="preserve"> </v>
      </c>
      <c r="AZ141" s="18" t="str">
        <f t="shared" si="577"/>
        <v xml:space="preserve"> </v>
      </c>
      <c r="BA141" s="22">
        <v>180375.86</v>
      </c>
      <c r="BB141" s="22">
        <v>180375.86</v>
      </c>
      <c r="BC141" s="22">
        <v>115549.4</v>
      </c>
      <c r="BD141" s="18">
        <f t="shared" si="578"/>
        <v>1</v>
      </c>
      <c r="BE141" s="18">
        <f t="shared" si="579"/>
        <v>1.5610280970736325</v>
      </c>
      <c r="BF141" s="22">
        <v>9240</v>
      </c>
      <c r="BG141" s="22">
        <v>9240</v>
      </c>
      <c r="BH141" s="22">
        <v>10080</v>
      </c>
      <c r="BI141" s="18">
        <f t="shared" si="580"/>
        <v>1</v>
      </c>
      <c r="BJ141" s="18">
        <f t="shared" si="581"/>
        <v>0.91666666666666663</v>
      </c>
      <c r="BK141" s="22">
        <v>0</v>
      </c>
      <c r="BL141" s="22">
        <v>0</v>
      </c>
      <c r="BM141" s="22"/>
      <c r="BN141" s="18" t="str">
        <f t="shared" si="582"/>
        <v xml:space="preserve"> </v>
      </c>
      <c r="BO141" s="18" t="str">
        <f t="shared" si="583"/>
        <v xml:space="preserve"> </v>
      </c>
      <c r="BP141" s="22">
        <v>0</v>
      </c>
      <c r="BQ141" s="22">
        <v>0</v>
      </c>
      <c r="BR141" s="22"/>
      <c r="BS141" s="18" t="str">
        <f t="shared" si="584"/>
        <v xml:space="preserve"> </v>
      </c>
      <c r="BT141" s="18" t="str">
        <f t="shared" si="585"/>
        <v xml:space="preserve"> </v>
      </c>
      <c r="BU141" s="22">
        <v>20900</v>
      </c>
      <c r="BV141" s="22">
        <v>20900</v>
      </c>
      <c r="BW141" s="22">
        <v>60000</v>
      </c>
      <c r="BX141" s="18">
        <f t="shared" si="586"/>
        <v>1</v>
      </c>
      <c r="BY141" s="18">
        <f t="shared" si="601"/>
        <v>0.34833333333333333</v>
      </c>
      <c r="BZ141" s="22">
        <v>0</v>
      </c>
      <c r="CA141" s="22">
        <v>0</v>
      </c>
      <c r="CB141" s="22"/>
      <c r="CC141" s="18" t="str">
        <f t="shared" si="587"/>
        <v xml:space="preserve"> </v>
      </c>
      <c r="CD141" s="18" t="str">
        <f t="shared" si="588"/>
        <v xml:space="preserve"> </v>
      </c>
      <c r="CE141" s="17">
        <v>0</v>
      </c>
      <c r="CF141" s="17">
        <v>0</v>
      </c>
      <c r="CG141" s="17">
        <v>0</v>
      </c>
      <c r="CH141" s="24" t="str">
        <f t="shared" si="589"/>
        <v xml:space="preserve"> </v>
      </c>
      <c r="CI141" s="18" t="str">
        <f t="shared" si="590"/>
        <v xml:space="preserve"> </v>
      </c>
      <c r="CJ141" s="22">
        <v>0</v>
      </c>
      <c r="CK141" s="22">
        <v>0</v>
      </c>
      <c r="CL141" s="22"/>
      <c r="CM141" s="18" t="str">
        <f t="shared" si="591"/>
        <v xml:space="preserve"> </v>
      </c>
      <c r="CN141" s="18" t="str">
        <f t="shared" si="592"/>
        <v xml:space="preserve"> </v>
      </c>
      <c r="CO141" s="22">
        <v>0</v>
      </c>
      <c r="CP141" s="22">
        <v>0</v>
      </c>
      <c r="CQ141" s="22"/>
      <c r="CR141" s="18" t="str">
        <f t="shared" si="593"/>
        <v xml:space="preserve"> </v>
      </c>
      <c r="CS141" s="18" t="str">
        <f t="shared" si="594"/>
        <v xml:space="preserve"> </v>
      </c>
      <c r="CT141" s="22">
        <v>0</v>
      </c>
      <c r="CU141" s="22">
        <v>0</v>
      </c>
      <c r="CV141" s="22"/>
      <c r="CW141" s="18" t="str">
        <f t="shared" si="558"/>
        <v xml:space="preserve"> </v>
      </c>
      <c r="CX141" s="18" t="str">
        <f t="shared" si="559"/>
        <v xml:space="preserve"> </v>
      </c>
      <c r="CY141" s="22">
        <v>0</v>
      </c>
      <c r="CZ141" s="22">
        <v>0</v>
      </c>
      <c r="DA141" s="22"/>
      <c r="DB141" s="18" t="str">
        <f t="shared" si="595"/>
        <v xml:space="preserve"> </v>
      </c>
      <c r="DC141" s="18" t="str">
        <f t="shared" si="596"/>
        <v xml:space="preserve"> </v>
      </c>
      <c r="DD141" s="22">
        <v>0</v>
      </c>
      <c r="DE141" s="22">
        <v>0</v>
      </c>
      <c r="DF141" s="22"/>
      <c r="DG141" s="18" t="str">
        <f t="shared" si="597"/>
        <v xml:space="preserve"> </v>
      </c>
      <c r="DH141" s="18" t="str">
        <f t="shared" si="598"/>
        <v xml:space="preserve"> </v>
      </c>
      <c r="DI141" s="22">
        <v>0</v>
      </c>
      <c r="DJ141" s="22"/>
      <c r="DK141" s="18" t="str">
        <f t="shared" si="486"/>
        <v xml:space="preserve"> </v>
      </c>
      <c r="DL141" s="22">
        <v>0</v>
      </c>
      <c r="DM141" s="22">
        <v>0</v>
      </c>
      <c r="DN141" s="22"/>
      <c r="DO141" s="18" t="str">
        <f t="shared" si="599"/>
        <v xml:space="preserve"> </v>
      </c>
      <c r="DP141" s="18" t="str">
        <f t="shared" si="600"/>
        <v xml:space="preserve"> </v>
      </c>
      <c r="DQ141" s="38">
        <v>0</v>
      </c>
      <c r="DR141" s="38">
        <v>0</v>
      </c>
      <c r="DS141" s="22"/>
      <c r="DT141" s="18" t="str">
        <f t="shared" si="384"/>
        <v xml:space="preserve"> </v>
      </c>
      <c r="DU141" s="18" t="str">
        <f t="shared" si="561"/>
        <v xml:space="preserve"> </v>
      </c>
    </row>
    <row r="142" spans="1:125" s="54" customFormat="1" ht="15.75" x14ac:dyDescent="0.2">
      <c r="A142" s="60"/>
      <c r="B142" s="61" t="s">
        <v>156</v>
      </c>
      <c r="C142" s="52">
        <f>C137+C130+C121+C114+C107+C100+C95+C89+C83+C79+C74+C68+C62+C55+C47+C41+C29+C23+C17+C10+C5</f>
        <v>1405101990.7199998</v>
      </c>
      <c r="D142" s="52">
        <f>D137+D130+D121+D114+D107+D100+D95+D89+D83+D79+D74+D68+D62+D55+D47+D41+D29+D23+D17+D10+D5</f>
        <v>1477400740</v>
      </c>
      <c r="E142" s="52">
        <f>E137+E130+E121+E114+E107+E100+E95+E89+E83+E79+E74+E68+E62+E55+E47+E41+E29+E23+E17+E10+E5</f>
        <v>1271784237.6700003</v>
      </c>
      <c r="F142" s="51">
        <f t="shared" si="551"/>
        <v>1.0514544493976221</v>
      </c>
      <c r="G142" s="51">
        <f t="shared" si="550"/>
        <v>1.1616756177971697</v>
      </c>
      <c r="H142" s="58">
        <f>H137+H130+H121+H114+H100+H95+H89+H83+H79+H74+H68+H62+H55+H47+H41+H29+H23+H17+H10+H5+H107</f>
        <v>1269665763.9299998</v>
      </c>
      <c r="I142" s="58">
        <f>I137+I130+I121+I114+I100+I95+I89+I83+I79+I74+I68+I62+I55+I47+I41+I29+I23+I17+I10+I5+I107</f>
        <v>1341170758.53</v>
      </c>
      <c r="J142" s="58">
        <v>1184690571.5</v>
      </c>
      <c r="K142" s="51">
        <f t="shared" si="447"/>
        <v>1.0563179670046947</v>
      </c>
      <c r="L142" s="51">
        <f t="shared" si="459"/>
        <v>1.1320852809960933</v>
      </c>
      <c r="M142" s="58">
        <f>M5+M10+M17+M23+M29+M41+M47+M55+M62+M68+M74+M79+M83+M89+M95+M100+M107+M114+M121+M130+M137</f>
        <v>952938259.76999986</v>
      </c>
      <c r="N142" s="58">
        <f>N5+N10+N17+N23+N29+N41+N47+N55+N62+N68+N74+N79+N83+N89+N95+N100+N107+N114+N121+N130+N137</f>
        <v>1011161274.73</v>
      </c>
      <c r="O142" s="58">
        <v>874827076.38999999</v>
      </c>
      <c r="P142" s="51">
        <f t="shared" si="448"/>
        <v>1.0610984125813701</v>
      </c>
      <c r="Q142" s="51">
        <f t="shared" si="460"/>
        <v>1.1558413108366365</v>
      </c>
      <c r="R142" s="58">
        <f>R5+R10+R17+R23+R29+R41+R47+R55+R62+R68+R74+R79+R83+R89+R95+R100+R107+R114+R121+R130+R137</f>
        <v>41725114.829999998</v>
      </c>
      <c r="S142" s="58">
        <f>S5+S10+S17+S23+S29+S41+S47+S55+S62+S68+S74+S79+S83+S89+S95+S100+S107+S114+S121+S130+S137</f>
        <v>46169481.860000007</v>
      </c>
      <c r="T142" s="58">
        <f>T5+T10+T17+T23+T29+T41+T47+T55+T62+T68+T74+T79+T83+T89+T95+T100+T107+T114+T121+T130+T137</f>
        <v>39126210.879999995</v>
      </c>
      <c r="U142" s="51">
        <f t="shared" si="449"/>
        <v>1.1065153936210272</v>
      </c>
      <c r="V142" s="51">
        <f t="shared" si="484"/>
        <v>1.180014134299938</v>
      </c>
      <c r="W142" s="58">
        <f>W5+W10+W17+W23+W29+W41+W47+W55+W62+W68+W74+W79+W83+W89+W95+W100+W107+W114+W121+W130+W137</f>
        <v>5230671.3100000005</v>
      </c>
      <c r="X142" s="58">
        <f>X5+X10+X17+X23+X29+X41+X47+X55+X62+X68+X74+X79+X83+X89+X95+X100+X107+X114+X121+X130+X137</f>
        <v>5345896.7300000004</v>
      </c>
      <c r="Y142" s="58">
        <v>5386193.2400000012</v>
      </c>
      <c r="Z142" s="51">
        <f t="shared" si="461"/>
        <v>1.0220288015000507</v>
      </c>
      <c r="AA142" s="51">
        <f t="shared" si="480"/>
        <v>0.99251855471861961</v>
      </c>
      <c r="AB142" s="58">
        <f>AB5+AB10+AB17+AB23+AB29+AB41+AB47+AB55+AB62+AB68+AB74+AB79+AB83+AB89+AB95+AB100+AB107+AB114+AB121+AB130+AB137</f>
        <v>54470701.609999992</v>
      </c>
      <c r="AC142" s="58">
        <f>AC5+AC10+AC17+AC23+AC29+AC41+AC47+AC55+AC62+AC68+AC74+AC79+AC83+AC89+AC95+AC100+AC107+AC114+AC121+AC130+AC137</f>
        <v>57422556.210000008</v>
      </c>
      <c r="AD142" s="58">
        <f>AD5+AD10+AD17+AD23+AD29+AD41+AD47+AD55+AD62+AD68+AD74+AD79+AD83+AD89+AD95+AD100+AD107+AD114+AD121+AD130+AD137</f>
        <v>51733141.199999996</v>
      </c>
      <c r="AE142" s="51">
        <f t="shared" si="450"/>
        <v>1.0541916023247642</v>
      </c>
      <c r="AF142" s="51">
        <f t="shared" si="485"/>
        <v>1.1099762140482592</v>
      </c>
      <c r="AG142" s="58">
        <f>AG5+AG10+AG17+AG23+AG29+AG41+AG47+AG55+AG62+AG68+AG74+AG79+AG83+AG89+AG95+AG100+AG107+AG114+AG121+AG130+AG137</f>
        <v>215031868</v>
      </c>
      <c r="AH142" s="58">
        <f>AH5+AH10+AH17+AH23+AH29+AH41+AH47+AH55+AH62+AH68+AH74+AH79+AH83+AH89+AH95+AH100+AH107+AH114+AH121+AH130+AH137</f>
        <v>220879814.54999998</v>
      </c>
      <c r="AI142" s="58">
        <f>AI5+AI10+AI17+AI23+AI29+AI41+AI47+AI55+AI62+AI68+AI74+AI79+AI83+AI89+AI95+AI100+AI107+AI114+AI121+AI130+AI137</f>
        <v>213321382.24999994</v>
      </c>
      <c r="AJ142" s="51">
        <f t="shared" si="451"/>
        <v>1.0271957203571331</v>
      </c>
      <c r="AK142" s="51">
        <f t="shared" si="462"/>
        <v>1.0354321363394412</v>
      </c>
      <c r="AL142" s="58">
        <f>AL5+AL10+AL17+AL23+AL29+AL41+AL47+AL55+AL62+AL68+AL74+AL79+AL83+AL89+AL95+AL100+AL107+AL114+AL121+AL130+AL137</f>
        <v>200123</v>
      </c>
      <c r="AM142" s="58">
        <f>AM5+AM10+AM17+AM23+AM29+AM41+AM47+AM55+AM62+AM68+AM74+AM79+AM83+AM89+AM95+AM100+AM107+AM114+AM121+AM130+AM137</f>
        <v>122715</v>
      </c>
      <c r="AN142" s="58">
        <f>AN5+AN10+AN17+AN23+AN29+AN41+AN47+AN55+AN62+AN68+AN74+AN79+AN83+AN89+AN95+AN100+AN107+AN114+AN121+AN130+AN137</f>
        <v>227199</v>
      </c>
      <c r="AO142" s="51">
        <f t="shared" si="438"/>
        <v>0.61319788330176939</v>
      </c>
      <c r="AP142" s="51">
        <f t="shared" si="463"/>
        <v>0.54012121532225055</v>
      </c>
      <c r="AQ142" s="52">
        <f>AQ5+AQ10+AQ17+AQ23+AQ29+AQ41+AQ47+AQ55+AQ62+AQ68+AQ74+AQ79+AQ83+AQ89+AQ95+AQ100+AQ107+AQ114+AQ121+AQ130+AQ137</f>
        <v>135436226.79000002</v>
      </c>
      <c r="AR142" s="52">
        <f>AR5+AR10+AR17+AR23+AR29+AR41+AR47+AR55+AR62+AR68+AR74+AR79+AR83+AR89+AR95+AR100+AR107+AR114+AR121+AR130+AR137</f>
        <v>136225069.46999997</v>
      </c>
      <c r="AS142" s="52">
        <v>87098578.170000002</v>
      </c>
      <c r="AT142" s="51">
        <f t="shared" si="452"/>
        <v>1.0058244584827594</v>
      </c>
      <c r="AU142" s="51">
        <f t="shared" si="464"/>
        <v>1.5640332176733622</v>
      </c>
      <c r="AV142" s="58">
        <f>AV5+AV10+AV17+AV23+AV29+AV41+AV47+AV55+AV62+AV68+AV74+AV79+AV83+AV89+AV95+AV100+AV107+AV114+AV121+AV130+AV137</f>
        <v>18417081.530000001</v>
      </c>
      <c r="AW142" s="58">
        <f>AW5+AW10+AW17+AW23+AW29+AW41+AW47+AW55+AW62+AW68+AW74+AW79+AW83+AW89+AW95+AW100+AW107+AW114+AW121+AW130+AW137</f>
        <v>19726654.5</v>
      </c>
      <c r="AX142" s="58">
        <v>20705213.720000003</v>
      </c>
      <c r="AY142" s="51">
        <f t="shared" si="453"/>
        <v>1.0711064327899513</v>
      </c>
      <c r="AZ142" s="51">
        <f t="shared" si="465"/>
        <v>0.95273851150569033</v>
      </c>
      <c r="BA142" s="58">
        <f>BA5+BA10+BA17+BA23+BA29+BA41+BA47+BA55+BA62+BA68+BA74+BA79+BA83+BA89+BA95+BA100+BA107+BA114+BA121+BA130+BA137</f>
        <v>8349578.4000000013</v>
      </c>
      <c r="BB142" s="58">
        <f>BB5+BB10+BB17+BB23+BB29+BB41+BB47+BB55+BB62+BB68+BB74+BB79+BB83+BB89+BB95+BB100+BB107+BB114+BB121+BB130+BB137</f>
        <v>8771576.9400000013</v>
      </c>
      <c r="BC142" s="58">
        <v>3334732.48</v>
      </c>
      <c r="BD142" s="51">
        <f t="shared" si="466"/>
        <v>1.0505412991870344</v>
      </c>
      <c r="BE142" s="51" t="str">
        <f t="shared" si="467"/>
        <v>св.200</v>
      </c>
      <c r="BF142" s="58">
        <f>BF5+BF10+BF17+BF23+BF29+BF41+BF47+BF55+BF62+BF68+BF74+BF79+BF83+BF89+BF95+BF100+BF107+BF114+BF121+BF130+BF137</f>
        <v>6833542.9900000002</v>
      </c>
      <c r="BG142" s="58">
        <f>BG5+BG10+BG17+BG23+BG29+BG41+BG47+BG55+BG62+BG68+BG74+BG79+BG83+BG89+BG95+BG100+BG107+BG114+BG121+BG130+BG137</f>
        <v>7256377.29</v>
      </c>
      <c r="BH142" s="58">
        <v>7785461.1399999987</v>
      </c>
      <c r="BI142" s="51">
        <f t="shared" si="454"/>
        <v>1.0618762917887197</v>
      </c>
      <c r="BJ142" s="51">
        <f t="shared" si="468"/>
        <v>0.9320420665538125</v>
      </c>
      <c r="BK142" s="58">
        <f>BK5+BK10+BK17+BK23+BK29+BK41+BK47+BK55+BK62+BK68+BK74+BK79+BK83+BK89+BK95+BK100+BK107+BK114+BK121+BK130+BK137</f>
        <v>1550543.52</v>
      </c>
      <c r="BL142" s="58">
        <f>BL5+BL10+BL17+BL23+BL29+BL41+BL47+BL55+BL62+BL68+BL74+BL79+BL83+BL89+BL95+BL100+BL107+BL114+BL121+BL130+BL137</f>
        <v>1402163.44</v>
      </c>
      <c r="BM142" s="58">
        <v>1724344.51</v>
      </c>
      <c r="BN142" s="51">
        <f t="shared" si="435"/>
        <v>0.90430447253747503</v>
      </c>
      <c r="BO142" s="51">
        <f t="shared" si="469"/>
        <v>0.81315736609965483</v>
      </c>
      <c r="BP142" s="58">
        <f>BP5+BP10+BP17+BP23+BP29+BP41+BP47+BP55+BP62+BP68+BP74+BP79+BP83+BP89+BP95+BP100+BP107+BP114+BP121+BP130+BP137</f>
        <v>14213700.660000002</v>
      </c>
      <c r="BQ142" s="58">
        <f>BQ5+BQ10+BQ17+BQ23+BQ29+BQ41+BQ47+BQ55+BQ62+BQ68+BQ74+BQ79+BQ83+BQ89+BQ95+BQ100+BQ107+BQ114+BQ121+BQ130+BQ137</f>
        <v>14422875.280000001</v>
      </c>
      <c r="BR142" s="58">
        <v>14393984.039999999</v>
      </c>
      <c r="BS142" s="51">
        <f t="shared" si="455"/>
        <v>1.0147164081335029</v>
      </c>
      <c r="BT142" s="51">
        <f t="shared" si="470"/>
        <v>1.0020071746585042</v>
      </c>
      <c r="BU142" s="58">
        <f>BU5+BU10+BU17+BU23+BU29+BU41+BU47+BU55+BU62+BU68+BU74+BU79+BU83+BU89+BU95+BU100+BU107+BU114+BU121+BU130+BU137</f>
        <v>11333504.379999999</v>
      </c>
      <c r="BV142" s="58">
        <f>BV5+BV10+BV17+BV23+BV29+BV41+BV47+BV55+BV62+BV68+BV74+BV79+BV83+BV89+BV95+BV100+BV107+BV114+BV121+BV130+BV137</f>
        <v>11680814.58</v>
      </c>
      <c r="BW142" s="58">
        <v>11680006.640000001</v>
      </c>
      <c r="BX142" s="51">
        <f t="shared" si="440"/>
        <v>1.030644555148617</v>
      </c>
      <c r="BY142" s="51">
        <f t="shared" si="471"/>
        <v>1.000069172905881</v>
      </c>
      <c r="BZ142" s="58">
        <f>BZ5+BZ10+BZ17+BZ23+BZ29+BZ41+BZ47+BZ55+BZ62+BZ68+BZ74+BZ79+BZ83+BZ89+BZ95+BZ100+BZ107+BZ114+BZ121+BZ130+BZ137</f>
        <v>14950334.100000001</v>
      </c>
      <c r="CA142" s="58">
        <f>CA5+CA10+CA17+CA23+CA29+CA41+CA47+CA55+CA62+CA68+CA74+CA79+CA83+CA89+CA95+CA100+CA107+CA114+CA121+CA130+CA137</f>
        <v>10586744.699999999</v>
      </c>
      <c r="CB142" s="58">
        <v>9148130.2800000012</v>
      </c>
      <c r="CC142" s="51">
        <f t="shared" si="557"/>
        <v>0.70812763308078841</v>
      </c>
      <c r="CD142" s="51">
        <f t="shared" si="472"/>
        <v>1.1572577538762376</v>
      </c>
      <c r="CE142" s="52">
        <f>CE137+CE130+CE121+CE114+CE107+CE100+CE95+CE89+CE83+CE79+CE74+CE68+CE62+CE55+CE47+CE41+CE29+CE23+CE17+CE10+CE5</f>
        <v>29332359.009999998</v>
      </c>
      <c r="CF142" s="52">
        <f>CF137+CF130+CF121+CF114+CF107+CF100+CF95+CF89+CF83+CF79+CF74+CF68+CF62+CF55+CF47+CF41+CF29+CF23+CF17+CF10+CF5</f>
        <v>30638891.16</v>
      </c>
      <c r="CG142" s="52">
        <v>11215201.130000003</v>
      </c>
      <c r="CH142" s="51">
        <f t="shared" si="473"/>
        <v>1.0445423482494054</v>
      </c>
      <c r="CI142" s="51" t="str">
        <f t="shared" si="474"/>
        <v>св.200</v>
      </c>
      <c r="CJ142" s="58">
        <f>CJ5+CJ10+CJ17+CJ23+CJ29+CJ41+CJ47+CJ55+CJ62+CJ68+CJ74+CJ79+CJ83+CJ89+CJ95+CJ100+CJ107+CJ114+CJ121+CJ130+CJ137</f>
        <v>8753920.4699999988</v>
      </c>
      <c r="CK142" s="58">
        <f>CK5+CK10+CK17+CK23+CK29+CK41+CK47+CK55+CK62+CK68+CK74+CK79+CK83+CK89+CK95+CK100+CK107+CK114+CK121+CK130+CK137</f>
        <v>9944159.6499999985</v>
      </c>
      <c r="CL142" s="58">
        <v>3765818.48</v>
      </c>
      <c r="CM142" s="51">
        <f t="shared" si="475"/>
        <v>1.1359664146000632</v>
      </c>
      <c r="CN142" s="51" t="str">
        <f t="shared" si="476"/>
        <v>св.200</v>
      </c>
      <c r="CO142" s="58">
        <f>CO5+CO10+CO17+CO23+CO29+CO41+CO47+CO55+CO62+CO68+CO74+CO79+CO83+CO89+CO95+CO100+CO107+CO114+CO121+CO130+CO137</f>
        <v>20578438.539999999</v>
      </c>
      <c r="CP142" s="58">
        <f>CP5+CP10+CP17+CP23+CP29+CP41+CP47+CP55+CP62+CP68+CP74+CP79+CP83+CP89+CP95+CP100+CP107+CP114+CP121+CP130+CP137</f>
        <v>20694731.509999998</v>
      </c>
      <c r="CQ142" s="58">
        <v>7449382.6500000004</v>
      </c>
      <c r="CR142" s="51">
        <f t="shared" si="477"/>
        <v>1.0056512047682311</v>
      </c>
      <c r="CS142" s="51" t="str">
        <f t="shared" si="478"/>
        <v>св.200</v>
      </c>
      <c r="CT142" s="58">
        <f>CT5+CT10+CT17+CT23+CT29+CT41+CT47+CT55+CT62+CT68+CT74+CT79+CT83+CT89+CT95+CT100+CT107+CT114+CT121+CT130+CT137</f>
        <v>348100</v>
      </c>
      <c r="CU142" s="58">
        <f>CU5+CU10+CU17+CU23+CU29+CU41+CU47+CU55+CU62+CU68+CU74+CU79+CU83+CU89+CU95+CU100+CU107+CU114+CU121+CU130+CU137</f>
        <v>323599.95</v>
      </c>
      <c r="CV142" s="58">
        <v>283192.12</v>
      </c>
      <c r="CW142" s="53">
        <f t="shared" si="558"/>
        <v>0.92961778224648095</v>
      </c>
      <c r="CX142" s="53">
        <f t="shared" si="559"/>
        <v>1.142686985781949</v>
      </c>
      <c r="CY142" s="58">
        <f>CY5+CY10+CY17+CY23+CY29+CY41+CY47+CY55+CY62+CY68+CY74+CY79+CY83+CY89+CY95+CY100+CY107+CY114+CY121+CY130+CY137</f>
        <v>677448</v>
      </c>
      <c r="CZ142" s="58">
        <f>CZ5+CZ10+CZ17+CZ23+CZ29+CZ41+CZ47+CZ55+CZ62+CZ68+CZ74+CZ79+CZ83+CZ89+CZ95+CZ100+CZ107+CZ114+CZ121+CZ130+CZ137</f>
        <v>699170.23</v>
      </c>
      <c r="DA142" s="58">
        <v>474511.13</v>
      </c>
      <c r="DB142" s="51">
        <f t="shared" si="456"/>
        <v>1.0320647931649367</v>
      </c>
      <c r="DC142" s="51">
        <f t="shared" si="479"/>
        <v>1.4734538049718664</v>
      </c>
      <c r="DD142" s="58">
        <f>DD5+DD10+DD17+DD23+DD29+DD41+DD47+DD55+DD62+DD68+DD74+DD79+DD83+DD89+DD95+DD100+DD107+DD114+DD121+DD130+DD137</f>
        <v>20240970.270000003</v>
      </c>
      <c r="DE142" s="58">
        <f>DE5+DE10+DE17+DE23+DE29+DE41+DE47+DE55+DE62+DE68+DE74+DE79+DE83+DE89+DE95+DE100+DE107+DE114+DE121+DE130+DE137</f>
        <v>20963770.399999999</v>
      </c>
      <c r="DF142" s="58">
        <v>2092637.5099999998</v>
      </c>
      <c r="DG142" s="51">
        <f t="shared" si="457"/>
        <v>1.0357097570105762</v>
      </c>
      <c r="DH142" s="51" t="str">
        <f>IF(DE142&lt;=0," ",IF(DE142/DF142*100&gt;200,"св.200",DE142/DF142))</f>
        <v>св.200</v>
      </c>
      <c r="DI142" s="58">
        <f>DI5+DI10+DI17+DI23+DI29+DI41+DI47+DI55+DI62+DI68+DI74+DI79+DI83+DI89+DI95+DI100+DI107+DI114+DI121+DI130+DI137</f>
        <v>110187.53000000003</v>
      </c>
      <c r="DJ142" s="58">
        <f>DJ137+DJ130+DJ121+DJ114+DJ107+DJ100+DJ95+DJ89+DJ83+DJ79+DJ74+DJ68+DJ62+DJ55+DJ47+DJ41+DJ29+DJ23+DJ17+DJ10+DJ5</f>
        <v>42798.77</v>
      </c>
      <c r="DK142" s="51" t="str">
        <f t="shared" si="481"/>
        <v>св.200</v>
      </c>
      <c r="DL142" s="58">
        <f>DL5+DL10+DL17+DL23+DL29+DL41+DL47+DL55+DL62+DL68+DL74+DL79+DL83+DL89+DL95+DL100+DL107+DL114+DL121+DL130+DL137</f>
        <v>5902625.7600000007</v>
      </c>
      <c r="DM142" s="58">
        <f>DM5+DM10+DM17+DM23+DM29+DM41+DM47+DM55+DM62+DM68+DM74+DM79+DM83+DM89+DM95+DM100+DM107+DM114+DM121+DM130+DM137</f>
        <v>6385111.5900000008</v>
      </c>
      <c r="DN142" s="58">
        <v>1891022.0899999999</v>
      </c>
      <c r="DO142" s="51">
        <f t="shared" si="458"/>
        <v>1.0817408810278359</v>
      </c>
      <c r="DP142" s="51" t="str">
        <f t="shared" si="560"/>
        <v>св.200</v>
      </c>
      <c r="DQ142" s="58">
        <f>DQ5+DQ10+DQ17+DQ23+DQ29+DQ41+DQ47+DQ55+DQ62+DQ68+DQ74+DQ79+DQ83+DQ89+DQ95+DQ100+DQ107+DQ114+DQ121+DQ130+DQ137</f>
        <v>3280993.7199999997</v>
      </c>
      <c r="DR142" s="58">
        <f>DR5+DR10+DR17+DR23+DR29+DR41+DR47+DR55+DR62+DR68+DR74+DR79+DR83+DR89+DR95+DR100+DR107+DR114+DR121+DR130+DR137</f>
        <v>3252057.4099999997</v>
      </c>
      <c r="DS142" s="58">
        <v>1418303.68</v>
      </c>
      <c r="DT142" s="51">
        <f t="shared" si="384"/>
        <v>0.9911806262158892</v>
      </c>
      <c r="DU142" s="51" t="str">
        <f t="shared" si="561"/>
        <v>св.200</v>
      </c>
    </row>
    <row r="143" spans="1:125" s="20" customFormat="1" ht="15.75" x14ac:dyDescent="0.25">
      <c r="A143" s="29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</row>
    <row r="144" spans="1:125" s="19" customFormat="1" ht="15.75" x14ac:dyDescent="0.25">
      <c r="A144" s="30"/>
      <c r="B144" s="28" t="s">
        <v>161</v>
      </c>
      <c r="C144" s="35">
        <f>C6+C11+C12+C13+C18+C19+C24+C42+C48+C56+C63+C69+C75+C80+C84+C85+C90+C96+C101+C108+C115+C122+C131+C138</f>
        <v>1124739347.2900002</v>
      </c>
      <c r="D144" s="35">
        <f>D6+D11+D12+D13+D18+D19+D24+D42+D48+D56+D63+D69+D75+D80+D84+D85+D90+D96+D101+D108+D115+D122+D131+D138</f>
        <v>1180048501.7800002</v>
      </c>
      <c r="E144" s="35">
        <f>E6+E11+E12+E13+E18+E19+E24+E42+E48+E56+E63+E69+E75+E80+E84+E85+E90+E96+E101+E108+E115+E122+E131+E138</f>
        <v>1015491620.4800003</v>
      </c>
      <c r="F144" s="33">
        <f>IF(D144&lt;=0," ",IF(D144/C144*100&gt;200,"СВ.200",D144/C144))</f>
        <v>1.0491750863195677</v>
      </c>
      <c r="G144" s="33">
        <f>IF(E144=0," ",IF(D144/E144*100&gt;200,"св.200",D144/E144))</f>
        <v>1.1620465181408564</v>
      </c>
      <c r="H144" s="35">
        <f>H6+H11+H12+H13+H18+H19+H24+H42+H48+H56+H63+H69+H75+H80+H84+H85+H90+H96+H101+H108+H115+H122+H131+H138</f>
        <v>1033413332.9399999</v>
      </c>
      <c r="I144" s="35">
        <f>I6+I11+I12+I13+I18+I19+I24+I42+I48+I56+I63+I69+I75+I80+I84+I85+I90+I96+I101+I108+I115+I122+I131+I138</f>
        <v>1088369762.46</v>
      </c>
      <c r="J144" s="35">
        <v>958602007.80000007</v>
      </c>
      <c r="K144" s="33">
        <f t="shared" si="447"/>
        <v>1.0531795243667432</v>
      </c>
      <c r="L144" s="33">
        <f t="shared" ref="L144" si="602">IF(J144=0," ",IF(I144/J144*100&gt;200,"св.200",I144/J144))</f>
        <v>1.1353718786358669</v>
      </c>
      <c r="M144" s="35">
        <f>M6+M11+M12+M13+M18+M19+M24+M42+M48+M56+M63+M69+M75+M80+M84+M85+M90+M96+M101+M108+M115+M122+M131+M138</f>
        <v>881796486.62999988</v>
      </c>
      <c r="N144" s="35">
        <f>N6+N11+N12+N13+N18+N19+N24+N42+N48+N56+N63+N69+N75+N80+N84+N85+N90+N96+N101+N108+N115+N122+N131+N138</f>
        <v>933229829.91000009</v>
      </c>
      <c r="O144" s="35">
        <v>811688995.7299999</v>
      </c>
      <c r="P144" s="33">
        <f t="shared" ref="P144" si="603">IF(N144&lt;=0," ",IF(M144&lt;=0," ",IF(N144/M144*100&gt;200,"СВ.200",N144/M144)))</f>
        <v>1.058327906790109</v>
      </c>
      <c r="Q144" s="33">
        <f t="shared" ref="Q144" si="604">IF(O144=0," ",IF(N144/O144*100&gt;200,"св.200",N144/O144))</f>
        <v>1.1497381815195009</v>
      </c>
      <c r="R144" s="35">
        <f>R6+R11+R12+R13+R18+R19+R24+R42+R48+R56+R63+R69+R75+R80+R84+R85+R90+R96+R101+R108+R115+R122+R131+R138</f>
        <v>41725114.829999998</v>
      </c>
      <c r="S144" s="35">
        <f>S6+S11+S12+S13+S18+S19+S24+S42+S48+S56+S63+S69+S75+S80+S84+S85+S90+S96+S101+S108+S115+S122+S131+S138</f>
        <v>46169481.860000007</v>
      </c>
      <c r="T144" s="35">
        <f>T6+T11+T12+T13+T18+T19+T24+T42+T48+T56+T63+T69+T75+T80+T84+T85+T90+T96+T101+T108+T115+T122+T131+T138</f>
        <v>39126210.879999995</v>
      </c>
      <c r="U144" s="33">
        <f t="shared" ref="U144" si="605">IF(S144&lt;=0," ",IF(R144&lt;=0," ",IF(S144/R144*100&gt;200,"СВ.200",S144/R144)))</f>
        <v>1.1065153936210272</v>
      </c>
      <c r="V144" s="33">
        <f t="shared" ref="V144" si="606">IF(T144=0," ",IF(S144/T144*100&gt;200,"св.200",S144/T144))</f>
        <v>1.180014134299938</v>
      </c>
      <c r="W144" s="35">
        <f>W6+W11+W12+W13+W18+W19+W24+W42+W48+W56+W63+W69+W75+W80+W84+W85+W90+W96+W101+W108+W115+W122+W131+W138</f>
        <v>1242973.72</v>
      </c>
      <c r="X144" s="35">
        <f>X6+X11+X12+X13+X18+X19+X24+X42+X48+X56+X63+X69+X75+X80+X84+X85+X90+X96+X101+X108+X115+X122+X131+X138</f>
        <v>1122019.2</v>
      </c>
      <c r="Y144" s="35">
        <f>Y6+Y11+Y12+Y13+Y18+Y19+Y24+Y42+Y48+Y56+Y63+Y69+Y75+Y80+Y84+Y85+Y90+Y96+Y101+Y108+Y115+Y122+Y131+Y138</f>
        <v>1158887.9200000002</v>
      </c>
      <c r="Z144" s="33">
        <f t="shared" ref="Z144" si="607">IF(X144&lt;=0," ",IF(W144&lt;=0," ",IF(X144/W144*100&gt;200,"СВ.200",X144/W144)))</f>
        <v>0.90268939877506016</v>
      </c>
      <c r="AA144" s="33">
        <f t="shared" ref="AA144" si="608">IF(Y144=0," ",IF(X144/Y144*100&gt;200,"св.200",X144/Y144))</f>
        <v>0.9681861210530176</v>
      </c>
      <c r="AB144" s="35">
        <f>AB6+AB11+AB12+AB13+AB18+AB19+AB24+AB42+AB48+AB56+AB63+AB69+AB75+AB80+AB84+AB85+AB90+AB96+AB101+AB108+AB115+AB122+AB131+AB138</f>
        <v>34587086.730000004</v>
      </c>
      <c r="AC144" s="35">
        <f>AC6+AC11+AC12+AC13+AC18+AC19+AC24+AC42+AC48+AC56+AC63+AC69+AC75+AC80+AC84+AC85+AC90+AC96+AC101+AC108+AC115+AC122+AC131+AC138</f>
        <v>35975100.950000003</v>
      </c>
      <c r="AD144" s="35">
        <f>AD6+AD11+AD12+AD13+AD18+AD19+AD24+AD42+AD48+AD56+AD63+AD69+AD75+AD80+AD84+AD85+AD90+AD96+AD101+AD108+AD115+AD122+AD131+AD138</f>
        <v>32302997.469999999</v>
      </c>
      <c r="AE144" s="33">
        <f t="shared" ref="AE144" si="609">IF(AC144&lt;=0," ",IF(AB144&lt;=0," ",IF(AC144/AB144*100&gt;200,"СВ.200",AC144/AB144)))</f>
        <v>1.0401309954444955</v>
      </c>
      <c r="AF144" s="33">
        <f t="shared" ref="AF144" si="610">IF(AD144=0," ",IF(AC144/AD144*100&gt;200,"св.200",AC144/AD144))</f>
        <v>1.1136768649228392</v>
      </c>
      <c r="AG144" s="35">
        <f>AG6+AG11+AG12+AG13+AG18+AG19+AG24+AG42+AG48+AG56+AG63+AG69+AG75+AG80+AG84+AG85+AG90+AG96+AG101+AG108+AG115+AG122+AG131+AG138</f>
        <v>73982145.61999999</v>
      </c>
      <c r="AH144" s="35">
        <f>AH6+AH11+AH12+AH13+AH18+AH19+AH24+AH42+AH48+AH56+AH63+AH69+AH75+AH80+AH84+AH85+AH90+AH96+AH101+AH108+AH115+AH122+AH131+AH138</f>
        <v>71798380.129999995</v>
      </c>
      <c r="AI144" s="35">
        <f>AI6+AI11+AI12+AI13+AI18+AI19+AI24+AI42+AI48+AI56+AI63+AI69+AI75+AI80+AI84+AI85+AI90+AI96+AI101+AI108+AI115+AI122+AI131+AI138</f>
        <v>74237871.969999999</v>
      </c>
      <c r="AJ144" s="33">
        <f t="shared" ref="AJ144" si="611">IF(AH144&lt;=0," ",IF(AG144&lt;=0," ",IF(AH144/AG144*100&gt;200,"СВ.200",AH144/AG144)))</f>
        <v>0.97048253370189297</v>
      </c>
      <c r="AK144" s="33">
        <f t="shared" ref="AK144" si="612">IF(AI144=0," ",IF(AH144/AI144*100&gt;200,"св.200",AH144/AI144))</f>
        <v>0.96713952359806576</v>
      </c>
      <c r="AL144" s="35">
        <f>AL6+AL11+AL12+AL13+AL18+AL19+AL24+AL42+AL48+AL56+AL63+AL69+AL75+AL80+AL84+AL85+AL90+AL96+AL101+AL108+AL115+AL122+AL131+AL138</f>
        <v>10500</v>
      </c>
      <c r="AM144" s="35">
        <f>AM6+AM11+AM12+AM13+AM18+AM19+AM24+AM42+AM48+AM56+AM63+AM69+AM75+AM80+AM84+AM85+AM90+AM96+AM101+AM108+AM115+AM122+AM131+AM138</f>
        <v>5925</v>
      </c>
      <c r="AN144" s="35">
        <f>AN6+AN11+AN12+AN13+AN18+AN19+AN24+AN42+AN48+AN56+AN63+AN69+AN75+AN80+AN84+AN85+AN90+AN96+AN101+AN108+AN115+AN122+AN131+AN138</f>
        <v>17675</v>
      </c>
      <c r="AO144" s="33">
        <f t="shared" ref="AO144" si="613">IF(AM144&lt;=0," ",IF(AL144&lt;=0," ",IF(AM144/AL144*100&gt;200,"СВ.200",AM144/AL144)))</f>
        <v>0.56428571428571428</v>
      </c>
      <c r="AP144" s="33">
        <f t="shared" ref="AP144" si="614">IF(AN144=0," ",IF(AM144/AN144*100&gt;200,"св.200",AM144/AN144))</f>
        <v>0.33521923620933519</v>
      </c>
      <c r="AQ144" s="35">
        <f>AQ6+AQ11+AQ12+AQ13+AQ18+AQ19+AQ24+AQ42+AQ48+AQ56+AQ63+AQ69+AQ75+AQ80+AQ84+AQ85+AQ90+AQ96+AQ101+AQ108+AQ115+AQ122+AQ131+AQ138</f>
        <v>91326014.350000009</v>
      </c>
      <c r="AR144" s="35">
        <f>AR6+AR11+AR12+AR13+AR18+AR19+AR24+AR42+AR48+AR56+AR63+AR69+AR75+AR80+AR84+AR85+AR90+AR96+AR101+AR108+AR115+AR122+AR131+AR138</f>
        <v>91678739.319999978</v>
      </c>
      <c r="AS144" s="35">
        <f>AS6+AS11+AS12+AS13+AS18+AS19+AS24+AS42+AS48+AS56+AS63+AS69+AS75+AS80+AS84+AS85+AS90+AS96+AS101+AS108+AS115+AS122+AS131+AS138</f>
        <v>56889612.679999992</v>
      </c>
      <c r="AT144" s="33">
        <f t="shared" ref="AT144" si="615">IF(AR144&lt;=0," ",IF(AQ144&lt;=0," ",IF(AR144/AQ144*100&gt;200,"СВ.200",AR144/AQ144)))</f>
        <v>1.0038622617280568</v>
      </c>
      <c r="AU144" s="33">
        <f t="shared" ref="AU144" si="616">IF(AS144=0," ",IF(AR144/AS144*100&gt;200,"св.200",AR144/AS144))</f>
        <v>1.611519836418756</v>
      </c>
      <c r="AV144" s="35">
        <f>AV6+AV11+AV12+AV13+AV18+AV19+AV24+AV42+AV48+AV56+AV63+AV69+AV75+AV80+AV84+AV85+AV90+AV96+AV101+AV108+AV115+AV122+AV131+AV138</f>
        <v>17872841.490000002</v>
      </c>
      <c r="AW144" s="35">
        <f>AW6+AW11+AW12+AW13+AW18+AW19+AW24+AW42+AW48+AW56+AW63+AW69+AW75+AW80+AW84+AW85+AW90+AW96+AW101+AW108+AW115+AW122+AW131+AW138</f>
        <v>19012454.349999998</v>
      </c>
      <c r="AX144" s="35">
        <f>AX6+AX11+AX12+AX13+AX18+AX19+AX24+AX42+AX48+AX56+AX63+AX69+AX75+AX80+AX84+AX85+AX90+AX96+AX101+AX108+AX115+AX122+AX131+AX138</f>
        <v>20705213.720000003</v>
      </c>
      <c r="AY144" s="33">
        <f t="shared" ref="AY144" si="617">IF(AW144&lt;=0," ",IF(AV144&lt;=0," ",IF(AW144/AV144*100&gt;200,"СВ.200",AW144/AV144)))</f>
        <v>1.0637622652580239</v>
      </c>
      <c r="AZ144" s="33">
        <f t="shared" ref="AZ144" si="618">IF(AX144=0," ",IF(AW144/AX144*100&gt;200,"св.200",AW144/AX144))</f>
        <v>0.91824477675567773</v>
      </c>
      <c r="BA144" s="35">
        <f>BA6+BA11+BA12+BA13+BA18+BA19+BA24+BA42+BA48+BA56+BA63+BA69+BA75+BA80+BA84+BA85+BA90+BA96+BA101+BA108+BA115+BA122+BA131+BA138</f>
        <v>1104685.71</v>
      </c>
      <c r="BB144" s="35">
        <f>BB6+BB11+BB12+BB13+BB18+BB19+BB24+BB42+BB48+BB56+BB63+BB69+BB75+BB80+BB84+BB85+BB90+BB96+BB101+BB108+BB115+BB122+BB131+BB138</f>
        <v>1057876.8900000001</v>
      </c>
      <c r="BC144" s="35">
        <f>BC6+BC11+BC12+BC13+BC18+BC19+BC24+BC42+BC48+BC56+BC63+BC69+BC75+BC80+BC84+BC85+BC90+BC96+BC101+BC108+BC115+BC122+BC131+BC138</f>
        <v>913800.82000000007</v>
      </c>
      <c r="BD144" s="33">
        <f t="shared" ref="BD144" si="619">IF(BB144&lt;=0," ",IF(BA144&lt;=0," ",IF(BB144/BA144*100&gt;200,"СВ.200",BB144/BA144)))</f>
        <v>0.95762702497527574</v>
      </c>
      <c r="BE144" s="33">
        <f t="shared" ref="BE144" si="620">IF(BC144=0," ",IF(BB144/BC144*100&gt;200,"св.200",BB144/BC144))</f>
        <v>1.1576668206535425</v>
      </c>
      <c r="BF144" s="35">
        <f>BF6+BF11+BF12+BF13+BF18+BF19+BF24+BF42+BF48+BF56+BF63+BF69+BF75+BF80+BF84+BF85+BF90+BF96+BF101+BF108+BF115+BF122+BF131+BF138</f>
        <v>2843001.38</v>
      </c>
      <c r="BG144" s="35">
        <f>BG6+BG11+BG12+BG13+BG18+BG19+BG24+BG42+BG48+BG56+BG63+BG69+BG75+BG80+BG84+BG85+BG90+BG96+BG101+BG108+BG115+BG122+BG131+BG138</f>
        <v>3024241.7099999995</v>
      </c>
      <c r="BH144" s="35">
        <f>BH6+BH11+BH12+BH13+BH18+BH19+BH24+BH42+BH48+BH56+BH63+BH69+BH75+BH80+BH84+BH85+BH90+BH96+BH101+BH108+BH115+BH122+BH131+BH138</f>
        <v>3560022.6799999997</v>
      </c>
      <c r="BI144" s="33">
        <f t="shared" ref="BI144" si="621">IF(BG144&lt;=0," ",IF(BF144&lt;=0," ",IF(BG144/BF144*100&gt;200,"СВ.200",BG144/BF144)))</f>
        <v>1.0637496454539179</v>
      </c>
      <c r="BJ144" s="33">
        <f t="shared" ref="BJ144" si="622">IF(BH144=0," ",IF(BG144/BH144*100&gt;200,"св.200",BG144/BH144))</f>
        <v>0.84950068632708819</v>
      </c>
      <c r="BK144" s="35">
        <f>BK6+BK11+BK12+BK13+BK18+BK19+BK24+BK42+BK48+BK56+BK63+BK69+BK75+BK80+BK84+BK85+BK90+BK96+BK101+BK108+BK115+BK122+BK131+BK138</f>
        <v>1191764.6099999999</v>
      </c>
      <c r="BL144" s="35">
        <f>BL6+BL11+BL12+BL13+BL18+BL19+BL24+BL42+BL48+BL56+BL63+BL69+BL75+BL80+BL84+BL85+BL90+BL96+BL101+BL108+BL115+BL122+BL131+BL138</f>
        <v>1037565.61</v>
      </c>
      <c r="BM144" s="35">
        <f>BM6+BM11+BM12+BM13+BM18+BM19+BM24+BM42+BM48+BM56+BM63+BM69+BM75+BM80+BM84+BM85+BM90+BM96+BM101+BM108+BM115+BM122+BM131+BM138</f>
        <v>1140609.0900000001</v>
      </c>
      <c r="BN144" s="33">
        <f t="shared" ref="BN144" si="623">IF(BL144&lt;=0," ",IF(BK144&lt;=0," ",IF(BL144/BK144*100&gt;200,"СВ.200",BL144/BK144)))</f>
        <v>0.87061287211742266</v>
      </c>
      <c r="BO144" s="33">
        <f t="shared" ref="BO144" si="624">IF(BM144=0," ",IF(BL144/BM144*100&gt;200,"св.200",BL144/BM144))</f>
        <v>0.90965925056760677</v>
      </c>
      <c r="BP144" s="35">
        <f>BP6+BP11+BP12+BP13+BP18+BP19+BP24+BP42+BP48+BP56+BP63+BP69+BP75+BP80+BP84+BP85+BP90+BP96+BP101+BP108+BP115+BP122+BP131+BP138</f>
        <v>8747001.290000001</v>
      </c>
      <c r="BQ144" s="35">
        <f>BQ6+BQ11+BQ12+BQ13+BQ18+BQ19+BQ24+BQ42+BQ48+BQ56+BQ63+BQ69+BQ75+BQ80+BQ84+BQ85+BQ90+BQ96+BQ101+BQ108+BQ115+BQ122+BQ131+BQ138</f>
        <v>9067804.6500000004</v>
      </c>
      <c r="BR144" s="35">
        <f>BR6+BR11+BR12+BR13+BR18+BR19+BR24+BR42+BR48+BR56+BR63+BR69+BR75+BR80+BR84+BR85+BR90+BR96+BR101+BR108+BR115+BR122+BR131+BR138</f>
        <v>10058810.5</v>
      </c>
      <c r="BS144" s="33">
        <f t="shared" ref="BS144" si="625">IF(BQ144&lt;=0," ",IF(BP144&lt;=0," ",IF(BQ144/BP144*100&gt;200,"СВ.200",BQ144/BP144)))</f>
        <v>1.0366758102993259</v>
      </c>
      <c r="BT144" s="33">
        <f t="shared" ref="BT144" si="626">IF(BR144=0," ",IF(BQ144/BR144*100&gt;200,"св.200",BQ144/BR144))</f>
        <v>0.90147882296818305</v>
      </c>
      <c r="BU144" s="35">
        <f>BU6+BU11+BU12+BU13+BU18+BU19+BU24+BU42+BU48+BU56+BU63+BU69+BU75+BU80+BU84+BU85+BU90+BU96+BU101+BU108+BU115+BU122+BU131+BU138</f>
        <v>7477141.9900000012</v>
      </c>
      <c r="BV144" s="35">
        <f>BV6+BV11+BV12+BV13+BV18+BV19+BV24+BV42+BV48+BV56+BV63+BV69+BV75+BV80+BV84+BV85+BV90+BV96+BV101+BV108+BV115+BV122+BV131+BV138</f>
        <v>8022763.6499999994</v>
      </c>
      <c r="BW144" s="35">
        <f>BW6+BW11+BW12+BW13+BW18+BW19+BW24+BW42+BW48+BW56+BW63+BW69+BW75+BW80+BW84+BW85+BW90+BW96+BW101+BW108+BW115+BW122+BW131+BW138</f>
        <v>8000742.1499999994</v>
      </c>
      <c r="BX144" s="33">
        <f t="shared" ref="BX144" si="627">IF(BV144&lt;=0," ",IF(BU144&lt;=0," ",IF(BV144/BU144*100&gt;200,"СВ.200",BV144/BU144)))</f>
        <v>1.0729719538200182</v>
      </c>
      <c r="BY144" s="33">
        <f t="shared" ref="BY144" si="628">IF(BW144=0," ",IF(BV144/BW144*100&gt;200,"св.200",BV144/BW144))</f>
        <v>1.002752432160309</v>
      </c>
      <c r="BZ144" s="35">
        <f>BZ6+BZ11+BZ12+BZ13+BZ18+BZ19+BZ24+BZ42+BZ48+BZ56+BZ63+BZ69+BZ75+BZ80+BZ84+BZ85+BZ90+BZ96+BZ101+BZ108+BZ115+BZ122+BZ131+BZ138</f>
        <v>10368905.16</v>
      </c>
      <c r="CA144" s="35">
        <f>CA6+CA11+CA12+CA13+CA18+CA19+CA24+CA42+CA48+CA56+CA63+CA69+CA75+CA80+CA84+CA85+CA90+CA96+CA101+CA108+CA115+CA122+CA131+CA138</f>
        <v>6062531.0999999996</v>
      </c>
      <c r="CB144" s="35">
        <f>CB6+CB11+CB12+CB13+CB18+CB19+CB24+CB42+CB48+CB56+CB63+CB69+CB75+CB80+CB84+CB85+CB90+CB96+CB101+CB108+CB115+CB122+CB131+CB138</f>
        <v>2269529.36</v>
      </c>
      <c r="CC144" s="33">
        <f t="shared" ref="CC144" si="629">IF(CA144&lt;=0," ",IF(BZ144&lt;=0," ",IF(CA144/BZ144*100&gt;200,"СВ.200",CA144/BZ144)))</f>
        <v>0.5846838221056696</v>
      </c>
      <c r="CD144" s="33" t="str">
        <f t="shared" ref="CD144" si="630">IF(CB144=0," ",IF(CA144/CB144*100&gt;200,"св.200",CA144/CB144))</f>
        <v>св.200</v>
      </c>
      <c r="CE144" s="35">
        <f>CE6+CE11+CE12+CE13+CE18+CE19+CE24+CE42+CE48+CE56+CE63+CE69+CE75+CE80+CE84+CE85+CE90+CE96+CE101+CE108+CE115+CE122+CE131+CE138</f>
        <v>14800438.27</v>
      </c>
      <c r="CF144" s="35">
        <f>CF6+CF11+CF12+CF13+CF18+CF19+CF24+CF42+CF48+CF56+CF63+CF69+CF75+CF80+CF84+CF85+CF90+CF96+CF101+CF108+CF115+CF122+CF131+CF138</f>
        <v>16318004.85</v>
      </c>
      <c r="CG144" s="35">
        <f>CG6+CG11+CG12+CG13+CG18+CG19+CG24+CG42+CG48+CG56+CG63+CG69+CG75+CG80+CG84+CG85+CG90+CG96+CG101+CG108+CG115+CG122+CG131+CG138</f>
        <v>4980265.16</v>
      </c>
      <c r="CH144" s="33">
        <f t="shared" ref="CH144" si="631">IF(CF144&lt;=0," ",IF(CE144&lt;=0," ",IF(CF144/CE144*100&gt;200,"СВ.200",CF144/CE144)))</f>
        <v>1.1025352460728177</v>
      </c>
      <c r="CI144" s="33" t="str">
        <f t="shared" ref="CI144" si="632">IF(CG144=0," ",IF(CF144/CG144*100&gt;200,"св.200",CF144/CG144))</f>
        <v>св.200</v>
      </c>
      <c r="CJ144" s="35">
        <f>CJ6+CJ11+CJ12+CJ13+CJ18+CJ19+CJ24+CJ42+CJ48+CJ56+CJ63+CJ69+CJ75+CJ80+CJ84+CJ85+CJ90+CJ96+CJ101+CJ108+CJ115+CJ122+CJ131+CJ138</f>
        <v>8753920.4699999988</v>
      </c>
      <c r="CK144" s="35">
        <f>CK6+CK11+CK12+CK13+CK18+CK19+CK24+CK42+CK48+CK56+CK63+CK69+CK75+CK80+CK84+CK85+CK90+CK96+CK101+CK108+CK115+CK122+CK131+CK138</f>
        <v>9944159.6499999985</v>
      </c>
      <c r="CL144" s="35">
        <f>CL6+CL11+CL12+CL13+CL18+CL19+CL24+CL42+CL48+CL56+CL63+CL69+CL75+CL80+CL84+CL85+CL90+CL96+CL101+CL108+CL115+CL122+CL131+CL138</f>
        <v>3765818.48</v>
      </c>
      <c r="CM144" s="33">
        <f t="shared" ref="CM144" si="633">IF(CK144&lt;=0," ",IF(CJ144&lt;=0," ",IF(CK144/CJ144*100&gt;200,"СВ.200",CK144/CJ144)))</f>
        <v>1.1359664146000632</v>
      </c>
      <c r="CN144" s="33" t="str">
        <f t="shared" ref="CN144" si="634">IF(CL144=0," ",IF(CK144/CL144*100&gt;200,"св.200",CK144/CL144))</f>
        <v>св.200</v>
      </c>
      <c r="CO144" s="35">
        <f>CO6+CO11+CO12+CO13+CO18+CO19+CO24+CO42+CO48+CO56+CO63+CO69+CO75+CO80+CO84+CO85+CO90+CO96+CO101+CO108+CO115+CO122+CO131+CO138</f>
        <v>6046517.7999999998</v>
      </c>
      <c r="CP144" s="35">
        <f>CP6+CP11+CP12+CP13+CP18+CP19+CP24+CP42+CP48+CP56+CP63+CP69+CP75+CP80+CP84+CP85+CP90+CP96+CP101+CP108+CP115+CP122+CP131+CP138</f>
        <v>6373845.2000000002</v>
      </c>
      <c r="CQ144" s="35">
        <f>CQ6+CQ11+CQ12+CQ13+CQ18+CQ19+CQ24+CQ42+CQ48+CQ56+CQ63+CQ69+CQ75+CQ80+CQ84+CQ85+CQ90+CQ96+CQ101+CQ108+CQ115+CQ122+CQ131+CQ138</f>
        <v>1214446.68</v>
      </c>
      <c r="CR144" s="33">
        <f t="shared" ref="CR144" si="635">IF(CP144&lt;=0," ",IF(CO144&lt;=0," ",IF(CP144/CO144*100&gt;200,"СВ.200",CP144/CO144)))</f>
        <v>1.0541348608946459</v>
      </c>
      <c r="CS144" s="33" t="str">
        <f t="shared" ref="CS144" si="636">IF(CQ144=0," ",IF(CP144/CQ144*100&gt;200,"св.200",CP144/CQ144))</f>
        <v>св.200</v>
      </c>
      <c r="CT144" s="35">
        <f>CT6+CT11+CT12+CT13+CT18+CT19+CT24+CT42+CT48+CT56+CT63+CT69+CT75+CT80+CT84+CT85+CT90+CT96+CT101+CT108+CT115+CT122+CT131+CT138</f>
        <v>348100</v>
      </c>
      <c r="CU144" s="35">
        <f>CU6+CU11+CU12+CU13+CU18+CU19+CU24+CU42+CU48+CU56+CU63+CU69+CU75+CU80+CU84+CU85+CU90+CU96+CU101+CU108+CU115+CU122+CU131+CU138</f>
        <v>323599.95</v>
      </c>
      <c r="CV144" s="35">
        <f>CV6+CV11+CV12+CV13+CV18+CV19+CV24+CV42+CV48+CV56+CV63+CV69+CV75+CV80+CV84+CV85+CV90+CV96+CV101+CV108+CV115+CV122+CV131+CV138</f>
        <v>283192.12</v>
      </c>
      <c r="CW144" s="34">
        <f t="shared" si="558"/>
        <v>0.92961778224648095</v>
      </c>
      <c r="CX144" s="34">
        <f t="shared" si="559"/>
        <v>1.142686985781949</v>
      </c>
      <c r="CY144" s="35">
        <f>CY6+CY11+CY12+CY13+CY18+CY19+CY24+CY42+CY48+CY56+CY63+CY69+CY75+CY80+CY84+CY85+CY90+CY96+CY101+CY108+CY115+CY122+CY131+CY138</f>
        <v>677448</v>
      </c>
      <c r="CZ144" s="35">
        <f>CZ6+CZ11+CZ12+CZ13+CZ18+CZ19+CZ24+CZ42+CZ48+CZ56+CZ63+CZ69+CZ75+CZ80+CZ84+CZ85+CZ90+CZ96+CZ101+CZ108+CZ115+CZ122+CZ131+CZ138</f>
        <v>699170.23</v>
      </c>
      <c r="DA144" s="35">
        <f>DA6+DA11+DA12+DA13+DA18+DA19+DA24+DA42+DA48+DA56+DA63+DA69+DA75+DA80+DA84+DA85+DA90+DA96+DA101+DA108+DA115+DA122+DA131+DA138</f>
        <v>474511.13</v>
      </c>
      <c r="DB144" s="16">
        <f t="shared" ref="DB144" si="637">IF(CZ144&lt;=0," ",IF(CY144&lt;=0," ",IF(CZ144/CY144*100&gt;200,"СВ.200",CZ144/CY144)))</f>
        <v>1.0320647931649367</v>
      </c>
      <c r="DC144" s="33">
        <f t="shared" ref="DC144" si="638">IF(DA144=0," ",IF(CZ144/DA144*100&gt;200,"св.200",CZ144/DA144))</f>
        <v>1.4734538049718664</v>
      </c>
      <c r="DD144" s="35">
        <f>DD6+DD11+DD12+DD13+DD18+DD19+DD24+DD42+DD48+DD56+DD63+DD69+DD75+DD80+DD84+DD85+DD90+DD96+DD101+DD108+DD115+DD122+DD131+DD138</f>
        <v>19536583.890000004</v>
      </c>
      <c r="DE144" s="35">
        <f>DE6+DE11+DE12+DE13+DE18+DE19+DE24+DE42+DE48+DE56+DE63+DE69+DE75+DE80+DE84+DE85+DE90+DE96+DE101+DE108+DE115+DE122+DE131+DE138</f>
        <v>20234724.839999996</v>
      </c>
      <c r="DF144" s="35">
        <f>DF6+DF11+DF12+DF13+DF18+DF19+DF24+DF42+DF48+DF56+DF63+DF69+DF75+DF80+DF84+DF85+DF90+DF96+DF101+DF108+DF115+DF122+DF131+DF138</f>
        <v>1775999.31</v>
      </c>
      <c r="DG144" s="33">
        <f t="shared" ref="DG144" si="639">IF(DE144&lt;=0," ",IF(DD144&lt;=0," ",IF(DE144/DD144*100&gt;200,"СВ.200",DE144/DD144)))</f>
        <v>1.0357350575684494</v>
      </c>
      <c r="DH144" s="33" t="str">
        <f>IF(DE144&lt;=0," ",IF(DE144/DF144*100&gt;200,"св.200",DE144/DF144))</f>
        <v>св.200</v>
      </c>
      <c r="DI144" s="35">
        <f>DI6+DI11+DI12+DI13+DI18+DI19+DI24+DI42+DI48+DI56+DI63+DI69+DI75+DI80+DI84+DI85+DI90+DI96+DI101+DI108+DI115+DI122+DI131+DI138</f>
        <v>6632.6999999999989</v>
      </c>
      <c r="DJ144" s="35">
        <f>DJ6+DJ11+DJ12+DJ13+DJ18+DJ19+DJ24+DJ42+DJ48+DJ56+DJ63+DJ69+DJ75+DJ80+DJ84+DJ85+DJ90+DJ96+DJ101+DJ108+DJ115+DJ122+DJ131+DJ138</f>
        <v>12238.15</v>
      </c>
      <c r="DK144" s="33">
        <f t="shared" si="481"/>
        <v>0.54196917017686486</v>
      </c>
      <c r="DL144" s="35">
        <f>DL6+DL11+DL12+DL13+DL18+DL19+DL24+DL42+DL48+DL56+DL63+DL69+DL75+DL80+DL84+DL85+DL90+DL96+DL101+DL108+DL115+DL122+DL131+DL138</f>
        <v>4990982.8</v>
      </c>
      <c r="DM144" s="35">
        <f>DM6+DM11+DM12+DM13+DM18+DM19+DM24+DM42+DM48+DM56+DM63+DM69+DM75+DM80+DM84+DM85+DM90+DM96+DM101+DM108+DM115+DM122+DM131+DM138</f>
        <v>5473239.2399999993</v>
      </c>
      <c r="DN144" s="35">
        <f>DN6+DN11+DN12+DN13+DN18+DN19+DN24+DN42+DN48+DN56+DN63+DN69+DN75+DN80+DN84+DN85+DN90+DN96+DN101+DN108+DN115+DN122+DN131+DN138</f>
        <v>1229453.44</v>
      </c>
      <c r="DO144" s="16">
        <f t="shared" ref="DO144" si="640">IF(DM144&lt;=0," ",IF(DL144&lt;=0," ",IF(DM144/DL144*100&gt;200,"СВ.200",DM144/DL144)))</f>
        <v>1.0966255463753551</v>
      </c>
      <c r="DP144" s="16" t="str">
        <f t="shared" ref="DP144" si="641">IF(DN144=0," ",IF(DM144/DN144*100&gt;200,"св.200",DM144/DN144))</f>
        <v>св.200</v>
      </c>
      <c r="DQ144" s="35">
        <f>DQ6+DQ11+DQ12+DQ13+DQ18+DQ19+DQ24+DQ42+DQ48+DQ56+DQ63+DQ69+DQ75+DQ80+DQ84+DQ85+DQ90+DQ96+DQ101+DQ108+DQ115+DQ122+DQ131+DQ138</f>
        <v>1367092.41</v>
      </c>
      <c r="DR144" s="35">
        <f>DR6+DR11+DR12+DR13+DR18+DR19+DR24+DR42+DR48+DR56+DR63+DR69+DR75+DR80+DR84+DR85+DR90+DR96+DR101+DR108+DR115+DR122+DR131+DR138</f>
        <v>1338156.9000000001</v>
      </c>
      <c r="DS144" s="35">
        <f>DS6+DS11+DS12+DS13+DS18+DS19+DS24+DS42+DS48+DS56+DS63+DS69+DS75+DS80+DS84+DS85+DS90+DS96+DS101+DS108+DS115+DS122+DS131+DS138</f>
        <v>673830.81</v>
      </c>
      <c r="DT144" s="16">
        <f t="shared" ref="DT144:DT145" si="642">IF(DR144&lt;=0," ",IF(DQ144&lt;=0," ",IF(DR144/DQ144*100&gt;200,"СВ.200",DR144/DQ144)))</f>
        <v>0.97883426914790661</v>
      </c>
      <c r="DU144" s="16">
        <f t="shared" ref="DU144:DU145" si="643">IF(DS144=0," ",IF(DR144/DS144*100&gt;200,"св.200",DR144/DS144))</f>
        <v>1.9858945007278608</v>
      </c>
    </row>
    <row r="145" spans="1:194" s="19" customFormat="1" ht="15.75" x14ac:dyDescent="0.25">
      <c r="A145" s="30"/>
      <c r="B145" s="28" t="s">
        <v>162</v>
      </c>
      <c r="C145" s="35">
        <f>SUM(C7:C9,C14:C16,C20:C22,C25:C28,C30:C40,C49:C54,C57:C61,C64,C65:C66,C67,C70:C73,C43:C46,C81:C82,C86:C88,C91:C94,C97:C99,C102:C106,C109:C113,C76:C78,C116:C120,C123:C129,C132:C133,C134:C136,C139,C140,C141)</f>
        <v>280362643.43000007</v>
      </c>
      <c r="D145" s="35">
        <f>SUM(D7:D9,D14:D16,D20:D22,D25:D28,D30:D40,D49:D54,D57:D61,D64,D65:D66,D67,D70:D73,D43:D46,D81:D82,D86:D88,D91:D94,D97:D99,D102:D106,D109:D113,D76:D78,D116:D120,D123:D129,D132:D133,D134:D136,D139,D140,D141)</f>
        <v>297352238.21999979</v>
      </c>
      <c r="E145" s="35">
        <f>SUM(E7:E9,E14:E16,E20:E22,E25:E28,E30:E40,E49:E54,E57:E61,E64,E65:E66,E67,E70:E73,E43:E46,E81:E82,E86:E88,E91:E94,E97:E99,E102:E106,E109:E113,E76:E78,E116:E120,E123:E129,E132:E133,E134:E136,E139,E140,E141)</f>
        <v>256292617.19000009</v>
      </c>
      <c r="F145" s="33">
        <f>IF(D145&lt;=0," ",IF(D145/C145*100&gt;200,"СВ.200",D145/C145))</f>
        <v>1.060598639612419</v>
      </c>
      <c r="G145" s="33">
        <f>IF(E145=0," ",IF(D145/E145*100&gt;200,"св.200",D145/E145))</f>
        <v>1.1602060234125298</v>
      </c>
      <c r="H145" s="35">
        <f>SUM(H7:H9,H14:H16,H20:H22,H25:H28,H30:H40,H49:H54,H57:H61,H64,H65:H66,H67,H70:H73,H43:H46,H81:H82,H86:H88,H91:H94,H97:H99,H102:H106,H109:H113,H76:H78,H116:H120,H123:H129,H132:H133,H134:H136,H139,H140,H141)</f>
        <v>236252430.98999995</v>
      </c>
      <c r="I145" s="35">
        <f>SUM(I7:I9,I14:I16,I20:I22,I25:I28,I30:I40,I49:I54,I57:I61,I64,I65:I66,I67,I70:I73,I43:I46,I81:I82,I86:I88,I91:I94,I97:I99,I102:I106,I109:I113,I76:I78,I116:I120,I123:I129,I132:I133,I134:I136,I139,I140,I141)</f>
        <v>252800996.06999987</v>
      </c>
      <c r="J145" s="35">
        <v>226088563.70000008</v>
      </c>
      <c r="K145" s="33">
        <f t="shared" si="447"/>
        <v>1.0700461155496022</v>
      </c>
      <c r="L145" s="33">
        <f t="shared" ref="L145" si="644">IF(J145=0," ",IF(I145/J145*100&gt;200,"св.200",I145/J145))</f>
        <v>1.118150303283119</v>
      </c>
      <c r="M145" s="35">
        <f>SUM(M7:M9,M14:M16,M20:M22,M25:M28,M30:M40,M49:M54,M57:M61,M64,M65:M66,M67,M70:M73,M43:M46,M81:M82,M86:M88,M91:M94,M97:M99,M102:M106,M109:M113,M76:M78,M116:M120,M123:M129,M132:M133,M134:M136,M139,M140,M141)</f>
        <v>71141773.140000015</v>
      </c>
      <c r="N145" s="35">
        <f>SUM(N7:N9,N14:N16,N20:N22,N25:N28,N30:N40,N49:N54,N57:N61,N64,N65:N66,N67,N70:N73,N43:N46,N81:N82,N86:N88,N91:N94,N97:N99,N102:N106,N109:N113,N76:N78,N116:N120,N123:N129,N132:N133,N134:N136,N139,N140,N141)</f>
        <v>77931444.819999978</v>
      </c>
      <c r="O145" s="35">
        <v>63138080.660000019</v>
      </c>
      <c r="P145" s="33">
        <f t="shared" ref="P145" si="645">IF(N145&lt;=0," ",IF(M145&lt;=0," ",IF(N145/M145*100&gt;200,"СВ.200",N145/M145)))</f>
        <v>1.0954386063254082</v>
      </c>
      <c r="Q145" s="33">
        <f t="shared" ref="Q145" si="646">IF(O145=0," ",IF(N145/O145*100&gt;200,"св.200",N145/O145))</f>
        <v>1.2343017716940519</v>
      </c>
      <c r="R145" s="35">
        <f>SUM(R7:R9,R14:R16,R20:R22,R25:R28,R30:R40,R49:R54,R57:R61,R64,R65:R66,R67,R70:R73,R43:R46,R81:R82,R86:R88,R91:R94,R97:R99,R102:R106,R109:R113,R76:R78,R116:R120,R123:R129,R132:R133,R134:R136,R139,R140,R141)</f>
        <v>0</v>
      </c>
      <c r="S145" s="35">
        <f>SUM(S7:S9,S14:S16,S20:S22,S25:S28,S30:S40,S49:S54,S57:S61,S64,S65:S66,S67,S70:S73,S43:S46,S81:S82,S86:S88,S91:S94,S97:S99,S102:S106,S109:S113,S76:S78,S116:S120,S123:S129,S132:S133,S134:S136,S139,S140,S141)</f>
        <v>0</v>
      </c>
      <c r="T145" s="35">
        <f>SUM(T7:T9,T14:T16,T20:T22,T25:T28,T30:T40,T49:T54,T57:T61,T64,T65:T66,T67,T70:T73,T43:T46,T81:T82,T86:T88,T91:T94,T97:T99,T102:T106,T109:T113,T76:T78,T116:T120,T123:T129,T132:T133,T134:T136,T139,T140,T141)</f>
        <v>0</v>
      </c>
      <c r="U145" s="33" t="str">
        <f t="shared" ref="U145" si="647">IF(S145&lt;=0," ",IF(R145&lt;=0," ",IF(S145/R145*100&gt;200,"СВ.200",S145/R145)))</f>
        <v xml:space="preserve"> </v>
      </c>
      <c r="V145" s="33" t="str">
        <f t="shared" ref="V145" si="648">IF(S145=0," ",IF(S145/T145*100&gt;200,"св.200",S145/T145))</f>
        <v xml:space="preserve"> </v>
      </c>
      <c r="W145" s="35">
        <f>SUM(W7:W9,W14:W16,W20:W22,W25:W28,W30:W40,W49:W54,W57:W61,W64,W65:W66,W67,W70:W73,W43:W46,W81:W82,W86:W88,W91:W94,W97:W99,W102:W106,W109:W113,W76:W78,W116:W120,W123:W129,W132:W133,W134:W136,W139,W140,W141)</f>
        <v>3987697.59</v>
      </c>
      <c r="X145" s="35">
        <f>SUM(X7:X9,X14:X16,X20:X22,X25:X28,X30:X40,X49:X54,X57:X61,X64,X65:X66,X67,X70:X73,X43:X46,X81:X82,X86:X88,X91:X94,X97:X99,X102:X106,X109:X113,X76:X78,X116:X120,X123:X129,X132:X133,X134:X136,X139,X140,X141)</f>
        <v>4223877.5299999993</v>
      </c>
      <c r="Y145" s="35">
        <f>SUM(Y7:Y9,Y14:Y16,Y20:Y22,Y25:Y28,Y30:Y40,Y49:Y54,Y57:Y61,Y64,Y65:Y66,Y67,Y70:Y73,Y43:Y46,Y81:Y82,Y86:Y88,Y91:Y94,Y97:Y99,Y102:Y106,Y109:Y113,Y76:Y78,Y116:Y120,Y123:Y129,Y132:Y133,Y134:Y136,Y139,Y140,Y141)</f>
        <v>4227305.32</v>
      </c>
      <c r="Z145" s="33">
        <f t="shared" ref="Z145" si="649">IF(X145&lt;=0," ",IF(W145&lt;=0," ",IF(X145/W145*100&gt;200,"СВ.200",X145/W145)))</f>
        <v>1.0592271441526235</v>
      </c>
      <c r="AA145" s="33">
        <f t="shared" ref="AA145" si="650">IF(Y145=0," ",IF(X145/Y145*100&gt;200,"св.200",X145/Y145))</f>
        <v>0.99918913119812203</v>
      </c>
      <c r="AB145" s="35">
        <f>SUM(AB7:AB9,AB14:AB16,AB20:AB22,AB25:AB28,AB30:AB40,AB49:AB54,AB57:AB61,AB64,AB65:AB66,AB67,AB70:AB73,AB43:AB46,AB81:AB82,AB86:AB88,AB91:AB94,AB97:AB99,AB102:AB106,AB109:AB113,AB76:AB78,AB116:AB120,AB123:AB129,AB132:AB133,AB134:AB136,AB139,AB140,AB141)</f>
        <v>19883614.880000003</v>
      </c>
      <c r="AC145" s="35">
        <f>SUM(AC7:AC9,AC14:AC16,AC20:AC22,AC25:AC28,AC30:AC40,AC49:AC54,AC57:AC61,AC64,AC65:AC66,AC67,AC70:AC73,AC43:AC46,AC81:AC82,AC86:AC88,AC91:AC94,AC97:AC99,AC102:AC106,AC109:AC113,AC76:AC78,AC116:AC120,AC123:AC129,AC132:AC133,AC134:AC136,AC139,AC140,AC141)</f>
        <v>21447455.259999998</v>
      </c>
      <c r="AD145" s="35">
        <f>SUM(AD7:AD9,AD14:AD16,AD20:AD22,AD25:AD28,AD30:AD40,AD49:AD54,AD57:AD61,AD64,AD65:AD66,AD67,AD70:AD73,AD43:AD46,AD81:AD82,AD86:AD88,AD91:AD94,AD97:AD99,AD102:AD106,AD109:AD113,AD76:AD78,AD116:AD120,AD123:AD129,AD132:AD133,AD134:AD136,AD139,AD140,AD141)</f>
        <v>19430143.73</v>
      </c>
      <c r="AE145" s="33">
        <f t="shared" ref="AE145" si="651">IF(AC145&lt;=0," ",IF(AB145&lt;=0," ",IF(AC145/AB145*100&gt;200,"СВ.200",AC145/AB145)))</f>
        <v>1.0786497017487997</v>
      </c>
      <c r="AF145" s="33">
        <f t="shared" ref="AF145" si="652">IF(AD145=0," ",IF(AC145/AD145*100&gt;200,"св.200",AC145/AD145))</f>
        <v>1.1038238089245467</v>
      </c>
      <c r="AG145" s="35">
        <f>SUM(AG7:AG9,AG14:AG16,AG20:AG22,AG25:AG28,AG30:AG40,AG49:AG54,AG57:AG61,AG64,AG65:AG66,AG67,AG70:AG73,AG43:AG46,AG81:AG82,AG86:AG88,AG91:AG94,AG97:AG99,AG102:AG106,AG109:AG113,AG76:AG78,AG116:AG120,AG123:AG129,AG132:AG133,AG134:AG136,AG139,AG140,AG141)</f>
        <v>141049722.38</v>
      </c>
      <c r="AH145" s="35">
        <f>SUM(AH7:AH9,AH14:AH16,AH20:AH22,AH25:AH28,AH30:AH40,AH49:AH54,AH57:AH61,AH64,AH65:AH66,AH67,AH70:AH73,AH43:AH46,AH81:AH82,AH86:AH88,AH91:AH94,AH97:AH99,AH102:AH106,AH109:AH113,AH76:AH78,AH116:AH120,AH123:AH129,AH132:AH133,AH134:AH136,AH139,AH140,AH141)</f>
        <v>149081434.42000005</v>
      </c>
      <c r="AI145" s="35">
        <f>SUM(AI7:AI9,AI14:AI16,AI20:AI22,AI25:AI28,AI30:AI40,AI49:AI54,AI57:AI61,AI64,AI65:AI66,AI67,AI70:AI73,AI43:AI46,AI81:AI82,AI86:AI88,AI91:AI94,AI97:AI99,AI102:AI106,AI109:AI113,AI76:AI78,AI116:AI120,AI123:AI129,AI132:AI133,AI134:AI136,AI139,AI140,AI141)</f>
        <v>139083510.28</v>
      </c>
      <c r="AJ145" s="33">
        <f t="shared" ref="AJ145" si="653">IF(AH145&lt;=0," ",IF(AG145&lt;=0," ",IF(AH145/AG145*100&gt;200,"СВ.200",AH145/AG145)))</f>
        <v>1.0569424165072934</v>
      </c>
      <c r="AK145" s="33">
        <f t="shared" ref="AK145" si="654">IF(AI145=0," ",IF(AH145/AI145*100&gt;200,"св.200",AH145/AI145))</f>
        <v>1.0718843241723799</v>
      </c>
      <c r="AL145" s="35">
        <f>SUM(AL7:AL9,AL14:AL16,AL20:AL22,AL25:AL28,AL30:AL40,AL49:AL54,AL57:AL61,AL64,AL65:AL66,AL67,AL70:AL73,AL43:AL46,AL81:AL82,AL86:AL88,AL91:AL94,AL97:AL99,AL102:AL106,AL109:AL113,AL76:AL78,AL116:AL120,AL123:AL129,AL132:AL133,AL134:AL136,AL139,AL140,AL141)</f>
        <v>189623</v>
      </c>
      <c r="AM145" s="35">
        <f>SUM(AM7:AM9,AM14:AM16,AM20:AM22,AM25:AM28,AM30:AM40,AM49:AM54,AM57:AM61,AM64,AM65:AM66,AM67,AM70:AM73,AM43:AM46,AM81:AM82,AM86:AM88,AM91:AM94,AM97:AM99,AM102:AM106,AM109:AM113,AM76:AM78,AM116:AM120,AM123:AM129,AM132:AM133,AM134:AM136,AM139,AM140,AM141)</f>
        <v>116790</v>
      </c>
      <c r="AN145" s="35">
        <f>SUM(AN7:AN9,AN14:AN16,AN20:AN22,AN25:AN28,AN30:AN40,AN49:AN54,AN57:AN61,AN64,AN65:AN66,AN67,AN70:AN73,AN43:AN46,AN81:AN82,AN86:AN88,AN91:AN94,AN97:AN99,AN102:AN106,AN109:AN113,AN76:AN78,AN116:AN120,AN123:AN129,AN132:AN133,AN134:AN136,AN139,AN140,AN141)</f>
        <v>209524</v>
      </c>
      <c r="AO145" s="33">
        <f t="shared" ref="AO145" si="655">IF(AM145&lt;=0," ",IF(AL145&lt;=0," ",IF(AM145/AL145*100&gt;200,"СВ.200",AM145/AL145)))</f>
        <v>0.61590629828660026</v>
      </c>
      <c r="AP145" s="33">
        <f t="shared" ref="AP145" si="656">IF(AN145=0," ",IF(AM145/AN145*100&gt;200,"св.200",AM145/AN145))</f>
        <v>0.55740631144880781</v>
      </c>
      <c r="AQ145" s="35">
        <f>SUM(AQ7:AQ9,AQ14:AQ16,AQ20:AQ22,AQ25:AQ28,AQ30:AQ40,AQ49:AQ54,AQ57:AQ61,AQ64,AQ65:AQ66,AQ67,AQ70:AQ73,AQ43:AQ46,AQ81:AQ82,AQ86:AQ88,AQ91:AQ94,AQ97:AQ99,AQ102:AQ106,AQ109:AQ113,AQ76:AQ78,AQ116:AQ120,AQ123:AQ129,AQ132:AQ133,AQ134:AQ136,AQ139,AQ140,AQ141)</f>
        <v>44110212.44000002</v>
      </c>
      <c r="AR145" s="35">
        <f>SUM(AR7:AR9,AR14:AR16,AR20:AR22,AR25:AR28,AR30:AR40,AR49:AR54,AR57:AR61,AR64,AR65:AR66,AR67,AR70:AR73,AR43:AR46,AR81:AR82,AR86:AR88,AR91:AR94,AR97:AR99,AR102:AR106,AR109:AR113,AR76:AR78,AR116:AR120,AR123:AR129,AR132:AR133,AR134:AR136,AR139,AR140,AR141)</f>
        <v>44546330.149999984</v>
      </c>
      <c r="AS145" s="35">
        <f>SUM(AS7:AS9,AS14:AS16,AS20:AS22,AS25:AS28,AS30:AS40,AS49:AS54,AS57:AS61,AS64,AS65:AS66,AS67,AS70:AS73,AS43:AS46,AS81:AS82,AS86:AS88,AS91:AS94,AS97:AS99,AS102:AS106,AS109:AS113,AS76:AS78,AS116:AS120,AS123:AS129,AS132:AS133,AS134:AS136,AS139,AS140,AS141)</f>
        <v>30208965.490000002</v>
      </c>
      <c r="AT145" s="33">
        <f t="shared" ref="AT145" si="657">IF(AR145&lt;=0," ",IF(AQ145&lt;=0," ",IF(AR145/AQ145*100&gt;200,"СВ.200",AR145/AQ145)))</f>
        <v>1.0098870008978802</v>
      </c>
      <c r="AU145" s="33">
        <f t="shared" ref="AU145" si="658">IF(AS145=0," ",IF(AR145/AS145*100&gt;200,"св.200",AR145/AS145))</f>
        <v>1.4746062775551199</v>
      </c>
      <c r="AV145" s="35">
        <f>SUM(AV7:AV9,AV14:AV16,AV20:AV22,AV25:AV28,AV30:AV40,AV49:AV54,AV57:AV61,AV64,AV65:AV66,AV67,AV70:AV73,AV43:AV46,AV81:AV82,AV86:AV88,AV91:AV94,AV97:AV99,AV102:AV106,AV109:AV113,AV76:AV78,AV116:AV120,AV123:AV129,AV132:AV133,AV134:AV136,AV139,AV140,AV141)</f>
        <v>544240.04</v>
      </c>
      <c r="AW145" s="35">
        <f>SUM(AW7:AW9,AW14:AW16,AW20:AW22,AW25:AW28,AW30:AW40,AW49:AW54,AW57:AW61,AW64,AW65:AW66,AW67,AW70:AW73,AW43:AW46,AW81:AW82,AW86:AW88,AW91:AW94,AW97:AW99,AW102:AW106,AW109:AW113,AW76:AW78,AW116:AW120,AW123:AW129,AW132:AW133,AW134:AW136,AW139,AW140,AW141)</f>
        <v>714200.15000000014</v>
      </c>
      <c r="AX145" s="35">
        <f>SUM(AX7:AX9,AX14:AX16,AX20:AX22,AX25:AX28,AX30:AX40,AX49:AX54,AX57:AX61,AX64,AX65:AX66,AX67,AX70:AX73,AX43:AX46,AX81:AX82,AX86:AX88,AX91:AX94,AX97:AX99,AX102:AX106,AX109:AX113,AX76:AX78,AX116:AX120,AX123:AX129,AX132:AX133,AX134:AX136,AX139,AX140,AX141)</f>
        <v>0</v>
      </c>
      <c r="AY145" s="33">
        <f t="shared" ref="AY145" si="659">IF(AW145&lt;=0," ",IF(AV145&lt;=0," ",IF(AW145/AV145*100&gt;200,"СВ.200",AW145/AV145)))</f>
        <v>1.3122888753278794</v>
      </c>
      <c r="AZ145" s="33" t="str">
        <f t="shared" ref="AZ145" si="660">IF(AX145=0," ",IF(AW145/AX145*100&gt;200,"св.200",AW145/AX145))</f>
        <v xml:space="preserve"> </v>
      </c>
      <c r="BA145" s="35">
        <f>SUM(BA7:BA9,BA14:BA16,BA20:BA22,BA25:BA28,BA30:BA40,BA49:BA54,BA57:BA61,BA64,BA65:BA66,BA67,BA70:BA73,BA43:BA46,BA81:BA82,BA86:BA88,BA91:BA94,BA97:BA99,BA102:BA106,BA109:BA113,BA76:BA78,BA116:BA120,BA123:BA129,BA132:BA133,BA134:BA136,BA139,BA140,BA141)</f>
        <v>7244892.6900000013</v>
      </c>
      <c r="BB145" s="35">
        <f>SUM(BB7:BB9,BB14:BB16,BB20:BB22,BB25:BB28,BB30:BB40,BB49:BB54,BB57:BB61,BB64,BB65:BB66,BB67,BB70:BB73,BB43:BB46,BB81:BB82,BB86:BB88,BB91:BB94,BB97:BB99,BB102:BB106,BB109:BB113,BB76:BB78,BB116:BB120,BB123:BB129,BB132:BB133,BB134:BB136,BB139,BB140,BB141)</f>
        <v>7713700.0499999998</v>
      </c>
      <c r="BC145" s="35">
        <f>SUM(BC7:BC9,BC14:BC16,BC20:BC22,BC25:BC28,BC30:BC40,BC49:BC54,BC57:BC61,BC64,BC65:BC66,BC67,BC70:BC73,BC43:BC46,BC81:BC82,BC86:BC88,BC91:BC94,BC97:BC99,BC102:BC106,BC109:BC113,BC76:BC78,BC116:BC120,BC123:BC129,BC132:BC133,BC134:BC136,BC139,BC140,BC141)</f>
        <v>2420931.6599999997</v>
      </c>
      <c r="BD145" s="33">
        <f t="shared" ref="BD145" si="661">IF(BB145&lt;=0," ",IF(BA145&lt;=0," ",IF(BB145/BA145*100&gt;200,"СВ.200",BB145/BA145)))</f>
        <v>1.0647086685834677</v>
      </c>
      <c r="BE145" s="32" t="str">
        <f t="shared" ref="BE145" si="662">IF(BC145=0," ",IF(BB145/BC145*100&gt;200,"св.200",BB145/BC145))</f>
        <v>св.200</v>
      </c>
      <c r="BF145" s="35">
        <f>SUM(BF7:BF9,BF14:BF16,BF20:BF22,BF25:BF28,BF30:BF40,BF49:BF54,BF57:BF61,BF64,BF65:BF66,BF67,BF70:BF73,BF43:BF46,BF81:BF82,BF86:BF88,BF91:BF94,BF97:BF99,BF102:BF106,BF109:BF113,BF76:BF78,BF116:BF120,BF123:BF129,BF132:BF133,BF134:BF136,BF139,BF140,BF141)</f>
        <v>3990541.6100000003</v>
      </c>
      <c r="BG145" s="35">
        <f>SUM(BG7:BG9,BG14:BG16,BG20:BG22,BG25:BG28,BG30:BG40,BG49:BG54,BG57:BG61,BG64,BG65:BG66,BG67,BG70:BG73,BG43:BG46,BG81:BG82,BG86:BG88,BG91:BG94,BG97:BG99,BG102:BG106,BG109:BG113,BG76:BG78,BG116:BG120,BG123:BG129,BG132:BG133,BG134:BG136,BG139,BG140,BG141)</f>
        <v>4232135.58</v>
      </c>
      <c r="BH145" s="35">
        <f>SUM(BH7:BH9,BH14:BH16,BH20:BH22,BH25:BH28,BH30:BH40,BH49:BH54,BH57:BH61,BH64,BH65:BH66,BH67,BH70:BH73,BH43:BH46,BH81:BH82,BH86:BH88,BH91:BH94,BH97:BH99,BH102:BH106,BH109:BH113,BH76:BH78,BH116:BH120,BH123:BH129,BH132:BH133,BH134:BH136,BH139,BH140,BH141)</f>
        <v>4225438.4600000009</v>
      </c>
      <c r="BI145" s="33">
        <f t="shared" ref="BI145" si="663">IF(BG145&lt;=0," ",IF(BF145&lt;=0," ",IF(BG145/BF145*100&gt;200,"СВ.200",BG145/BF145)))</f>
        <v>1.0605416491321837</v>
      </c>
      <c r="BJ145" s="33">
        <f t="shared" ref="BJ145" si="664">IF(BH145=0," ",IF(BG145/BH145*100&gt;200,"св.200",BG145/BH145))</f>
        <v>1.0015849526773133</v>
      </c>
      <c r="BK145" s="35">
        <f>SUM(BK7:BK9,BK14:BK16,BK20:BK22,BK25:BK28,BK30:BK40,BK49:BK54,BK57:BK61,BK64,BK65:BK66,BK67,BK70:BK73,BK43:BK46,BK81:BK82,BK86:BK88,BK91:BK94,BK97:BK99,BK102:BK106,BK109:BK113,BK76:BK78,BK116:BK120,BK123:BK129,BK132:BK133,BK134:BK136,BK139,BK140,BK141)</f>
        <v>358778.91000000003</v>
      </c>
      <c r="BL145" s="35">
        <f>SUM(BL7:BL9,BL14:BL16,BL20:BL22,BL25:BL28,BL30:BL40,BL49:BL54,BL57:BL61,BL64,BL65:BL66,BL67,BL70:BL73,BL43:BL46,BL81:BL82,BL86:BL88,BL91:BL94,BL97:BL99,BL102:BL106,BL109:BL113,BL76:BL78,BL116:BL120,BL123:BL129,BL132:BL133,BL134:BL136,BL139,BL140,BL141)</f>
        <v>364597.82999999996</v>
      </c>
      <c r="BM145" s="35">
        <f>SUM(BM7:BM9,BM14:BM16,BM20:BM22,BM25:BM28,BM30:BM40,BM49:BM54,BM57:BM61,BM64,BM65:BM66,BM67,BM70:BM73,BM43:BM46,BM81:BM82,BM86:BM88,BM91:BM94,BM97:BM99,BM102:BM106,BM109:BM113,BM76:BM78,BM116:BM120,BM123:BM129,BM132:BM133,BM134:BM136,BM139,BM140,BM141)</f>
        <v>583735.41999999993</v>
      </c>
      <c r="BN145" s="33">
        <f t="shared" ref="BN145" si="665">IF(BL145&lt;=0," ",IF(BK145&lt;=0," ",IF(BL145/BK145*100&gt;200,"СВ.200",BL145/BK145)))</f>
        <v>1.0162186790745307</v>
      </c>
      <c r="BO145" s="33">
        <f t="shared" ref="BO145" si="666">IF(BM145=0," ",IF(BL145/BM145*100&gt;200,"св.200",BL145/BM145))</f>
        <v>0.62459432391476266</v>
      </c>
      <c r="BP145" s="35">
        <f>SUM(BP7:BP9,BP14:BP16,BP20:BP22,BP25:BP28,BP30:BP40,BP49:BP54,BP57:BP61,BP64,BP65:BP66,BP67,BP70:BP73,BP43:BP46,BP81:BP82,BP86:BP88,BP91:BP94,BP97:BP99,BP102:BP106,BP109:BP113,BP76:BP78,BP116:BP120,BP123:BP129,BP132:BP133,BP134:BP136,BP139,BP140,BP141)</f>
        <v>5466699.3700000001</v>
      </c>
      <c r="BQ145" s="35">
        <f>SUM(BQ7:BQ9,BQ14:BQ16,BQ20:BQ22,BQ25:BQ28,BQ30:BQ40,BQ49:BQ54,BQ57:BQ61,BQ64,BQ65:BQ66,BQ67,BQ70:BQ73,BQ43:BQ46,BQ81:BQ82,BQ86:BQ88,BQ91:BQ94,BQ97:BQ99,BQ102:BQ106,BQ109:BQ113,BQ76:BQ78,BQ116:BQ120,BQ123:BQ129,BQ132:BQ133,BQ134:BQ136,BQ139,BQ140,BQ141)</f>
        <v>5355070.629999999</v>
      </c>
      <c r="BR145" s="35">
        <f>SUM(BR7:BR9,BR14:BR16,BR20:BR22,BR25:BR28,BR30:BR40,BR49:BR54,BR57:BR61,BR64,BR65:BR66,BR67,BR70:BR73,BR43:BR46,BR81:BR82,BR86:BR88,BR91:BR94,BR97:BR99,BR102:BR106,BR109:BR113,BR76:BR78,BR116:BR120,BR123:BR129,BR132:BR133,BR134:BR136,BR139,BR140,BR141)</f>
        <v>4335173.5399999991</v>
      </c>
      <c r="BS145" s="33">
        <f t="shared" ref="BS145" si="667">IF(BQ145&lt;=0," ",IF(BP145&lt;=0," ",IF(BQ145/BP145*100&gt;200,"СВ.200",BQ145/BP145)))</f>
        <v>0.9795802306941197</v>
      </c>
      <c r="BT145" s="33">
        <f t="shared" ref="BT145" si="668">IF(BR145=0," ",IF(BQ145/BR145*100&gt;200,"св.200",BQ145/BR145))</f>
        <v>1.2352609602798046</v>
      </c>
      <c r="BU145" s="35">
        <f>SUM(BU7:BU9,BU14:BU16,BU20:BU22,BU25:BU28,BU30:BU40,BU49:BU54,BU57:BU61,BU64,BU65:BU66,BU67,BU70:BU73,BU43:BU46,BU81:BU82,BU86:BU88,BU91:BU94,BU97:BU99,BU102:BU106,BU109:BU113,BU76:BU78,BU116:BU120,BU123:BU129,BU132:BU133,BU134:BU136,BU139,BU140,BU141)</f>
        <v>3856362.3899999997</v>
      </c>
      <c r="BV145" s="35">
        <f>SUM(BV7:BV9,BV14:BV16,BV20:BV22,BV25:BV28,BV30:BV40,BV49:BV54,BV57:BV61,BV64,BV65:BV66,BV67,BV70:BV73,BV43:BV46,BV81:BV82,BV86:BV88,BV91:BV94,BV97:BV99,BV102:BV106,BV109:BV113,BV76:BV78,BV116:BV120,BV123:BV129,BV132:BV133,BV134:BV136,BV139,BV140,BV141)</f>
        <v>3658050.9299999992</v>
      </c>
      <c r="BW145" s="35">
        <f>SUM(BW7:BW9,BW14:BW16,BW20:BW22,BW25:BW28,BW30:BW40,BW49:BW54,BW57:BW61,BW64,BW65:BW66,BW67,BW70:BW73,BW43:BW46,BW81:BW82,BW86:BW88,BW91:BW94,BW97:BW99,BW102:BW106,BW109:BW113,BW76:BW78,BW116:BW120,BW123:BW129,BW132:BW133,BW134:BW136,BW139,BW140,BW141)</f>
        <v>3679264.4899999998</v>
      </c>
      <c r="BX145" s="33">
        <f t="shared" ref="BX145" si="669">IF(BV145&lt;=0," ",IF(BU145&lt;=0," ",IF(BV145/BU145*100&gt;200,"СВ.200",BV145/BU145)))</f>
        <v>0.94857551237553672</v>
      </c>
      <c r="BY145" s="33">
        <f t="shared" ref="BY145" si="670">IF(BW145=0," ",IF(BV145/BW145*100&gt;200,"св.200",BV145/BW145))</f>
        <v>0.99423429327854584</v>
      </c>
      <c r="BZ145" s="35">
        <f>SUM(BZ7:BZ9,BZ14:BZ16,BZ20:BZ22,BZ25:BZ28,BZ30:BZ40,BZ49:BZ54,BZ57:BZ61,BZ64,BZ65:BZ66,BZ67,BZ70:BZ73,BZ43:BZ46,BZ81:BZ82,BZ86:BZ88,BZ91:BZ94,BZ97:BZ99,BZ102:BZ106,BZ109:BZ113,BZ76:BZ78,BZ116:BZ120,BZ123:BZ129,BZ132:BZ133,BZ134:BZ136,BZ139,BZ140,BZ141)</f>
        <v>4581428.9399999995</v>
      </c>
      <c r="CA145" s="35">
        <f>SUM(CA7:CA9,CA14:CA16,CA20:CA22,CA25:CA28,CA30:CA40,CA49:CA54,CA57:CA61,CA64,CA65:CA66,CA67,CA70:CA73,CA43:CA46,CA81:CA82,CA86:CA88,CA91:CA94,CA97:CA99,CA102:CA106,CA109:CA113,CA76:CA78,CA116:CA120,CA123:CA129,CA132:CA133,CA134:CA136,CA139,CA140,CA141)</f>
        <v>4524213.5999999996</v>
      </c>
      <c r="CB145" s="35">
        <f>SUM(CB7:CB9,CB14:CB16,CB20:CB22,CB25:CB28,CB30:CB40,CB49:CB54,CB57:CB61,CB64,CB65:CB66,CB67,CB70:CB73,CB43:CB46,CB81:CB82,CB86:CB88,CB91:CB94,CB97:CB99,CB102:CB106,CB109:CB113,CB76:CB78,CB116:CB120,CB123:CB129,CB132:CB133,CB134:CB136,CB139,CB140,CB141)</f>
        <v>6878600.9199999999</v>
      </c>
      <c r="CC145" s="33">
        <f t="shared" ref="CC145" si="671">IF(CA145&lt;=0," ",IF(BZ145&lt;=0," ",IF(CA145/BZ145*100&gt;200,"СВ.200",CA145/BZ145)))</f>
        <v>0.98751146405426948</v>
      </c>
      <c r="CD145" s="33">
        <f t="shared" ref="CD145" si="672">IF(CB145=0," ",IF(CA145/CB145*100&gt;200,"св.200",CA145/CB145))</f>
        <v>0.65772293706494023</v>
      </c>
      <c r="CE145" s="35">
        <f>SUM(CE7:CE9,CE14:CE16,CE20:CE22,CE25:CE28,CE30:CE40,CE49:CE54,CE57:CE61,CE64,CE65:CE66,CE67,CE70:CE73,CE43:CE46,CE81:CE82,CE86:CE88,CE91:CE94,CE97:CE99,CE102:CE106,CE109:CE113,CE76:CE78,CE116:CE120,CE123:CE129,CE132:CE133,CE134:CE136,CE139,CE140,CE141)</f>
        <v>14531920.739999998</v>
      </c>
      <c r="CF145" s="35">
        <f>SUM(CF7:CF9,CF14:CF16,CF20:CF22,CF25:CF28,CF30:CF40,CF49:CF54,CF57:CF61,CF64,CF65:CF66,CF67,CF70:CF73,CF43:CF46,CF81:CF82,CF86:CF88,CF91:CF94,CF97:CF99,CF102:CF106,CF109:CF113,CF76:CF78,CF116:CF120,CF123:CF129,CF132:CF133,CF134:CF136,CF139,CF140,CF141)</f>
        <v>14320886.310000001</v>
      </c>
      <c r="CG145" s="35">
        <f>SUM(CG7:CG9,CG14:CG16,CG20:CG22,CG25:CG28,CG30:CG40,CG49:CG54,CG57:CG61,CG64,CG65:CG66,CG67,CG70:CG73,CG43:CG46,CG81:CG82,CG86:CG88,CG91:CG94,CG97:CG99,CG102:CG106,CG109:CG113,CG76:CG78,CG116:CG120,CG123:CG129,CG132:CG133,CG134:CG136,CG139,CG140,CG141)</f>
        <v>6234935.9700000007</v>
      </c>
      <c r="CH145" s="33">
        <f t="shared" ref="CH145" si="673">IF(CF145&lt;=0," ",IF(CE145&lt;=0," ",IF(CF145/CE145*100&gt;200,"СВ.200",CF145/CE145)))</f>
        <v>0.9854778708351255</v>
      </c>
      <c r="CI145" s="33" t="str">
        <f t="shared" ref="CI145" si="674">IF(CG145=0," ",IF(CF145/CG145*100&gt;200,"св.200",CF145/CG145))</f>
        <v>св.200</v>
      </c>
      <c r="CJ145" s="35">
        <f>SUM(CJ7:CJ9,CJ14:CJ16,CJ20:CJ22,CJ25:CJ28,CJ30:CJ40,CJ49:CJ54,CJ57:CJ61,CJ64,CJ65:CJ66,CJ67,CJ70:CJ73,CJ43:CJ46,CJ81:CJ82,CJ86:CJ88,CJ91:CJ94,CJ97:CJ99,CJ102:CJ106,CJ109:CJ113,CJ76:CJ78,CJ116:CJ120,CJ123:CJ129,CJ132:CJ133,CJ134:CJ136,CJ139,CJ140,CJ141)</f>
        <v>0</v>
      </c>
      <c r="CK145" s="35">
        <f>SUM(CK7:CK9,CK14:CK16,CK20:CK22,CK25:CK28,CK30:CK40,CK49:CK54,CK57:CK61,CK64,CK65:CK66,CK67,CK70:CK73,CK43:CK46,CK81:CK82,CK86:CK88,CK91:CK94,CK97:CK99,CK102:CK106,CK109:CK113,CK76:CK78,CK116:CK120,CK123:CK129,CK132:CK133,CK134:CK136,CK139,CK140,CK141)</f>
        <v>0</v>
      </c>
      <c r="CL145" s="35">
        <f>SUM(CL7:CL9,CL14:CL16,CL20:CL22,CL25:CL28,CL30:CL40,CL49:CL54,CL57:CL61,CL64,CL65:CL66,CL67,CL70:CL73,CL43:CL46,CL81:CL82,CL86:CL88,CL91:CL94,CL97:CL99,CL102:CL106,CL109:CL113,CL76:CL78,CL116:CL120,CL123:CL129,CL132:CL133,CL134:CL136,CL139,CL140,CL141)</f>
        <v>0</v>
      </c>
      <c r="CM145" s="33" t="str">
        <f t="shared" ref="CM145" si="675">IF(CK145&lt;=0," ",IF(CJ145&lt;=0," ",IF(CK145/CJ145*100&gt;200,"СВ.200",CK145/CJ145)))</f>
        <v xml:space="preserve"> </v>
      </c>
      <c r="CN145" s="33" t="str">
        <f t="shared" ref="CN145" si="676">IF(CL145=0," ",IF(CK145/CL145*100&gt;200,"св.200",CK145/CL145))</f>
        <v xml:space="preserve"> </v>
      </c>
      <c r="CO145" s="35">
        <f>SUM(CO7:CO9,CO14:CO16,CO20:CO22,CO25:CO28,CO30:CO40,CO49:CO54,CO57:CO61,CO64,CO65:CO66,CO67,CO70:CO73,CO43:CO46,CO81:CO82,CO86:CO88,CO91:CO94,CO97:CO99,CO102:CO106,CO109:CO113,CO76:CO78,CO116:CO120,CO123:CO129,CO132:CO133,CO134:CO136,CO139,CO140,CO141)</f>
        <v>14531920.739999998</v>
      </c>
      <c r="CP145" s="35">
        <f>SUM(CP7:CP9,CP14:CP16,CP20:CP22,CP25:CP28,CP30:CP40,CP49:CP54,CP57:CP61,CP64,CP65:CP66,CP67,CP70:CP73,CP43:CP46,CP81:CP82,CP86:CP88,CP91:CP94,CP97:CP99,CP102:CP106,CP109:CP113,CP76:CP78,CP116:CP120,CP123:CP129,CP132:CP133,CP134:CP136,CP139,CP140,CP141)</f>
        <v>14320886.310000001</v>
      </c>
      <c r="CQ145" s="35">
        <f>SUM(CQ7:CQ9,CQ14:CQ16,CQ20:CQ22,CQ25:CQ28,CQ30:CQ40,CQ49:CQ54,CQ57:CQ61,CQ64,CQ65:CQ66,CQ67,CQ70:CQ73,CQ43:CQ46,CQ81:CQ82,CQ86:CQ88,CQ91:CQ94,CQ97:CQ99,CQ102:CQ106,CQ109:CQ113,CQ76:CQ78,CQ116:CQ120,CQ123:CQ129,CQ132:CQ133,CQ134:CQ136,CQ139,CQ140,CQ141)</f>
        <v>6234935.9700000007</v>
      </c>
      <c r="CR145" s="33">
        <f t="shared" ref="CR145" si="677">IF(CP145&lt;=0," ",IF(CO145&lt;=0," ",IF(CP145/CO145*100&gt;200,"СВ.200",CP145/CO145)))</f>
        <v>0.9854778708351255</v>
      </c>
      <c r="CS145" s="33" t="str">
        <f t="shared" ref="CS145" si="678">IF(CQ145=0," ",IF(CP145/CQ145*100&gt;200,"св.200",CP145/CQ145))</f>
        <v>св.200</v>
      </c>
      <c r="CT145" s="35">
        <f>SUM(CT7:CT9,CT14:CT16,CT20:CT22,CT25:CT28,CT30:CT40,CT49:CT54,CT57:CT61,CT64,CT65:CT66,CT67,CT70:CT73,CT43:CT46,CT81:CT82,CT86:CT88,CT91:CT94,CT97:CT99,CT102:CT106,CT109:CT113,CT76:CT78,CT116:CT120,CT123:CT129,CT132:CT133,CT134:CT136,CT139,CT140,CT141)</f>
        <v>0</v>
      </c>
      <c r="CU145" s="35">
        <f>SUM(CU7:CU9,CU14:CU16,CU20:CU22,CU25:CU28,CU30:CU40,CU49:CU54,CU57:CU61,CU64,CU65:CU66,CU67,CU70:CU73,CU43:CU46,CU81:CU82,CU86:CU88,CU91:CU94,CU97:CU99,CU102:CU106,CU109:CU113,CU76:CU78,CU116:CU120,CU123:CU129,CU132:CU133,CU134:CU136,CU139,CU140,CU141)</f>
        <v>0</v>
      </c>
      <c r="CV145" s="35">
        <f>SUM(CV7:CV9,CV14:CV16,CV20:CV22,CV25:CV28,CV30:CV40,CV49:CV54,CV57:CV61,CV64,CV65:CV66,CV67,CV70:CV73,CV43:CV46,CV81:CV82,CV86:CV88,CV91:CV94,CV97:CV99,CV102:CV106,CV109:CV113,CV76:CV78,CV116:CV120,CV123:CV129,CV132:CV133,CV134:CV136,CV139,CV140,CV141)</f>
        <v>0</v>
      </c>
      <c r="CW145" s="34" t="str">
        <f t="shared" si="558"/>
        <v xml:space="preserve"> </v>
      </c>
      <c r="CX145" s="34" t="str">
        <f t="shared" si="559"/>
        <v xml:space="preserve"> </v>
      </c>
      <c r="CY145" s="35">
        <f>SUM(CY7:CY9,CY14:CY16,CY20:CY22,CY25:CY28,CY30:CY40,CY49:CY54,CY57:CY61,CY64,CY65:CY66,CY67,CY70:CY73,CY43:CY46,CY81:CY82,CY86:CY88,CY91:CY94,CY97:CY99,CY102:CY106,CY109:CY113,CY76:CY78,CY116:CY120,CY123:CY129,CY132:CY133,CY134:CY136,CY139,CY140,CY141)</f>
        <v>0</v>
      </c>
      <c r="CZ145" s="35">
        <f>SUM(CZ7:CZ9,CZ14:CZ16,CZ20:CZ22,CZ25:CZ28,CZ30:CZ40,CZ49:CZ54,CZ57:CZ61,CZ64,CZ65:CZ66,CZ67,CZ70:CZ73,CZ43:CZ46,CZ81:CZ82,CZ86:CZ88,CZ91:CZ94,CZ97:CZ99,CZ102:CZ106,CZ109:CZ113,CZ76:CZ78,CZ116:CZ120,CZ123:CZ129,CZ132:CZ133,CZ134:CZ136,CZ139,CZ140,CZ141)</f>
        <v>0</v>
      </c>
      <c r="DA145" s="35">
        <f>SUM(DA7:DA9,DA14:DA16,DA20:DA22,DA25:DA28,DA30:DA40,DA49:DA54,DA57:DA61,DA64,DA65:DA66,DA67,DA70:DA73,DA43:DA46,DA81:DA82,DA86:DA88,DA91:DA94,DA97:DA99,DA102:DA106,DA109:DA113,DA76:DA78,DA116:DA120,DA123:DA129,DA132:DA133,DA134:DA136,DA139,DA140,DA141)</f>
        <v>0</v>
      </c>
      <c r="DB145" s="33" t="str">
        <f t="shared" ref="DB145" si="679">IF(CZ145&lt;=0," ",IF(CY145&lt;=0," ",IF(CZ145/CY145*100&gt;200,"СВ.200",CZ145/CY145)))</f>
        <v xml:space="preserve"> </v>
      </c>
      <c r="DC145" s="33" t="str">
        <f t="shared" ref="DC145" si="680">IF(DA145=0," ",IF(CZ145/DA145*100&gt;200,"св.200",CZ145/DA145))</f>
        <v xml:space="preserve"> </v>
      </c>
      <c r="DD145" s="35">
        <f>SUM(DD7:DD9,DD14:DD16,DD20:DD22,DD25:DD28,DD30:DD40,DD49:DD54,DD57:DD61,DD64,DD65:DD66,DD67,DD70:DD73,DD43:DD46,DD81:DD82,DD86:DD88,DD91:DD94,DD97:DD99,DD102:DD106,DD109:DD113,DD76:DD78,DD116:DD120,DD123:DD129,DD132:DD133,DD134:DD136,DD139,DD140,DD141)</f>
        <v>704386.37999999989</v>
      </c>
      <c r="DE145" s="35">
        <f>SUM(DE7:DE9,DE14:DE16,DE20:DE22,DE25:DE28,DE30:DE40,DE49:DE54,DE57:DE61,DE64,DE65:DE66,DE67,DE70:DE73,DE43:DE46,DE81:DE82,DE86:DE88,DE91:DE94,DE97:DE99,DE102:DE106,DE109:DE113,DE76:DE78,DE116:DE120,DE123:DE129,DE132:DE133,DE134:DE136,DE139,DE140,DE141)</f>
        <v>729045.55999999994</v>
      </c>
      <c r="DF145" s="35">
        <f>SUM(DF7:DF9,DF14:DF16,DF20:DF22,DF25:DF28,DF30:DF40,DF49:DF54,DF57:DF61,DF64,DF65:DF66,DF67,DF70:DF73,DF43:DF46,DF81:DF82,DF86:DF88,DF91:DF94,DF97:DF99,DF102:DF106,DF109:DF113,DF76:DF78,DF116:DF120,DF123:DF129,DF132:DF133,DF134:DF136,DF139,DF140,DF141)</f>
        <v>316638.2</v>
      </c>
      <c r="DG145" s="33">
        <f t="shared" ref="DG145" si="681">IF(DE145&lt;=0," ",IF(DD145&lt;=0," ",IF(DE145/DD145*100&gt;200,"СВ.200",DE145/DD145)))</f>
        <v>1.0350080306777085</v>
      </c>
      <c r="DH145" s="33" t="str">
        <f t="shared" ref="DH145" si="682">IF(DF145=0," ",IF(DE145/DF145*100&gt;200,"св.200",DE145/DF145))</f>
        <v>св.200</v>
      </c>
      <c r="DI145" s="35">
        <f>SUM(DI7:DI9,DI14:DI16,DI20:DI22,DI25:DI28,DI30:DI40,DI49:DI54,DI57:DI61,DI64,DI65:DI66,DI67,DI70:DI73,DI43:DI46,DI81:DI82,DI86:DI88,DI91:DI94,DI97:DI99,DI102:DI106,DI109:DI113,DI76:DI78,DI116:DI120,DI123:DI129,DI132:DI133,DI134:DI136,DI139,DI140,DI141)</f>
        <v>103554.83</v>
      </c>
      <c r="DJ145" s="35">
        <f>SUM(DJ7:DJ9,DJ14:DJ16,DJ20:DJ22,DJ25:DJ28,DJ30:DJ40,DJ49:DJ54,DJ57:DJ61,DJ64,DJ65:DJ66,DJ67,DJ70:DJ73,DJ43:DJ46,DJ81:DJ82,DJ86:DJ88,DJ91:DJ94,DJ97:DJ99,DJ102:DJ106,DJ109:DJ113,DJ76:DJ78,DJ116:DJ120,DJ123:DJ129,DJ132:DJ133,DJ134:DJ136,DJ139,DJ140,DJ141)</f>
        <v>30560.62</v>
      </c>
      <c r="DK145" s="33" t="str">
        <f t="shared" si="481"/>
        <v>св.200</v>
      </c>
      <c r="DL145" s="35">
        <f>SUM(DL7:DL9,DL14:DL16,DL20:DL22,DL25:DL28,DL30:DL40,DL49:DL54,DL57:DL61,DL64,DL65:DL66,DL67,DL70:DL73,DL43:DL46,DL81:DL82,DL86:DL88,DL91:DL94,DL97:DL99,DL102:DL106,DL109:DL113,DL76:DL78,DL116:DL120,DL123:DL129,DL132:DL133,DL134:DL136,DL139,DL140,DL141)</f>
        <v>911642.96000000008</v>
      </c>
      <c r="DM145" s="35">
        <f>SUM(DM7:DM9,DM14:DM16,DM20:DM22,DM25:DM28,DM30:DM40,DM49:DM54,DM57:DM61,DM64,DM65:DM66,DM67,DM70:DM73,DM43:DM46,DM81:DM82,DM86:DM88,DM91:DM94,DM97:DM99,DM102:DM106,DM109:DM113,DM76:DM78,DM116:DM120,DM123:DM129,DM132:DM133,DM134:DM136,DM139,DM140,DM141)</f>
        <v>911872.35</v>
      </c>
      <c r="DN145" s="35">
        <f>SUM(DN7:DN9,DN14:DN16,DN20:DN22,DN25:DN28,DN30:DN40,DN49:DN54,DN57:DN61,DN64,DN65:DN66,DN67,DN70:DN73,DN43:DN46,DN81:DN82,DN86:DN88,DN91:DN94,DN97:DN99,DN102:DN106,DN109:DN113,DN76:DN78,DN116:DN120,DN123:DN129,DN132:DN133,DN134:DN136,DN139,DN140,DN141)</f>
        <v>661568.64999999991</v>
      </c>
      <c r="DO145" s="16">
        <f t="shared" ref="DO145" si="683">IF(DM145&lt;=0," ",IF(DL145&lt;=0," ",IF(DM145/DL145*100&gt;200,"СВ.200",DM145/DL145)))</f>
        <v>1.0002516226308598</v>
      </c>
      <c r="DP145" s="16">
        <f t="shared" ref="DP145" si="684">IF(DN145=0," ",IF(DM145/DN145*100&gt;200,"св.200",DM145/DN145))</f>
        <v>1.3783487926763158</v>
      </c>
      <c r="DQ145" s="35">
        <f>SUM(DQ7:DQ9,DQ14:DQ16,DQ20:DQ22,DQ25:DQ28,DQ30:DQ40,DQ49:DQ54,DQ57:DQ61,DQ64,DQ65:DQ66,DQ67,DQ70:DQ73,DQ43:DQ46,DQ81:DQ82,DQ86:DQ88,DQ91:DQ94,DQ97:DQ99,DQ102:DQ106,DQ109:DQ113,DQ76:DQ78,DQ116:DQ120,DQ123:DQ129,DQ132:DQ133,DQ134:DQ136,DQ139,DQ140,DQ141)</f>
        <v>1913901.31</v>
      </c>
      <c r="DR145" s="35">
        <f>SUM(DR7:DR9,DR14:DR16,DR20:DR22,DR25:DR28,DR30:DR40,DR49:DR54,DR57:DR61,DR64,DR65:DR66,DR67,DR70:DR73,DR43:DR46,DR81:DR82,DR86:DR88,DR91:DR94,DR97:DR99,DR102:DR106,DR109:DR113,DR76:DR78,DR116:DR120,DR123:DR129,DR132:DR133,DR134:DR136,DR139,DR140,DR141)</f>
        <v>1913900.51</v>
      </c>
      <c r="DS145" s="35">
        <f>SUM(DS7:DS9,DS14:DS16,DS20:DS22,DS25:DS28,DS30:DS40,DS49:DS54,DS57:DS61,DS64,DS65:DS66,DS67,DS70:DS73,DS43:DS46,DS81:DS82,DS86:DS88,DS91:DS94,DS97:DS99,DS102:DS106,DS109:DS113,DS76:DS78,DS116:DS120,DS123:DS129,DS132:DS133,DS134:DS136,DS139,DS140,DS141)</f>
        <v>744472.87000000011</v>
      </c>
      <c r="DT145" s="16">
        <f t="shared" si="642"/>
        <v>0.99999958200561556</v>
      </c>
      <c r="DU145" s="16" t="str">
        <f t="shared" si="643"/>
        <v>св.200</v>
      </c>
    </row>
    <row r="146" spans="1:194" s="43" customFormat="1" ht="15.75" customHeight="1" x14ac:dyDescent="0.2">
      <c r="B146" s="44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75"/>
      <c r="BQ146" s="75"/>
      <c r="BR146" s="75"/>
      <c r="BS146" s="75"/>
      <c r="BT146" s="75"/>
      <c r="BU146" s="75"/>
      <c r="BV146" s="75"/>
      <c r="BW146" s="75"/>
      <c r="BX146" s="75"/>
      <c r="BY146" s="75"/>
      <c r="BZ146" s="75"/>
      <c r="CA146" s="75"/>
      <c r="CB146" s="75"/>
      <c r="CC146" s="75"/>
      <c r="CD146" s="75"/>
      <c r="CE146" s="75"/>
      <c r="CF146" s="75"/>
      <c r="CG146" s="75"/>
      <c r="CH146" s="75"/>
      <c r="CI146" s="75"/>
      <c r="CJ146" s="75"/>
      <c r="CK146" s="75"/>
      <c r="CL146" s="75"/>
      <c r="CM146" s="75"/>
      <c r="CN146" s="75"/>
      <c r="CO146" s="75"/>
      <c r="CP146" s="75"/>
      <c r="CQ146" s="75"/>
      <c r="CR146" s="75"/>
      <c r="CS146" s="75"/>
      <c r="CT146" s="75"/>
      <c r="CU146" s="75"/>
      <c r="CV146" s="75"/>
      <c r="CW146" s="75"/>
      <c r="CX146" s="75"/>
      <c r="CY146" s="75"/>
      <c r="CZ146" s="75"/>
      <c r="DA146" s="75"/>
      <c r="DB146" s="75"/>
      <c r="DC146" s="75"/>
      <c r="DD146" s="75"/>
      <c r="DE146" s="75"/>
      <c r="DF146" s="75"/>
      <c r="DG146" s="75"/>
      <c r="DH146" s="75"/>
      <c r="DI146" s="75"/>
      <c r="DJ146" s="75"/>
      <c r="DK146" s="75"/>
      <c r="DL146" s="75"/>
      <c r="DM146" s="75"/>
      <c r="DN146" s="75"/>
      <c r="DO146" s="75"/>
      <c r="DP146" s="75"/>
      <c r="DQ146" s="75"/>
      <c r="DR146" s="75"/>
      <c r="DS146" s="75"/>
      <c r="DT146" s="75"/>
      <c r="DU146" s="75"/>
      <c r="DV146" s="63"/>
      <c r="DW146" s="63"/>
      <c r="DX146" s="63"/>
      <c r="DY146" s="63"/>
      <c r="DZ146" s="63"/>
      <c r="EA146" s="63"/>
      <c r="EB146" s="63"/>
      <c r="EC146" s="63"/>
      <c r="ED146" s="63"/>
      <c r="EE146" s="63"/>
      <c r="EF146" s="63"/>
      <c r="EG146" s="63"/>
      <c r="EH146" s="63"/>
      <c r="EI146" s="63"/>
      <c r="EJ146" s="63"/>
      <c r="EK146" s="63"/>
      <c r="EL146" s="63"/>
      <c r="EM146" s="63"/>
      <c r="EN146" s="63"/>
      <c r="EO146" s="63"/>
      <c r="EP146" s="63"/>
      <c r="EQ146" s="63"/>
      <c r="ER146" s="63"/>
      <c r="ES146" s="63"/>
      <c r="ET146" s="63"/>
      <c r="EU146" s="63"/>
      <c r="EV146" s="63"/>
      <c r="EW146" s="63"/>
      <c r="EX146" s="63"/>
      <c r="EY146" s="63"/>
      <c r="EZ146" s="63"/>
      <c r="FA146" s="63"/>
      <c r="FB146" s="63"/>
      <c r="FC146" s="63"/>
      <c r="FD146" s="63"/>
      <c r="FE146" s="63"/>
      <c r="FF146" s="63"/>
      <c r="FG146" s="63"/>
      <c r="FH146" s="63"/>
      <c r="FI146" s="63"/>
      <c r="FJ146" s="63"/>
      <c r="FK146" s="63"/>
      <c r="FL146" s="63"/>
      <c r="FM146" s="63"/>
      <c r="FN146" s="63"/>
      <c r="FO146" s="63"/>
      <c r="FP146" s="63"/>
      <c r="FQ146" s="63"/>
      <c r="FR146" s="63"/>
      <c r="FS146" s="63"/>
      <c r="FT146" s="63"/>
      <c r="FU146" s="63"/>
      <c r="FV146" s="63"/>
      <c r="FW146" s="63"/>
      <c r="FX146" s="63"/>
      <c r="FY146" s="63"/>
      <c r="FZ146" s="63"/>
      <c r="GA146" s="63"/>
      <c r="GB146" s="63"/>
      <c r="GC146" s="63"/>
      <c r="GD146" s="63"/>
      <c r="GE146" s="63"/>
      <c r="GF146" s="63"/>
      <c r="GG146" s="63"/>
      <c r="GH146" s="63"/>
      <c r="GI146" s="63"/>
      <c r="GJ146" s="63"/>
      <c r="GK146" s="63"/>
      <c r="GL146" s="63"/>
    </row>
    <row r="147" spans="1:194" s="44" customFormat="1" ht="15.75" customHeight="1" x14ac:dyDescent="0.2">
      <c r="C147" s="76"/>
      <c r="D147" s="77"/>
      <c r="G147" s="64"/>
      <c r="H147" s="66"/>
      <c r="I147" s="63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6"/>
      <c r="AR147" s="66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N147" s="64"/>
      <c r="BO147" s="64"/>
      <c r="BP147" s="64"/>
      <c r="BQ147" s="66"/>
      <c r="BR147" s="64"/>
      <c r="BS147" s="64"/>
      <c r="BT147" s="64"/>
      <c r="BU147" s="64"/>
      <c r="BV147" s="64"/>
      <c r="BW147" s="64"/>
      <c r="BX147" s="64"/>
      <c r="BY147" s="64"/>
      <c r="BZ147" s="64"/>
      <c r="CA147" s="64"/>
      <c r="CB147" s="64"/>
      <c r="CC147" s="64"/>
      <c r="CD147" s="64"/>
      <c r="CE147" s="63"/>
      <c r="CF147" s="63"/>
      <c r="CG147" s="63"/>
      <c r="CH147" s="64"/>
      <c r="CI147" s="64"/>
      <c r="CJ147" s="64"/>
      <c r="CK147" s="64"/>
      <c r="CL147" s="64"/>
      <c r="CM147" s="64"/>
      <c r="CN147" s="64"/>
      <c r="CO147" s="64"/>
      <c r="CP147" s="64"/>
      <c r="CQ147" s="64"/>
      <c r="CR147" s="64"/>
      <c r="CS147" s="64"/>
      <c r="CT147" s="66"/>
      <c r="CU147" s="64"/>
      <c r="CV147" s="64"/>
      <c r="CW147" s="64"/>
      <c r="CX147" s="64"/>
      <c r="CY147" s="66"/>
      <c r="CZ147" s="66"/>
      <c r="DA147" s="64"/>
      <c r="DB147" s="64"/>
      <c r="DC147" s="64"/>
      <c r="DD147" s="64"/>
      <c r="DE147" s="64"/>
      <c r="DF147" s="64"/>
      <c r="DG147" s="64"/>
      <c r="DH147" s="64"/>
      <c r="DI147" s="66"/>
      <c r="DJ147" s="64"/>
      <c r="DK147" s="64"/>
      <c r="DL147" s="64"/>
      <c r="DM147" s="64"/>
      <c r="DN147" s="64"/>
      <c r="DO147" s="64"/>
      <c r="DP147" s="64"/>
      <c r="DQ147" s="63"/>
      <c r="DR147" s="63"/>
      <c r="DS147" s="64"/>
      <c r="DT147" s="64"/>
      <c r="DU147" s="64"/>
      <c r="DV147" s="64"/>
      <c r="DW147" s="64"/>
      <c r="DX147" s="64"/>
      <c r="DY147" s="64"/>
      <c r="DZ147" s="64"/>
      <c r="EA147" s="64"/>
      <c r="EB147" s="64"/>
      <c r="EC147" s="64"/>
      <c r="ED147" s="64"/>
      <c r="EE147" s="64"/>
      <c r="EF147" s="64"/>
      <c r="EG147" s="64"/>
      <c r="EH147" s="64"/>
      <c r="EI147" s="64"/>
      <c r="EJ147" s="64"/>
      <c r="EK147" s="64"/>
      <c r="EL147" s="64"/>
      <c r="EM147" s="64"/>
      <c r="EN147" s="64"/>
      <c r="EO147" s="64"/>
      <c r="EP147" s="64"/>
      <c r="EQ147" s="64"/>
      <c r="ER147" s="64"/>
      <c r="ES147" s="64"/>
      <c r="ET147" s="64"/>
      <c r="EU147" s="64"/>
      <c r="EV147" s="64"/>
      <c r="EW147" s="64"/>
      <c r="EX147" s="64"/>
      <c r="EY147" s="64"/>
      <c r="EZ147" s="64"/>
      <c r="FA147" s="64"/>
      <c r="FB147" s="64"/>
      <c r="FC147" s="64"/>
      <c r="FD147" s="64"/>
      <c r="FE147" s="64"/>
      <c r="FF147" s="64"/>
      <c r="FG147" s="64"/>
      <c r="FH147" s="64"/>
      <c r="FI147" s="64"/>
      <c r="FJ147" s="64"/>
      <c r="FK147" s="64"/>
      <c r="FL147" s="64"/>
      <c r="FM147" s="64"/>
      <c r="FN147" s="64"/>
      <c r="FO147" s="64"/>
      <c r="FP147" s="64"/>
      <c r="FQ147" s="64"/>
      <c r="FR147" s="64"/>
      <c r="FS147" s="64"/>
      <c r="FT147" s="64"/>
      <c r="FU147" s="64"/>
      <c r="FV147" s="64"/>
      <c r="FW147" s="64"/>
      <c r="FX147" s="64"/>
      <c r="FY147" s="64"/>
      <c r="FZ147" s="64"/>
      <c r="GA147" s="64"/>
      <c r="GB147" s="64"/>
      <c r="GC147" s="64"/>
      <c r="GD147" s="64"/>
      <c r="GE147" s="64"/>
      <c r="GF147" s="64"/>
      <c r="GG147" s="64"/>
      <c r="GH147" s="64"/>
      <c r="GI147" s="64"/>
      <c r="GJ147" s="64"/>
      <c r="GK147" s="64"/>
      <c r="GL147" s="64"/>
    </row>
    <row r="148" spans="1:194" s="46" customFormat="1" ht="15.75" customHeight="1" x14ac:dyDescent="0.2">
      <c r="A148" s="44"/>
      <c r="C148" s="78"/>
      <c r="D148" s="78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  <c r="AE148" s="65"/>
      <c r="AF148" s="65"/>
      <c r="AG148" s="65"/>
      <c r="AH148" s="65"/>
      <c r="AI148" s="65"/>
      <c r="AJ148" s="65"/>
      <c r="AK148" s="65"/>
      <c r="AL148" s="65"/>
      <c r="AM148" s="65"/>
      <c r="AN148" s="65"/>
      <c r="AO148" s="65"/>
      <c r="AP148" s="65"/>
      <c r="AQ148" s="65"/>
      <c r="AR148" s="65"/>
      <c r="AS148" s="65"/>
      <c r="AT148" s="65"/>
      <c r="AU148" s="65"/>
      <c r="AV148" s="65"/>
      <c r="AW148" s="65"/>
      <c r="AX148" s="65"/>
      <c r="AY148" s="65"/>
      <c r="AZ148" s="65"/>
      <c r="BA148" s="65"/>
      <c r="BB148" s="65"/>
      <c r="BC148" s="65"/>
      <c r="BD148" s="65"/>
      <c r="BE148" s="65"/>
      <c r="BF148" s="65"/>
      <c r="BG148" s="65"/>
      <c r="BH148" s="65"/>
      <c r="BI148" s="65"/>
      <c r="BJ148" s="65"/>
      <c r="BK148" s="65"/>
      <c r="BL148" s="65"/>
      <c r="BM148" s="65"/>
      <c r="BN148" s="65"/>
      <c r="BO148" s="65"/>
      <c r="BP148" s="65"/>
      <c r="BQ148" s="65"/>
      <c r="BR148" s="65"/>
      <c r="BS148" s="65"/>
      <c r="BT148" s="65"/>
      <c r="BU148" s="65"/>
      <c r="BV148" s="65"/>
      <c r="BW148" s="65"/>
      <c r="BX148" s="65"/>
      <c r="BY148" s="65"/>
      <c r="BZ148" s="65"/>
      <c r="CA148" s="65"/>
      <c r="CB148" s="65"/>
      <c r="CC148" s="65"/>
      <c r="CD148" s="65"/>
      <c r="CE148" s="65"/>
      <c r="CF148" s="65"/>
      <c r="CG148" s="65"/>
      <c r="CH148" s="65"/>
      <c r="CI148" s="65"/>
      <c r="CJ148" s="65"/>
      <c r="CK148" s="65"/>
      <c r="CL148" s="65"/>
      <c r="CM148" s="65"/>
      <c r="CN148" s="65"/>
      <c r="CO148" s="65"/>
      <c r="CP148" s="65"/>
      <c r="CQ148" s="65"/>
      <c r="CR148" s="65"/>
      <c r="CS148" s="65"/>
      <c r="CT148" s="73"/>
      <c r="CU148" s="65"/>
      <c r="CV148" s="65"/>
      <c r="CW148" s="65"/>
      <c r="CX148" s="65"/>
      <c r="CY148" s="73"/>
      <c r="CZ148" s="73"/>
      <c r="DA148" s="65"/>
      <c r="DB148" s="65"/>
      <c r="DC148" s="65"/>
      <c r="DD148" s="65"/>
      <c r="DE148" s="65"/>
      <c r="DF148" s="65"/>
      <c r="DG148" s="65"/>
      <c r="DH148" s="65"/>
      <c r="DI148" s="65"/>
      <c r="DJ148" s="65"/>
      <c r="DK148" s="65"/>
      <c r="DL148" s="65"/>
      <c r="DM148" s="65"/>
      <c r="DN148" s="65"/>
      <c r="DO148" s="65"/>
      <c r="DP148" s="65"/>
      <c r="DQ148" s="67"/>
      <c r="DR148" s="67"/>
      <c r="DS148" s="65"/>
      <c r="DT148" s="65"/>
      <c r="DU148" s="65"/>
      <c r="DV148" s="65"/>
      <c r="DW148" s="65"/>
      <c r="DX148" s="65"/>
      <c r="DY148" s="65"/>
      <c r="DZ148" s="65"/>
      <c r="EA148" s="65"/>
      <c r="EB148" s="65"/>
      <c r="EC148" s="65"/>
      <c r="ED148" s="65"/>
      <c r="EE148" s="65"/>
      <c r="EF148" s="65"/>
      <c r="EG148" s="65"/>
      <c r="EH148" s="65"/>
      <c r="EI148" s="65"/>
      <c r="EJ148" s="65"/>
      <c r="EK148" s="65"/>
      <c r="EL148" s="65"/>
      <c r="EM148" s="65"/>
      <c r="EN148" s="65"/>
      <c r="EO148" s="65"/>
      <c r="EP148" s="65"/>
      <c r="EQ148" s="65"/>
      <c r="ER148" s="65"/>
      <c r="ES148" s="65"/>
      <c r="ET148" s="65"/>
      <c r="EU148" s="65"/>
      <c r="EV148" s="65"/>
      <c r="EW148" s="65"/>
      <c r="EX148" s="65"/>
      <c r="EY148" s="65"/>
      <c r="EZ148" s="65"/>
      <c r="FA148" s="65"/>
      <c r="FB148" s="65"/>
      <c r="FC148" s="65"/>
      <c r="FD148" s="65"/>
      <c r="FE148" s="65"/>
      <c r="FF148" s="65"/>
      <c r="FG148" s="65"/>
      <c r="FH148" s="65"/>
      <c r="FI148" s="65"/>
      <c r="FJ148" s="65"/>
      <c r="FK148" s="65"/>
      <c r="FL148" s="65"/>
      <c r="FM148" s="65"/>
      <c r="FN148" s="65"/>
      <c r="FO148" s="65"/>
      <c r="FP148" s="65"/>
      <c r="FQ148" s="65"/>
      <c r="FR148" s="65"/>
      <c r="FS148" s="65"/>
      <c r="FT148" s="65"/>
      <c r="FU148" s="65"/>
      <c r="FV148" s="65"/>
      <c r="FW148" s="65"/>
      <c r="FX148" s="65"/>
      <c r="FY148" s="65"/>
      <c r="FZ148" s="65"/>
      <c r="GA148" s="65"/>
      <c r="GB148" s="65"/>
      <c r="GC148" s="65"/>
      <c r="GD148" s="65"/>
      <c r="GE148" s="65"/>
      <c r="GF148" s="65"/>
      <c r="GG148" s="65"/>
      <c r="GH148" s="65"/>
      <c r="GI148" s="65"/>
      <c r="GJ148" s="65"/>
      <c r="GK148" s="65"/>
      <c r="GL148" s="65"/>
    </row>
    <row r="149" spans="1:194" s="21" customFormat="1" ht="15.75" customHeight="1" x14ac:dyDescent="0.25">
      <c r="C149" s="79"/>
      <c r="D149" s="80"/>
      <c r="AQ149" s="42"/>
      <c r="AR149" s="42"/>
      <c r="CT149" s="74"/>
      <c r="CY149" s="74"/>
      <c r="CZ149" s="74"/>
      <c r="DQ149" s="41"/>
      <c r="DR149" s="41"/>
    </row>
    <row r="150" spans="1:194" s="21" customFormat="1" ht="35.25" customHeight="1" x14ac:dyDescent="0.25"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47"/>
      <c r="U150" s="47"/>
      <c r="AQ150" s="42"/>
      <c r="AR150" s="42"/>
      <c r="AS150" s="42"/>
      <c r="AT150" s="42"/>
      <c r="AU150" s="42"/>
      <c r="AY150" s="42"/>
      <c r="AZ150" s="42"/>
      <c r="BD150" s="42"/>
      <c r="BE150" s="42"/>
      <c r="BI150" s="42"/>
      <c r="BJ150" s="42"/>
      <c r="BN150" s="42"/>
      <c r="BO150" s="42"/>
      <c r="BS150" s="42"/>
      <c r="BT150" s="42"/>
      <c r="BX150" s="42"/>
      <c r="BY150" s="42"/>
      <c r="CC150" s="42"/>
      <c r="CD150" s="42"/>
      <c r="CG150" s="42"/>
      <c r="CH150" s="42"/>
      <c r="CI150" s="42"/>
      <c r="CM150" s="42"/>
      <c r="CN150" s="42"/>
      <c r="CR150" s="42"/>
      <c r="CS150" s="42"/>
      <c r="CT150" s="74"/>
      <c r="CW150" s="42"/>
      <c r="CX150" s="42"/>
      <c r="CY150" s="74"/>
      <c r="CZ150" s="74"/>
      <c r="DB150" s="42"/>
      <c r="DC150" s="42"/>
      <c r="DG150" s="42"/>
      <c r="DH150" s="42"/>
      <c r="DI150" s="42"/>
      <c r="DK150" s="42"/>
      <c r="DO150" s="42"/>
      <c r="DP150" s="42"/>
      <c r="DQ150" s="41"/>
      <c r="DR150" s="41"/>
      <c r="DT150" s="42"/>
      <c r="DU150" s="42"/>
    </row>
    <row r="151" spans="1:194" s="21" customFormat="1" ht="15.75" customHeight="1" x14ac:dyDescent="0.25">
      <c r="C151" s="71"/>
      <c r="D151" s="71"/>
      <c r="E151" s="72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DQ151" s="41"/>
      <c r="DR151" s="41"/>
    </row>
    <row r="152" spans="1:194" s="21" customFormat="1" ht="15.75" customHeight="1" x14ac:dyDescent="0.25">
      <c r="C152" s="71"/>
      <c r="D152" s="71"/>
      <c r="E152" s="71"/>
      <c r="F152" s="71"/>
      <c r="G152" s="71"/>
      <c r="H152" s="72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DQ152" s="41"/>
      <c r="DR152" s="41"/>
    </row>
    <row r="153" spans="1:194" s="21" customFormat="1" ht="15.75" customHeight="1" x14ac:dyDescent="0.25"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DQ153" s="41"/>
      <c r="DR153" s="41"/>
    </row>
    <row r="155" spans="1:194" x14ac:dyDescent="0.2">
      <c r="B155" s="25"/>
      <c r="C155" s="26"/>
      <c r="D155" s="25"/>
      <c r="E155" s="25"/>
      <c r="F155" s="25"/>
      <c r="G155" s="25"/>
      <c r="H155" s="25"/>
      <c r="I155" s="25"/>
      <c r="J155" s="25"/>
    </row>
    <row r="156" spans="1:194" ht="30" customHeight="1" x14ac:dyDescent="0.2"/>
  </sheetData>
  <autoFilter ref="A4:DU150"/>
  <mergeCells count="27">
    <mergeCell ref="DQ2:DU2"/>
    <mergeCell ref="C2:G2"/>
    <mergeCell ref="H2:L2"/>
    <mergeCell ref="M2:Q2"/>
    <mergeCell ref="R2:V2"/>
    <mergeCell ref="CT2:CX2"/>
    <mergeCell ref="W2:AA2"/>
    <mergeCell ref="AB2:AF2"/>
    <mergeCell ref="AV2:AZ2"/>
    <mergeCell ref="BA2:BE2"/>
    <mergeCell ref="BF2:BJ2"/>
    <mergeCell ref="DD2:DH2"/>
    <mergeCell ref="DL2:DP2"/>
    <mergeCell ref="DI2:DK2"/>
    <mergeCell ref="CO2:CS2"/>
    <mergeCell ref="AG2:AK2"/>
    <mergeCell ref="CY2:DC2"/>
    <mergeCell ref="BK2:BO2"/>
    <mergeCell ref="CE2:CI2"/>
    <mergeCell ref="BP2:BT2"/>
    <mergeCell ref="BU2:BY2"/>
    <mergeCell ref="BZ2:CD2"/>
    <mergeCell ref="B1:K1"/>
    <mergeCell ref="C150:S150"/>
    <mergeCell ref="AL2:AP2"/>
    <mergeCell ref="AQ2:AU2"/>
    <mergeCell ref="CJ2:CN2"/>
  </mergeCells>
  <pageMargins left="0.59055118110236227" right="0.59055118110236227" top="0.39370078740157483" bottom="0.39370078740157483" header="0" footer="0"/>
  <pageSetup paperSize="8" scale="58" fitToWidth="0" fitToHeight="0" orientation="landscape" r:id="rId1"/>
  <rowBreaks count="1" manualBreakCount="1">
    <brk id="77" max="12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Поселения</vt:lpstr>
      <vt:lpstr>Поселения!ExternalData_1</vt:lpstr>
      <vt:lpstr>Поселения!Заголовки_для_печати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Павловна Гусева</dc:creator>
  <cp:lastModifiedBy>Резанова Екатерина Витальевна</cp:lastModifiedBy>
  <cp:lastPrinted>2022-02-03T07:55:39Z</cp:lastPrinted>
  <dcterms:created xsi:type="dcterms:W3CDTF">2014-07-22T12:54:56Z</dcterms:created>
  <dcterms:modified xsi:type="dcterms:W3CDTF">2023-03-03T07:31:39Z</dcterms:modified>
</cp:coreProperties>
</file>