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5 г\1 кв. 2025 г\"/>
    </mc:Choice>
  </mc:AlternateContent>
  <bookViews>
    <workbookView xWindow="0" yWindow="0" windowWidth="28770" windowHeight="10635"/>
  </bookViews>
  <sheets>
    <sheet name="Лист 1" sheetId="2" r:id="rId1"/>
  </sheets>
  <definedNames>
    <definedName name="_xlnm.Print_Titles" localSheetId="0">'Лист 1'!$5:$6</definedName>
  </definedNames>
  <calcPr calcId="152511"/>
</workbook>
</file>

<file path=xl/calcChain.xml><?xml version="1.0" encoding="utf-8"?>
<calcChain xmlns="http://schemas.openxmlformats.org/spreadsheetml/2006/main">
  <c r="E18" i="2" l="1"/>
  <c r="J37" i="2"/>
  <c r="F38" i="2"/>
  <c r="D38" i="2"/>
  <c r="C38" i="2"/>
  <c r="J7" i="2"/>
  <c r="H37" i="2" l="1"/>
  <c r="G37" i="2"/>
  <c r="E37" i="2"/>
  <c r="J38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7" i="2"/>
  <c r="J16" i="2"/>
  <c r="J15" i="2"/>
  <c r="J14" i="2"/>
  <c r="J13" i="2"/>
  <c r="J12" i="2"/>
  <c r="J11" i="2"/>
  <c r="J10" i="2"/>
  <c r="J9" i="2"/>
  <c r="J8" i="2"/>
  <c r="H38" i="2" l="1"/>
  <c r="G38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E38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<sst xmlns="http://schemas.openxmlformats.org/spreadsheetml/2006/main" count="74" uniqueCount="74">
  <si>
    <t>Наименование показателя</t>
  </si>
  <si>
    <t/>
  </si>
  <si>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</si>
  <si>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</si>
  <si>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</si>
  <si>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</si>
  <si>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</si>
  <si>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</si>
  <si>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</si>
  <si>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</si>
  <si>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</si>
  <si>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</si>
  <si>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</si>
  <si>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</si>
  <si>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1700000000</t>
  </si>
  <si>
    <t>1900000000</t>
  </si>
  <si>
    <t>2100000000</t>
  </si>
  <si>
    <t>2200000000</t>
  </si>
  <si>
    <t>2300000000</t>
  </si>
  <si>
    <t>2400000000</t>
  </si>
  <si>
    <t>2500000000</t>
  </si>
  <si>
    <t>ВСЕГО РАСХОДОВ:</t>
  </si>
  <si>
    <t>4100000000</t>
  </si>
  <si>
    <t>4200000000</t>
  </si>
  <si>
    <t>4300000000</t>
  </si>
  <si>
    <t>4400000000</t>
  </si>
  <si>
    <t>4600000000</t>
  </si>
  <si>
    <t>4700000000</t>
  </si>
  <si>
    <t>Государственная программа Ивановской области «Комплексное развитие сельских территорий Ивановской области»</t>
  </si>
  <si>
    <t>2700000000</t>
  </si>
  <si>
    <t>4500000000</t>
  </si>
  <si>
    <t>4800000000</t>
  </si>
  <si>
    <t>4900000000</t>
  </si>
  <si>
    <t>5000000000</t>
  </si>
  <si>
    <t>Обеспечение деятельности мировых судей и аппаратов мировых судей Ивановской области</t>
  </si>
  <si>
    <t>Обеспечение деятельности государственных органов Ивановской области</t>
  </si>
  <si>
    <t>Обеспечение деятельности органов государственной власти Ивановской области</t>
  </si>
  <si>
    <t>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</si>
  <si>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</si>
  <si>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</si>
  <si>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</si>
  <si>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</si>
  <si>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</si>
  <si>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</si>
  <si>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</si>
  <si>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Государственная программа Ивановской области «Обеспечение доступным и комфортным жильем населения Ивановской области»</t>
  </si>
  <si>
    <t>Государственная программа Ивановской области «Управление имуществом Ивановской области и земельными ресурсами»</t>
  </si>
  <si>
    <t>Государственная программа Ивановской области «Развитие физической культуры и спорта в Ивановской области»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</si>
  <si>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</si>
  <si>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Государственная программа Ивановской области «Развитие лесного хозяйства Ивановской области»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</si>
  <si>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</si>
  <si>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Государственная программа Ивановской области «Формирование современной городской среды»</t>
  </si>
  <si>
    <t>Государственная программа Ивановской области «Развитие транспортной системы Ивановской области»</t>
  </si>
  <si>
    <t>Государственная программа Ивановской области «Развитие цифровой экономики и информатизации Ивановской области»</t>
  </si>
  <si>
    <t>Государственная программа Ивановской области «Экономическое развитие и инновационная экономика Ивановской области»</t>
  </si>
  <si>
    <t>Государственная программа Ивановской области «Охрана окружающей среды Ивановской области»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</si>
  <si>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</si>
  <si>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Государственная программа Ивановской области «Содействие занятости населения Ивановской области»</t>
  </si>
  <si>
    <t>Государственная программа Ивановской области «Социальная поддержка граждан в Ивановской области»</t>
  </si>
  <si>
    <t>Государственная программа Ивановской области «Развитие здравоохранения Ивановской области»</t>
  </si>
  <si>
    <t>Реализация отдельных функций (мероприятий) органами исполнительной власти Ивановской области</t>
  </si>
  <si>
    <t>1500000000</t>
  </si>
  <si>
    <t xml:space="preserve">Утверждено Законом Ивановской области от 20.12.2024 № 70-ОЗ,  на 1 апреля 2025 года, руб. </t>
  </si>
  <si>
    <t>Государственная программа Ивановской области «Развитие образования и науки Ивановской области»</t>
  </si>
  <si>
    <t>Государственная программа Ивановской области «Развитие туризма в Ивановской области»</t>
  </si>
  <si>
    <t>Государственная программа Ивановской области «Развитие культуры  в Ивановской области»</t>
  </si>
  <si>
    <t>Отклонение от сводной бюджетной росписи, 
руб.</t>
  </si>
  <si>
    <t xml:space="preserve">Процент исполнения от закона,
 % </t>
  </si>
  <si>
    <t xml:space="preserve">Процент исполнения от сводной бюджетной росписи, 
%
</t>
  </si>
  <si>
    <t xml:space="preserve">Утверждено сводной бюджетной росписью,  
на 1 апреля 2025 года, руб. </t>
  </si>
  <si>
    <t>Исполнено за 
1 квартал 2025 года, 
руб.</t>
  </si>
  <si>
    <t>Исполнено за 
1 квартал 2024 года, 
руб.</t>
  </si>
  <si>
    <t xml:space="preserve">Уровень изменений по сравнению с соответствующим периодом 2024 года, % </t>
  </si>
  <si>
    <t xml:space="preserve">Исполнение областного бюджета по расходам в разрезе государственных программ и непрограммных направлений деятельности Ивановской области 
на 01.04.2024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</si>
</sst>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6" fillId="5" borderId="3" xfId="0" applyNumberFormat="1" applyFont="1" applyFill="1" applyBorder="1" applyAlignment="1" applyProtection="1">
      <alignment horizontal="center" vertical="center" shrinkToFit="1"/>
    </xf>
    <xf numFmtId="1" fontId="6" fillId="0" borderId="5" xfId="31" applyNumberFormat="1" applyFont="1" applyBorder="1" applyAlignment="1" applyProtection="1">
      <alignment horizontal="center" vertical="center" shrinkToFit="1"/>
    </xf>
    <xf numFmtId="1" fontId="6" fillId="0" borderId="2" xfId="31" applyNumberFormat="1" applyFont="1" applyAlignment="1" applyProtection="1">
      <alignment horizontal="center" vertical="center" shrinkToFit="1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" xfId="2" applyNumberFormat="1" applyAlignment="1" applyProtection="1">
      <alignment horizontal="center" vertical="center"/>
    </xf>
    <xf numFmtId="0" fontId="6" fillId="5" borderId="1" xfId="45" applyNumberFormat="1" applyFont="1" applyFill="1" applyBorder="1" applyAlignment="1" applyProtection="1">
      <alignment horizontal="justify" vertical="center" wrapText="1"/>
    </xf>
    <xf numFmtId="1" fontId="6" fillId="0" borderId="7" xfId="31" applyNumberFormat="1" applyFont="1" applyBorder="1" applyAlignment="1" applyProtection="1">
      <alignment horizontal="center" vertical="center" shrinkToFit="1"/>
    </xf>
    <xf numFmtId="0" fontId="0" fillId="5" borderId="0" xfId="0" applyFill="1" applyProtection="1">
      <protection locked="0"/>
    </xf>
    <xf numFmtId="0" fontId="1" fillId="5" borderId="1" xfId="2" applyNumberFormat="1" applyFill="1" applyProtection="1"/>
    <xf numFmtId="0" fontId="1" fillId="0" borderId="1" xfId="2" applyNumberForma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Fill="1"/>
    <xf numFmtId="4" fontId="0" fillId="0" borderId="0" xfId="0" applyNumberFormat="1" applyFill="1" applyProtection="1">
      <protection locked="0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ill="1" applyProtection="1"/>
    <xf numFmtId="4" fontId="3" fillId="0" borderId="1" xfId="31" applyNumberFormat="1" applyFont="1" applyFill="1" applyBorder="1" applyAlignment="1" applyProtection="1">
      <alignment horizontal="right" vertical="top" shrinkToFit="1"/>
    </xf>
    <xf numFmtId="4" fontId="8" fillId="5" borderId="3" xfId="15" applyNumberFormat="1" applyFont="1" applyFill="1" applyBorder="1" applyAlignment="1" applyProtection="1">
      <alignment horizontal="center" vertical="center" shrinkToFit="1"/>
    </xf>
    <xf numFmtId="4" fontId="13" fillId="5" borderId="3" xfId="31" applyNumberFormat="1" applyFont="1" applyFill="1" applyBorder="1" applyAlignment="1" applyProtection="1">
      <alignment horizontal="center" vertical="center" shrinkToFit="1"/>
    </xf>
    <xf numFmtId="10" fontId="12" fillId="0" borderId="1" xfId="2" applyNumberFormat="1" applyFont="1" applyProtection="1"/>
    <xf numFmtId="10" fontId="12" fillId="0" borderId="1" xfId="2" applyNumberFormat="1" applyFont="1" applyBorder="1" applyAlignment="1" applyProtection="1">
      <alignment horizontal="center" vertical="center"/>
    </xf>
    <xf numFmtId="10" fontId="4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0" fontId="12" fillId="5" borderId="1" xfId="2" applyNumberFormat="1" applyFont="1" applyFill="1" applyProtection="1"/>
    <xf numFmtId="0" fontId="12" fillId="5" borderId="1" xfId="2" applyNumberFormat="1" applyFont="1" applyFill="1" applyBorder="1" applyAlignment="1" applyProtection="1">
      <alignment horizontal="center" vertical="center"/>
    </xf>
    <xf numFmtId="0" fontId="4" fillId="5" borderId="0" xfId="0" applyFont="1" applyFill="1" applyProtection="1">
      <protection locked="0"/>
    </xf>
    <xf numFmtId="0" fontId="4" fillId="5" borderId="1" xfId="0" applyFont="1" applyFill="1" applyBorder="1" applyProtection="1">
      <protection locked="0"/>
    </xf>
    <xf numFmtId="1" fontId="6" fillId="0" borderId="8" xfId="31" applyNumberFormat="1" applyFont="1" applyBorder="1" applyAlignment="1" applyProtection="1">
      <alignment horizontal="center" vertical="center" shrinkToFit="1"/>
    </xf>
    <xf numFmtId="4" fontId="5" fillId="5" borderId="3" xfId="0" applyNumberFormat="1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horizontal="center" vertical="center"/>
      <protection locked="0"/>
    </xf>
    <xf numFmtId="4" fontId="0" fillId="5" borderId="0" xfId="0" applyNumberFormat="1" applyFill="1" applyProtection="1">
      <protection locked="0"/>
    </xf>
    <xf numFmtId="4" fontId="13" fillId="0" borderId="3" xfId="31" applyNumberFormat="1" applyFont="1" applyFill="1" applyBorder="1" applyAlignment="1" applyProtection="1">
      <alignment horizontal="center" vertical="center" shrinkToFit="1"/>
    </xf>
    <xf numFmtId="4" fontId="8" fillId="0" borderId="3" xfId="15" applyNumberFormat="1" applyFont="1" applyFill="1" applyBorder="1" applyAlignment="1" applyProtection="1">
      <alignment horizontal="center" vertical="center" shrinkToFit="1"/>
    </xf>
    <xf numFmtId="164" fontId="8" fillId="5" borderId="3" xfId="32" applyNumberFormat="1" applyFont="1" applyFill="1" applyBorder="1" applyAlignment="1" applyProtection="1">
      <alignment horizontal="center" vertical="center" shrinkToFit="1"/>
    </xf>
    <xf numFmtId="164" fontId="8" fillId="5" borderId="3" xfId="2" applyNumberFormat="1" applyFont="1" applyFill="1" applyBorder="1" applyAlignment="1" applyProtection="1">
      <alignment horizontal="center" vertical="center"/>
    </xf>
    <xf numFmtId="164" fontId="13" fillId="5" borderId="3" xfId="31" applyNumberFormat="1" applyFont="1" applyFill="1" applyBorder="1" applyAlignment="1" applyProtection="1">
      <alignment horizontal="center" vertical="center" shrinkToFit="1"/>
    </xf>
    <xf numFmtId="164" fontId="13" fillId="5" borderId="3" xfId="2" applyNumberFormat="1" applyFont="1" applyFill="1" applyBorder="1" applyAlignment="1" applyProtection="1">
      <alignment horizontal="center" vertical="center"/>
    </xf>
    <xf numFmtId="164" fontId="8" fillId="5" borderId="3" xfId="0" applyNumberFormat="1" applyFont="1" applyFill="1" applyBorder="1" applyAlignment="1" applyProtection="1">
      <alignment horizontal="center" vertical="center" shrinkToFit="1"/>
    </xf>
    <xf numFmtId="164" fontId="13" fillId="5" borderId="3" xfId="0" applyNumberFormat="1" applyFont="1" applyFill="1" applyBorder="1" applyAlignment="1" applyProtection="1">
      <alignment horizontal="center" vertical="center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6" xfId="0" applyNumberFormat="1" applyFont="1" applyFill="1" applyBorder="1" applyAlignment="1">
      <alignment horizontal="center" vertical="top"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5" fillId="0" borderId="5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6" fillId="5" borderId="3" xfId="18" applyNumberFormat="1" applyFont="1" applyFill="1" applyBorder="1" applyAlignment="1" applyProtection="1">
      <alignment horizontal="center" vertical="top" wrapText="1"/>
    </xf>
    <xf numFmtId="0" fontId="6" fillId="5" borderId="3" xfId="18" applyFont="1" applyFill="1" applyBorder="1" applyAlignment="1">
      <alignment horizontal="center" vertical="top" wrapText="1"/>
    </xf>
    <xf numFmtId="10" fontId="8" fillId="0" borderId="3" xfId="0" applyNumberFormat="1" applyFont="1" applyBorder="1" applyAlignment="1">
      <alignment horizontal="center" vertical="top" wrapText="1"/>
    </xf>
    <xf numFmtId="1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10" fontId="8" fillId="0" borderId="3" xfId="0" applyNumberFormat="1" applyFont="1" applyBorder="1" applyAlignment="1" applyProtection="1">
      <alignment horizontal="center" vertical="top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4" fontId="8" fillId="5" borderId="4" xfId="0" applyNumberFormat="1" applyFont="1" applyFill="1" applyBorder="1" applyAlignment="1">
      <alignment horizontal="center" vertical="top" wrapText="1"/>
    </xf>
    <xf numFmtId="4" fontId="8" fillId="5" borderId="6" xfId="0" applyNumberFormat="1" applyFont="1" applyFill="1" applyBorder="1" applyAlignment="1">
      <alignment horizontal="center" vertical="top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SheetLayoutView="100" workbookViewId="0">
      <pane ySplit="6" topLeftCell="A31" activePane="bottomLeft" state="frozen"/>
      <selection pane="bottomLeft" activeCell="F42" sqref="F42"/>
    </sheetView>
  </sheetViews>
  <sheetFormatPr defaultRowHeight="15" x14ac:dyDescent="0.25"/>
  <cols>
    <col min="1" max="1" width="40" style="1" customWidth="1"/>
    <col min="2" max="2" width="11.5703125" style="8" customWidth="1"/>
    <col min="3" max="3" width="18.42578125" style="12" customWidth="1"/>
    <col min="4" max="4" width="17.85546875" style="15" customWidth="1"/>
    <col min="5" max="5" width="16.85546875" style="32" customWidth="1"/>
    <col min="6" max="6" width="17.140625" style="15" customWidth="1"/>
    <col min="7" max="7" width="10.5703125" style="27" customWidth="1"/>
    <col min="8" max="8" width="17" style="27" customWidth="1"/>
    <col min="9" max="9" width="16.42578125" style="1" customWidth="1"/>
    <col min="10" max="10" width="17.140625" style="28" customWidth="1"/>
    <col min="11" max="11" width="30.28515625" style="1" customWidth="1"/>
    <col min="12" max="16384" width="9.140625" style="1"/>
  </cols>
  <sheetData>
    <row r="1" spans="1:10" x14ac:dyDescent="0.25">
      <c r="A1" s="46"/>
      <c r="B1" s="47"/>
      <c r="C1" s="47"/>
      <c r="D1" s="47"/>
      <c r="E1" s="30"/>
      <c r="F1" s="21"/>
      <c r="G1" s="25"/>
      <c r="H1" s="25"/>
    </row>
    <row r="2" spans="1:10" ht="21" customHeight="1" x14ac:dyDescent="0.25">
      <c r="A2" s="63" t="s">
        <v>73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0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ht="16.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ht="26.25" customHeight="1" x14ac:dyDescent="0.25">
      <c r="A5" s="54" t="s">
        <v>0</v>
      </c>
      <c r="B5" s="50" t="s">
        <v>2</v>
      </c>
      <c r="C5" s="56" t="s">
        <v>62</v>
      </c>
      <c r="D5" s="48" t="s">
        <v>69</v>
      </c>
      <c r="E5" s="65" t="s">
        <v>66</v>
      </c>
      <c r="F5" s="48" t="s">
        <v>70</v>
      </c>
      <c r="G5" s="58" t="s">
        <v>67</v>
      </c>
      <c r="H5" s="58" t="s">
        <v>68</v>
      </c>
      <c r="I5" s="60" t="s">
        <v>71</v>
      </c>
      <c r="J5" s="62" t="s">
        <v>72</v>
      </c>
    </row>
    <row r="6" spans="1:10" ht="39.75" customHeight="1" x14ac:dyDescent="0.25">
      <c r="A6" s="55"/>
      <c r="B6" s="51"/>
      <c r="C6" s="57"/>
      <c r="D6" s="49"/>
      <c r="E6" s="66"/>
      <c r="F6" s="49"/>
      <c r="G6" s="59"/>
      <c r="H6" s="59"/>
      <c r="I6" s="61"/>
      <c r="J6" s="62"/>
    </row>
    <row r="7" spans="1:10" ht="38.25" x14ac:dyDescent="0.25">
      <c r="A7" s="6" t="s">
        <v>59</v>
      </c>
      <c r="B7" s="4" t="s">
        <v>3</v>
      </c>
      <c r="C7" s="23">
        <v>15256162134.67</v>
      </c>
      <c r="D7" s="39">
        <v>15375443334.67</v>
      </c>
      <c r="E7" s="23">
        <f>D7-C7</f>
        <v>119281200</v>
      </c>
      <c r="F7" s="20">
        <v>4309595718.1300001</v>
      </c>
      <c r="G7" s="40">
        <f>F7/C7</f>
        <v>0.28248229666728164</v>
      </c>
      <c r="H7" s="41">
        <f>F7/D7</f>
        <v>0.28029082637326735</v>
      </c>
      <c r="I7" s="3">
        <v>3804676828.3899999</v>
      </c>
      <c r="J7" s="44">
        <f>F7/I7</f>
        <v>1.1327100598853395</v>
      </c>
    </row>
    <row r="8" spans="1:10" ht="38.25" x14ac:dyDescent="0.25">
      <c r="A8" s="6" t="s">
        <v>63</v>
      </c>
      <c r="B8" s="5" t="s">
        <v>4</v>
      </c>
      <c r="C8" s="23">
        <v>17168721684.540001</v>
      </c>
      <c r="D8" s="39">
        <v>17186939653.07</v>
      </c>
      <c r="E8" s="23">
        <f t="shared" ref="E8:E38" si="0">D8-C8</f>
        <v>18217968.529998779</v>
      </c>
      <c r="F8" s="20">
        <v>3524082370.3499999</v>
      </c>
      <c r="G8" s="40">
        <f t="shared" ref="G8:G38" si="1">F8/C8</f>
        <v>0.20526177982856736</v>
      </c>
      <c r="H8" s="41">
        <f t="shared" ref="H8:H38" si="2">F8/D8</f>
        <v>0.20504420458126843</v>
      </c>
      <c r="I8" s="3">
        <v>2876082888.04</v>
      </c>
      <c r="J8" s="44">
        <f t="shared" ref="J8:J37" si="3">F8/I8</f>
        <v>1.2253062611667636</v>
      </c>
    </row>
    <row r="9" spans="1:10" ht="38.25" x14ac:dyDescent="0.25">
      <c r="A9" s="6" t="s">
        <v>58</v>
      </c>
      <c r="B9" s="5" t="s">
        <v>5</v>
      </c>
      <c r="C9" s="23">
        <v>10499378419.610001</v>
      </c>
      <c r="D9" s="39">
        <v>10517881519.610001</v>
      </c>
      <c r="E9" s="23">
        <f t="shared" si="0"/>
        <v>18503100</v>
      </c>
      <c r="F9" s="20">
        <v>2610139298.2600002</v>
      </c>
      <c r="G9" s="40">
        <f t="shared" si="1"/>
        <v>0.24859941169326422</v>
      </c>
      <c r="H9" s="41">
        <f t="shared" si="2"/>
        <v>0.24816207459587197</v>
      </c>
      <c r="I9" s="3">
        <v>2311238959.1500001</v>
      </c>
      <c r="J9" s="44">
        <f t="shared" si="3"/>
        <v>1.1293247234028654</v>
      </c>
    </row>
    <row r="10" spans="1:10" ht="38.25" x14ac:dyDescent="0.25">
      <c r="A10" s="6" t="s">
        <v>57</v>
      </c>
      <c r="B10" s="5" t="s">
        <v>6</v>
      </c>
      <c r="C10" s="23">
        <v>723998133.98000002</v>
      </c>
      <c r="D10" s="39">
        <v>723998133.98000002</v>
      </c>
      <c r="E10" s="23">
        <f t="shared" si="0"/>
        <v>0</v>
      </c>
      <c r="F10" s="20">
        <v>74520977.579999998</v>
      </c>
      <c r="G10" s="40">
        <f t="shared" si="1"/>
        <v>0.10292979233294348</v>
      </c>
      <c r="H10" s="41">
        <f t="shared" si="2"/>
        <v>0.10292979233294348</v>
      </c>
      <c r="I10" s="3">
        <v>78140938.510000005</v>
      </c>
      <c r="J10" s="44">
        <f t="shared" si="3"/>
        <v>0.95367395120885645</v>
      </c>
    </row>
    <row r="11" spans="1:10" ht="51" x14ac:dyDescent="0.25">
      <c r="A11" s="6" t="s">
        <v>56</v>
      </c>
      <c r="B11" s="5" t="s">
        <v>7</v>
      </c>
      <c r="C11" s="23">
        <v>809152012.13999999</v>
      </c>
      <c r="D11" s="39">
        <v>809152012.13999999</v>
      </c>
      <c r="E11" s="23">
        <f t="shared" si="0"/>
        <v>0</v>
      </c>
      <c r="F11" s="20">
        <v>112578252.45999999</v>
      </c>
      <c r="G11" s="40">
        <f t="shared" si="1"/>
        <v>0.13913115307253496</v>
      </c>
      <c r="H11" s="41">
        <f t="shared" si="2"/>
        <v>0.13913115307253496</v>
      </c>
      <c r="I11" s="3">
        <v>97764368.280000001</v>
      </c>
      <c r="J11" s="44">
        <f t="shared" si="3"/>
        <v>1.1515264143841506</v>
      </c>
    </row>
    <row r="12" spans="1:10" ht="38.25" x14ac:dyDescent="0.25">
      <c r="A12" s="6" t="s">
        <v>55</v>
      </c>
      <c r="B12" s="5" t="s">
        <v>8</v>
      </c>
      <c r="C12" s="23">
        <v>27369400.059999999</v>
      </c>
      <c r="D12" s="39">
        <v>27369400.059999999</v>
      </c>
      <c r="E12" s="23">
        <f t="shared" si="0"/>
        <v>0</v>
      </c>
      <c r="F12" s="20">
        <v>787384.15</v>
      </c>
      <c r="G12" s="40">
        <f t="shared" si="1"/>
        <v>2.8768776380697914E-2</v>
      </c>
      <c r="H12" s="41">
        <f t="shared" si="2"/>
        <v>2.8768776380697914E-2</v>
      </c>
      <c r="I12" s="3">
        <v>132658058.53</v>
      </c>
      <c r="J12" s="44">
        <f t="shared" si="3"/>
        <v>5.9354415308432752E-3</v>
      </c>
    </row>
    <row r="13" spans="1:10" ht="46.5" customHeight="1" x14ac:dyDescent="0.25">
      <c r="A13" s="6" t="s">
        <v>54</v>
      </c>
      <c r="B13" s="5" t="s">
        <v>9</v>
      </c>
      <c r="C13" s="23">
        <v>5178115481.3199997</v>
      </c>
      <c r="D13" s="39">
        <v>5178115481.3199997</v>
      </c>
      <c r="E13" s="23">
        <f t="shared" si="0"/>
        <v>0</v>
      </c>
      <c r="F13" s="20">
        <v>115140336.06999999</v>
      </c>
      <c r="G13" s="40">
        <f t="shared" si="1"/>
        <v>2.2235953695001129E-2</v>
      </c>
      <c r="H13" s="41">
        <f t="shared" si="2"/>
        <v>2.2235953695001129E-2</v>
      </c>
      <c r="I13" s="3">
        <v>152800444.22</v>
      </c>
      <c r="J13" s="44">
        <f t="shared" si="3"/>
        <v>0.75353404015123482</v>
      </c>
    </row>
    <row r="14" spans="1:10" ht="38.25" x14ac:dyDescent="0.25">
      <c r="A14" s="6" t="s">
        <v>53</v>
      </c>
      <c r="B14" s="5" t="s">
        <v>10</v>
      </c>
      <c r="C14" s="23">
        <v>206277017.28</v>
      </c>
      <c r="D14" s="39">
        <v>206277017.28</v>
      </c>
      <c r="E14" s="23">
        <f t="shared" si="0"/>
        <v>0</v>
      </c>
      <c r="F14" s="20">
        <v>37265338.439999998</v>
      </c>
      <c r="G14" s="40">
        <f t="shared" si="1"/>
        <v>0.18065676405149927</v>
      </c>
      <c r="H14" s="41">
        <f t="shared" si="2"/>
        <v>0.18065676405149927</v>
      </c>
      <c r="I14" s="3">
        <v>29087788.129999999</v>
      </c>
      <c r="J14" s="44">
        <f t="shared" si="3"/>
        <v>1.2811334527552474</v>
      </c>
    </row>
    <row r="15" spans="1:10" ht="38.25" x14ac:dyDescent="0.25">
      <c r="A15" s="6" t="s">
        <v>52</v>
      </c>
      <c r="B15" s="5" t="s">
        <v>11</v>
      </c>
      <c r="C15" s="23">
        <v>8488378488.3800001</v>
      </c>
      <c r="D15" s="39">
        <v>8488378488.3800001</v>
      </c>
      <c r="E15" s="23">
        <f t="shared" si="0"/>
        <v>0</v>
      </c>
      <c r="F15" s="20">
        <v>1811831127.2</v>
      </c>
      <c r="G15" s="40">
        <f t="shared" si="1"/>
        <v>0.21344843772933439</v>
      </c>
      <c r="H15" s="41">
        <f t="shared" si="2"/>
        <v>0.21344843772933439</v>
      </c>
      <c r="I15" s="3">
        <v>1817791181.0899999</v>
      </c>
      <c r="J15" s="44">
        <f t="shared" si="3"/>
        <v>0.99672126592317056</v>
      </c>
    </row>
    <row r="16" spans="1:10" ht="63.75" x14ac:dyDescent="0.25">
      <c r="A16" s="6" t="s">
        <v>48</v>
      </c>
      <c r="B16" s="5" t="s">
        <v>12</v>
      </c>
      <c r="C16" s="23">
        <v>1088348840.6900001</v>
      </c>
      <c r="D16" s="39">
        <v>1088348840.6900001</v>
      </c>
      <c r="E16" s="23">
        <f t="shared" si="0"/>
        <v>0</v>
      </c>
      <c r="F16" s="20">
        <v>190328516.08000001</v>
      </c>
      <c r="G16" s="40">
        <f t="shared" si="1"/>
        <v>0.17487822742507267</v>
      </c>
      <c r="H16" s="41">
        <f t="shared" si="2"/>
        <v>0.17487822742507267</v>
      </c>
      <c r="I16" s="3">
        <v>254943989.88</v>
      </c>
      <c r="J16" s="44">
        <f t="shared" si="3"/>
        <v>0.74655031550100892</v>
      </c>
    </row>
    <row r="17" spans="1:10" ht="38.25" x14ac:dyDescent="0.25">
      <c r="A17" s="6" t="s">
        <v>49</v>
      </c>
      <c r="B17" s="5" t="s">
        <v>13</v>
      </c>
      <c r="C17" s="23">
        <v>205542812.86000001</v>
      </c>
      <c r="D17" s="39">
        <v>211542344.86000001</v>
      </c>
      <c r="E17" s="23">
        <f t="shared" si="0"/>
        <v>5999532</v>
      </c>
      <c r="F17" s="20">
        <v>56415195.049999997</v>
      </c>
      <c r="G17" s="40">
        <f t="shared" si="1"/>
        <v>0.27446931500555893</v>
      </c>
      <c r="H17" s="41">
        <f t="shared" si="2"/>
        <v>0.26668511728626204</v>
      </c>
      <c r="I17" s="3">
        <v>53250159.479999997</v>
      </c>
      <c r="J17" s="44">
        <f t="shared" si="3"/>
        <v>1.0594371096895727</v>
      </c>
    </row>
    <row r="18" spans="1:10" ht="51" x14ac:dyDescent="0.25">
      <c r="A18" s="6" t="s">
        <v>50</v>
      </c>
      <c r="B18" s="5" t="s">
        <v>61</v>
      </c>
      <c r="C18" s="23">
        <v>9517175574.4799995</v>
      </c>
      <c r="D18" s="39">
        <v>9517175574.4799995</v>
      </c>
      <c r="E18" s="23">
        <f t="shared" si="0"/>
        <v>0</v>
      </c>
      <c r="F18" s="20">
        <v>2595827254.0500002</v>
      </c>
      <c r="G18" s="40">
        <v>0.27446931500555893</v>
      </c>
      <c r="H18" s="41">
        <v>0.26668511728626204</v>
      </c>
      <c r="I18" s="3"/>
      <c r="J18" s="44"/>
    </row>
    <row r="19" spans="1:10" ht="38.25" x14ac:dyDescent="0.25">
      <c r="A19" s="6" t="s">
        <v>46</v>
      </c>
      <c r="B19" s="5" t="s">
        <v>14</v>
      </c>
      <c r="C19" s="23">
        <v>35963092.560000002</v>
      </c>
      <c r="D19" s="39">
        <v>35963092.560000002</v>
      </c>
      <c r="E19" s="23">
        <f t="shared" si="0"/>
        <v>0</v>
      </c>
      <c r="F19" s="20">
        <v>8063710.6799999997</v>
      </c>
      <c r="G19" s="40">
        <f t="shared" si="1"/>
        <v>0.22422183705549484</v>
      </c>
      <c r="H19" s="41">
        <f t="shared" si="2"/>
        <v>0.22422183705549484</v>
      </c>
      <c r="I19" s="3">
        <v>1826483453.26</v>
      </c>
      <c r="J19" s="44">
        <f t="shared" si="3"/>
        <v>4.4148829630005579E-3</v>
      </c>
    </row>
    <row r="20" spans="1:10" ht="42" customHeight="1" x14ac:dyDescent="0.25">
      <c r="A20" s="6" t="s">
        <v>64</v>
      </c>
      <c r="B20" s="5" t="s">
        <v>15</v>
      </c>
      <c r="C20" s="23">
        <v>333748817.91000003</v>
      </c>
      <c r="D20" s="39">
        <v>333748817.91000003</v>
      </c>
      <c r="E20" s="23">
        <f t="shared" si="0"/>
        <v>0</v>
      </c>
      <c r="F20" s="20">
        <v>33824148</v>
      </c>
      <c r="G20" s="40">
        <f t="shared" si="1"/>
        <v>0.10134612074977041</v>
      </c>
      <c r="H20" s="41">
        <f t="shared" si="2"/>
        <v>0.10134612074977041</v>
      </c>
      <c r="I20" s="3">
        <v>7719259.79</v>
      </c>
      <c r="J20" s="44">
        <f t="shared" si="3"/>
        <v>4.381786456237406</v>
      </c>
    </row>
    <row r="21" spans="1:10" ht="38.25" x14ac:dyDescent="0.25">
      <c r="A21" s="6" t="s">
        <v>47</v>
      </c>
      <c r="B21" s="5" t="s">
        <v>16</v>
      </c>
      <c r="C21" s="23">
        <v>1160240025.71</v>
      </c>
      <c r="D21" s="39">
        <v>1160240025.71</v>
      </c>
      <c r="E21" s="23">
        <f t="shared" si="0"/>
        <v>0</v>
      </c>
      <c r="F21" s="20">
        <v>161679973.41999999</v>
      </c>
      <c r="G21" s="40">
        <f t="shared" si="1"/>
        <v>0.13935045321424863</v>
      </c>
      <c r="H21" s="41">
        <f t="shared" si="2"/>
        <v>0.13935045321424863</v>
      </c>
      <c r="I21" s="3">
        <v>125161235.78</v>
      </c>
      <c r="J21" s="44">
        <f t="shared" si="3"/>
        <v>1.2917735464372544</v>
      </c>
    </row>
    <row r="22" spans="1:10" ht="38.25" x14ac:dyDescent="0.25">
      <c r="A22" s="6" t="s">
        <v>51</v>
      </c>
      <c r="B22" s="5" t="s">
        <v>17</v>
      </c>
      <c r="C22" s="23">
        <v>731971686.03999996</v>
      </c>
      <c r="D22" s="39">
        <v>742340577.97000003</v>
      </c>
      <c r="E22" s="23">
        <f t="shared" si="0"/>
        <v>10368891.930000067</v>
      </c>
      <c r="F22" s="20">
        <v>18013375.129999999</v>
      </c>
      <c r="G22" s="40">
        <f t="shared" si="1"/>
        <v>2.4609387867791956E-2</v>
      </c>
      <c r="H22" s="41">
        <f t="shared" si="2"/>
        <v>2.4265647958056212E-2</v>
      </c>
      <c r="I22" s="3">
        <v>10897917.310000001</v>
      </c>
      <c r="J22" s="44">
        <f t="shared" si="3"/>
        <v>1.6529190502731019</v>
      </c>
    </row>
    <row r="23" spans="1:10" ht="51" x14ac:dyDescent="0.25">
      <c r="A23" s="6" t="s">
        <v>45</v>
      </c>
      <c r="B23" s="5" t="s">
        <v>18</v>
      </c>
      <c r="C23" s="23">
        <v>844642911.46000004</v>
      </c>
      <c r="D23" s="39">
        <v>862476108.57000005</v>
      </c>
      <c r="E23" s="23">
        <f t="shared" si="0"/>
        <v>17833197.110000014</v>
      </c>
      <c r="F23" s="20">
        <v>59200003.960000001</v>
      </c>
      <c r="G23" s="40">
        <f t="shared" si="1"/>
        <v>7.0088795107118532E-2</v>
      </c>
      <c r="H23" s="41">
        <f t="shared" si="2"/>
        <v>6.8639587081611581E-2</v>
      </c>
      <c r="I23" s="3">
        <v>96074498.069999993</v>
      </c>
      <c r="J23" s="44">
        <f t="shared" si="3"/>
        <v>0.61618853232901416</v>
      </c>
    </row>
    <row r="24" spans="1:10" ht="51" x14ac:dyDescent="0.25">
      <c r="A24" s="6" t="s">
        <v>44</v>
      </c>
      <c r="B24" s="5" t="s">
        <v>19</v>
      </c>
      <c r="C24" s="23">
        <v>2192704343.4299998</v>
      </c>
      <c r="D24" s="39">
        <v>2211843361.0999999</v>
      </c>
      <c r="E24" s="23">
        <f t="shared" si="0"/>
        <v>19139017.670000076</v>
      </c>
      <c r="F24" s="20">
        <v>67733247.040000007</v>
      </c>
      <c r="G24" s="40">
        <f t="shared" si="1"/>
        <v>3.0890278136653095E-2</v>
      </c>
      <c r="H24" s="41">
        <f t="shared" si="2"/>
        <v>3.0622985438857987E-2</v>
      </c>
      <c r="I24" s="3">
        <v>564499259.21000004</v>
      </c>
      <c r="J24" s="44">
        <f t="shared" si="3"/>
        <v>0.11998819473171794</v>
      </c>
    </row>
    <row r="25" spans="1:10" ht="38.25" x14ac:dyDescent="0.25">
      <c r="A25" s="6" t="s">
        <v>65</v>
      </c>
      <c r="B25" s="5" t="s">
        <v>20</v>
      </c>
      <c r="C25" s="23">
        <v>1356695835.53</v>
      </c>
      <c r="D25" s="39">
        <v>1356695835.53</v>
      </c>
      <c r="E25" s="23">
        <f t="shared" si="0"/>
        <v>0</v>
      </c>
      <c r="F25" s="20">
        <v>319313595.97000003</v>
      </c>
      <c r="G25" s="40">
        <f t="shared" si="1"/>
        <v>0.23536122659745512</v>
      </c>
      <c r="H25" s="41">
        <f t="shared" si="2"/>
        <v>0.23536122659745512</v>
      </c>
      <c r="I25" s="3">
        <v>279285520.58999997</v>
      </c>
      <c r="J25" s="44">
        <f t="shared" si="3"/>
        <v>1.1433231314514243</v>
      </c>
    </row>
    <row r="26" spans="1:10" ht="42" customHeight="1" x14ac:dyDescent="0.25">
      <c r="A26" s="10" t="s">
        <v>28</v>
      </c>
      <c r="B26" s="34" t="s">
        <v>29</v>
      </c>
      <c r="C26" s="23">
        <v>829185184.75</v>
      </c>
      <c r="D26" s="39">
        <v>829185184.75</v>
      </c>
      <c r="E26" s="23">
        <f t="shared" si="0"/>
        <v>0</v>
      </c>
      <c r="F26" s="20">
        <v>33989463.469999999</v>
      </c>
      <c r="G26" s="40">
        <f t="shared" si="1"/>
        <v>4.0991402276739725E-2</v>
      </c>
      <c r="H26" s="41">
        <f t="shared" si="2"/>
        <v>4.0991402276739725E-2</v>
      </c>
      <c r="I26" s="3">
        <v>1617070.71</v>
      </c>
      <c r="J26" s="44">
        <f t="shared" si="3"/>
        <v>21.019157208035757</v>
      </c>
    </row>
    <row r="27" spans="1:10" ht="66" customHeight="1" x14ac:dyDescent="0.25">
      <c r="A27" s="6" t="s">
        <v>37</v>
      </c>
      <c r="B27" s="34" t="s">
        <v>22</v>
      </c>
      <c r="C27" s="23">
        <v>37450733.210000001</v>
      </c>
      <c r="D27" s="39">
        <v>37450733.210000001</v>
      </c>
      <c r="E27" s="23">
        <f t="shared" si="0"/>
        <v>0</v>
      </c>
      <c r="F27" s="20">
        <v>4653234.7300000004</v>
      </c>
      <c r="G27" s="40">
        <f t="shared" si="1"/>
        <v>0.12424949610218861</v>
      </c>
      <c r="H27" s="41">
        <f t="shared" si="2"/>
        <v>0.12424949610218861</v>
      </c>
      <c r="I27" s="3">
        <v>4267032.1399999997</v>
      </c>
      <c r="J27" s="44">
        <f t="shared" si="3"/>
        <v>1.090508479272903</v>
      </c>
    </row>
    <row r="28" spans="1:10" ht="29.25" customHeight="1" x14ac:dyDescent="0.25">
      <c r="A28" s="6" t="s">
        <v>36</v>
      </c>
      <c r="B28" s="11" t="s">
        <v>23</v>
      </c>
      <c r="C28" s="23">
        <v>2980841669.0300002</v>
      </c>
      <c r="D28" s="39">
        <v>2980871669.0300002</v>
      </c>
      <c r="E28" s="23">
        <f t="shared" si="0"/>
        <v>30000</v>
      </c>
      <c r="F28" s="20">
        <v>545839274.19000006</v>
      </c>
      <c r="G28" s="40">
        <f t="shared" si="1"/>
        <v>0.18311582257491132</v>
      </c>
      <c r="H28" s="41">
        <f t="shared" si="2"/>
        <v>0.18311397966609566</v>
      </c>
      <c r="I28" s="3">
        <v>535513119.00999999</v>
      </c>
      <c r="J28" s="44">
        <f t="shared" si="3"/>
        <v>1.0192827305502616</v>
      </c>
    </row>
    <row r="29" spans="1:10" ht="25.5" x14ac:dyDescent="0.25">
      <c r="A29" s="6" t="s">
        <v>35</v>
      </c>
      <c r="B29" s="11" t="s">
        <v>24</v>
      </c>
      <c r="C29" s="23">
        <v>94421664.700000003</v>
      </c>
      <c r="D29" s="39">
        <v>94421664.700000003</v>
      </c>
      <c r="E29" s="23">
        <f t="shared" si="0"/>
        <v>0</v>
      </c>
      <c r="F29" s="20">
        <v>19018627.359999999</v>
      </c>
      <c r="G29" s="40">
        <f t="shared" si="1"/>
        <v>0.20142228396869177</v>
      </c>
      <c r="H29" s="41">
        <f t="shared" si="2"/>
        <v>0.20142228396869177</v>
      </c>
      <c r="I29" s="3">
        <v>42442592.170000002</v>
      </c>
      <c r="J29" s="44">
        <f t="shared" si="3"/>
        <v>0.44810239873715985</v>
      </c>
    </row>
    <row r="30" spans="1:10" ht="25.5" x14ac:dyDescent="0.25">
      <c r="A30" s="6" t="s">
        <v>34</v>
      </c>
      <c r="B30" s="11" t="s">
        <v>25</v>
      </c>
      <c r="C30" s="23">
        <v>213632845.75</v>
      </c>
      <c r="D30" s="39">
        <v>213632845.75</v>
      </c>
      <c r="E30" s="23">
        <f t="shared" si="0"/>
        <v>0</v>
      </c>
      <c r="F30" s="20">
        <v>28867155.66</v>
      </c>
      <c r="G30" s="40">
        <f t="shared" si="1"/>
        <v>0.13512508134531556</v>
      </c>
      <c r="H30" s="41">
        <f t="shared" si="2"/>
        <v>0.13512508134531556</v>
      </c>
      <c r="I30" s="3">
        <v>22641572.07</v>
      </c>
      <c r="J30" s="44">
        <f t="shared" si="3"/>
        <v>1.2749625145618257</v>
      </c>
    </row>
    <row r="31" spans="1:10" ht="102" x14ac:dyDescent="0.25">
      <c r="A31" s="6" t="s">
        <v>38</v>
      </c>
      <c r="B31" s="11" t="s">
        <v>30</v>
      </c>
      <c r="C31" s="23">
        <v>37941353.939999998</v>
      </c>
      <c r="D31" s="39">
        <v>37941353.939999998</v>
      </c>
      <c r="E31" s="23">
        <f t="shared" si="0"/>
        <v>0</v>
      </c>
      <c r="F31" s="20">
        <v>2472354.48</v>
      </c>
      <c r="G31" s="40">
        <f t="shared" si="1"/>
        <v>6.5162526458854148E-2</v>
      </c>
      <c r="H31" s="41">
        <f t="shared" si="2"/>
        <v>6.5162526458854148E-2</v>
      </c>
      <c r="I31" s="3">
        <v>3584954.53</v>
      </c>
      <c r="J31" s="44">
        <f t="shared" si="3"/>
        <v>0.68964737469069104</v>
      </c>
    </row>
    <row r="32" spans="1:10" ht="25.5" x14ac:dyDescent="0.25">
      <c r="A32" s="6" t="s">
        <v>39</v>
      </c>
      <c r="B32" s="11" t="s">
        <v>26</v>
      </c>
      <c r="C32" s="23">
        <v>11497045.710000001</v>
      </c>
      <c r="D32" s="39">
        <v>11497045.710000001</v>
      </c>
      <c r="E32" s="23">
        <f t="shared" si="0"/>
        <v>0</v>
      </c>
      <c r="F32" s="20">
        <v>2006868.83</v>
      </c>
      <c r="G32" s="40">
        <f t="shared" si="1"/>
        <v>0.17455517535730489</v>
      </c>
      <c r="H32" s="41">
        <f t="shared" si="2"/>
        <v>0.17455517535730489</v>
      </c>
      <c r="I32" s="3">
        <v>2226531.6800000002</v>
      </c>
      <c r="J32" s="44">
        <f t="shared" si="3"/>
        <v>0.90134303860432829</v>
      </c>
    </row>
    <row r="33" spans="1:10" ht="25.5" x14ac:dyDescent="0.25">
      <c r="A33" s="6" t="s">
        <v>40</v>
      </c>
      <c r="B33" s="11" t="s">
        <v>27</v>
      </c>
      <c r="C33" s="23">
        <v>6584570.4000000004</v>
      </c>
      <c r="D33" s="39">
        <v>6584570.4000000004</v>
      </c>
      <c r="E33" s="23">
        <f t="shared" si="0"/>
        <v>0</v>
      </c>
      <c r="F33" s="20">
        <v>1065527.21</v>
      </c>
      <c r="G33" s="40">
        <f t="shared" si="1"/>
        <v>0.16182182667528316</v>
      </c>
      <c r="H33" s="41">
        <f t="shared" si="2"/>
        <v>0.16182182667528316</v>
      </c>
      <c r="I33" s="3">
        <v>1062275</v>
      </c>
      <c r="J33" s="44">
        <f t="shared" si="3"/>
        <v>1.0030615518580406</v>
      </c>
    </row>
    <row r="34" spans="1:10" ht="25.5" x14ac:dyDescent="0.25">
      <c r="A34" s="6" t="s">
        <v>41</v>
      </c>
      <c r="B34" s="11" t="s">
        <v>31</v>
      </c>
      <c r="C34" s="23">
        <v>191846262</v>
      </c>
      <c r="D34" s="39">
        <v>191846262</v>
      </c>
      <c r="E34" s="23">
        <f t="shared" si="0"/>
        <v>0</v>
      </c>
      <c r="F34" s="20">
        <v>36063027.420000002</v>
      </c>
      <c r="G34" s="40">
        <f t="shared" si="1"/>
        <v>0.18797878595101322</v>
      </c>
      <c r="H34" s="41">
        <f t="shared" si="2"/>
        <v>0.18797878595101322</v>
      </c>
      <c r="I34" s="3">
        <v>29661029.73</v>
      </c>
      <c r="J34" s="44">
        <f t="shared" si="3"/>
        <v>1.2158386862585839</v>
      </c>
    </row>
    <row r="35" spans="1:10" x14ac:dyDescent="0.25">
      <c r="A35" s="6" t="s">
        <v>42</v>
      </c>
      <c r="B35" s="11" t="s">
        <v>32</v>
      </c>
      <c r="C35" s="23">
        <v>91568544.489999995</v>
      </c>
      <c r="D35" s="39">
        <v>91568544.489999995</v>
      </c>
      <c r="E35" s="23">
        <f t="shared" si="0"/>
        <v>0</v>
      </c>
      <c r="F35" s="20">
        <v>13628750</v>
      </c>
      <c r="G35" s="40">
        <f t="shared" si="1"/>
        <v>0.14883659094841642</v>
      </c>
      <c r="H35" s="41">
        <f t="shared" si="2"/>
        <v>0.14883659094841642</v>
      </c>
      <c r="I35" s="3">
        <v>5197928.5999999996</v>
      </c>
      <c r="J35" s="44">
        <f t="shared" si="3"/>
        <v>2.6219579083868143</v>
      </c>
    </row>
    <row r="36" spans="1:10" ht="25.5" x14ac:dyDescent="0.25">
      <c r="A36" s="6" t="s">
        <v>43</v>
      </c>
      <c r="B36" s="11" t="s">
        <v>33</v>
      </c>
      <c r="C36" s="23">
        <v>120000000</v>
      </c>
      <c r="D36" s="39">
        <v>120000000</v>
      </c>
      <c r="E36" s="23">
        <f t="shared" si="0"/>
        <v>0</v>
      </c>
      <c r="F36" s="20">
        <v>2170000</v>
      </c>
      <c r="G36" s="40">
        <f t="shared" si="1"/>
        <v>1.8083333333333333E-2</v>
      </c>
      <c r="H36" s="41">
        <f t="shared" si="2"/>
        <v>1.8083333333333333E-2</v>
      </c>
      <c r="I36" s="3">
        <v>4302853.66</v>
      </c>
      <c r="J36" s="44">
        <f t="shared" si="3"/>
        <v>0.50431647726546203</v>
      </c>
    </row>
    <row r="37" spans="1:10" ht="38.25" x14ac:dyDescent="0.25">
      <c r="A37" s="6" t="s">
        <v>60</v>
      </c>
      <c r="B37" s="11">
        <v>5100000000</v>
      </c>
      <c r="C37" s="23">
        <v>292127733</v>
      </c>
      <c r="D37" s="39">
        <v>292127733</v>
      </c>
      <c r="E37" s="23">
        <f t="shared" si="0"/>
        <v>0</v>
      </c>
      <c r="F37" s="20">
        <v>34754056</v>
      </c>
      <c r="G37" s="40">
        <f t="shared" si="1"/>
        <v>0.11896869784697915</v>
      </c>
      <c r="H37" s="41">
        <f t="shared" si="2"/>
        <v>0.11896869784697915</v>
      </c>
      <c r="I37" s="3">
        <v>26179026</v>
      </c>
      <c r="J37" s="44">
        <f t="shared" si="3"/>
        <v>1.3275534391539243</v>
      </c>
    </row>
    <row r="38" spans="1:10" s="7" customFormat="1" ht="15.75" customHeight="1" x14ac:dyDescent="0.25">
      <c r="A38" s="52" t="s">
        <v>21</v>
      </c>
      <c r="B38" s="53"/>
      <c r="C38" s="24">
        <f>SUM(C7:C37)</f>
        <v>80731684319.630005</v>
      </c>
      <c r="D38" s="38">
        <f>SUM(D7:D37)</f>
        <v>80941057226.870026</v>
      </c>
      <c r="E38" s="24">
        <f t="shared" si="0"/>
        <v>209372907.24002075</v>
      </c>
      <c r="F38" s="38">
        <f>SUM(F7:F37)</f>
        <v>16830868161.369997</v>
      </c>
      <c r="G38" s="42">
        <f t="shared" si="1"/>
        <v>0.20847909099398723</v>
      </c>
      <c r="H38" s="43">
        <f t="shared" si="2"/>
        <v>0.20793981124060051</v>
      </c>
      <c r="I38" s="35">
        <v>15197252733.01</v>
      </c>
      <c r="J38" s="45">
        <f>F38/I38</f>
        <v>1.1074941278571762</v>
      </c>
    </row>
    <row r="39" spans="1:10" ht="12.75" customHeight="1" x14ac:dyDescent="0.25">
      <c r="A39" s="2"/>
      <c r="B39" s="9"/>
      <c r="C39" s="13"/>
      <c r="D39" s="14"/>
      <c r="E39" s="31" t="s">
        <v>1</v>
      </c>
      <c r="F39" s="14"/>
      <c r="G39" s="26"/>
      <c r="H39" s="26"/>
      <c r="I39" s="36"/>
      <c r="J39" s="29"/>
    </row>
    <row r="40" spans="1:10" x14ac:dyDescent="0.25">
      <c r="I40" s="37"/>
    </row>
    <row r="41" spans="1:10" x14ac:dyDescent="0.25">
      <c r="D41" s="16"/>
      <c r="F41" s="17"/>
      <c r="I41" s="37"/>
    </row>
    <row r="42" spans="1:10" x14ac:dyDescent="0.25">
      <c r="D42" s="17"/>
    </row>
    <row r="43" spans="1:10" ht="15.75" x14ac:dyDescent="0.25">
      <c r="D43" s="18"/>
      <c r="E43" s="33"/>
      <c r="F43" s="19"/>
    </row>
    <row r="44" spans="1:10" x14ac:dyDescent="0.25">
      <c r="D44" s="19"/>
      <c r="E44" s="33"/>
      <c r="F44" s="19"/>
    </row>
    <row r="45" spans="1:10" x14ac:dyDescent="0.25">
      <c r="D45" s="19"/>
      <c r="E45" s="33"/>
      <c r="F45" s="22"/>
    </row>
    <row r="46" spans="1:10" x14ac:dyDescent="0.25">
      <c r="D46" s="19"/>
      <c r="E46" s="33"/>
      <c r="F46" s="19"/>
    </row>
  </sheetData>
  <mergeCells count="13">
    <mergeCell ref="H5:H6"/>
    <mergeCell ref="I5:I6"/>
    <mergeCell ref="J5:J6"/>
    <mergeCell ref="A2:J4"/>
    <mergeCell ref="G5:G6"/>
    <mergeCell ref="E5:E6"/>
    <mergeCell ref="A1:D1"/>
    <mergeCell ref="F5:F6"/>
    <mergeCell ref="B5:B6"/>
    <mergeCell ref="A38:B38"/>
    <mergeCell ref="A5:A6"/>
    <mergeCell ref="D5:D6"/>
    <mergeCell ref="C5:C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2025-05-23T07:38:29Z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